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drawings/drawing13.xml" ContentType="application/vnd.openxmlformats-officedocument.drawing+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jpeg" ContentType="image/jpeg"/>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ml.chartshape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drawings/drawing15.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worksheets/sheet38.xml" ContentType="application/vnd.openxmlformats-officedocument.spreadsheetml.worksheet+xml"/>
  <Override PartName="/xl/externalLinks/externalLink1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36" yWindow="420" windowWidth="16740" windowHeight="6408" tabRatio="921"/>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5a" sheetId="2" r:id="rId10"/>
    <sheet name="TAB_5b" sheetId="57" r:id="rId11"/>
    <sheet name="TAB_6" sheetId="20" r:id="rId12"/>
    <sheet name="TAB_7" sheetId="21" r:id="rId13"/>
    <sheet name="TAB_8" sheetId="4" r:id="rId14"/>
    <sheet name="TAB_8-a" sheetId="5" r:id="rId15"/>
    <sheet name="TAB_8-b" sheetId="6" r:id="rId16"/>
    <sheet name="TAB_8c" sheetId="12" r:id="rId17"/>
    <sheet name="TAB_9" sheetId="22" r:id="rId18"/>
    <sheet name="TAB_10" sheetId="46" r:id="rId19"/>
    <sheet name="TAB_11" sheetId="13" r:id="rId20"/>
    <sheet name="PG_3" sheetId="49" r:id="rId21"/>
    <sheet name="TAB_12" sheetId="23" r:id="rId22"/>
    <sheet name="TAB_13" sheetId="8" r:id="rId23"/>
    <sheet name="TAB_14" sheetId="24" r:id="rId24"/>
    <sheet name="TAB_15" sheetId="9" r:id="rId25"/>
    <sheet name="TAB_16" sheetId="10" r:id="rId26"/>
    <sheet name="PG_4" sheetId="50" r:id="rId27"/>
    <sheet name="TAB_17-a" sheetId="25" r:id="rId28"/>
    <sheet name="TAB_17-b" sheetId="26" r:id="rId29"/>
    <sheet name="TAB_18" sheetId="27" r:id="rId30"/>
    <sheet name="TAB_19-a" sheetId="28" r:id="rId31"/>
    <sheet name="TAB_19-b" sheetId="30" r:id="rId32"/>
    <sheet name="TAB_19-c" sheetId="31" r:id="rId33"/>
    <sheet name="TAB_19-d" sheetId="32" r:id="rId34"/>
    <sheet name="TAB_19-e" sheetId="33" r:id="rId35"/>
    <sheet name="TAB_20" sheetId="34" r:id="rId36"/>
    <sheet name="TAB_21" sheetId="35" r:id="rId37"/>
    <sheet name="PG_5" sheetId="51" r:id="rId38"/>
    <sheet name="TAB_22" sheetId="43" r:id="rId39"/>
    <sheet name="PG_6" sheetId="52" r:id="rId40"/>
    <sheet name="TAB_23" sheetId="37" r:id="rId41"/>
    <sheet name="TAB_24" sheetId="38" r:id="rId42"/>
    <sheet name="TAB_25" sheetId="39" r:id="rId43"/>
    <sheet name="TAB_26" sheetId="41" r:id="rId44"/>
    <sheet name="TAB_27" sheetId="42" r:id="rId45"/>
    <sheet name="PG_7" sheetId="55" r:id="rId46"/>
    <sheet name="Table CNU" sheetId="56" r:id="rId47"/>
    <sheet name="PG_8" sheetId="59" r:id="rId48"/>
    <sheet name="A-1" sheetId="58" r:id="rId49"/>
    <sheet name="A-2 à A-4" sheetId="60" r:id="rId50"/>
    <sheet name="A-5" sheetId="62" r:id="rId51"/>
    <sheet name="A-6 et A-7" sheetId="61"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BD1" localSheetId="0">'[1]Intercalaire 1'!$A$1:$C$62</definedName>
    <definedName name="_BD1" localSheetId="2">'[1]Intercalaire 1'!$A$1:$C$62</definedName>
    <definedName name="_BD1" localSheetId="6">'[1]Intercalaire 1'!$A$1:$C$62</definedName>
    <definedName name="_BD1" localSheetId="20">'[1]Intercalaire 1'!$A$1:$C$62</definedName>
    <definedName name="_BD1" localSheetId="26">'[1]Intercalaire 1'!$A$1:$C$62</definedName>
    <definedName name="_BD1" localSheetId="37">'[2]Intercalaire 1'!$A$1:$C$62</definedName>
    <definedName name="_BD1" localSheetId="39">'[2]Intercalaire 1'!$A$1:$C$62</definedName>
    <definedName name="_BD1" localSheetId="45">'[2]Intercalaire 1'!$A$1:$C$62</definedName>
    <definedName name="_BD1" localSheetId="47">'[2]Intercalaire 1'!$A$1:$C$62</definedName>
    <definedName name="_BD1" localSheetId="40">[3]astra_digital!$A$1:$C$62</definedName>
    <definedName name="_BD1" localSheetId="43">[3]astra_digital!$A$1:$C$62</definedName>
    <definedName name="_BD1" localSheetId="5">[3]astra_digital!$A$1:$C$62</definedName>
    <definedName name="_BD1" localSheetId="46">[3]astra_digital!$A$1:$C$62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20">[6]CPT1!$A$1:$B$211</definedName>
    <definedName name="_CPT1" localSheetId="26">[6]CPT1!$A$1:$B$211</definedName>
    <definedName name="_CPT1" localSheetId="37">[7]CPT1!$A$1:$B$211</definedName>
    <definedName name="_CPT1" localSheetId="39">[7]CPT1!$A$1:$B$211</definedName>
    <definedName name="_CPT1" localSheetId="45">[7]CPT1!$A$1:$B$211</definedName>
    <definedName name="_CPT1" localSheetId="47">[7]CPT1!$A$1:$B$211</definedName>
    <definedName name="_CPT1" localSheetId="40">[8]CPT1!$A$1:$B$211</definedName>
    <definedName name="_CPT1" localSheetId="43">[8]CPT1!$A$1:$B$211</definedName>
    <definedName name="_CPT1" localSheetId="5">[8]CPT1!$A$1:$B$211</definedName>
    <definedName name="_CPT1" localSheetId="46">[8]CPT1!$A$1:$B$211</definedName>
    <definedName name="_CPT1" localSheetId="1">[8]CPT1!$A$1:$B$211</definedName>
    <definedName name="_CPT1">[9]CPT1!$A$1:$B$211</definedName>
    <definedName name="_xlnm._FilterDatabase" localSheetId="19" hidden="1">TAB_11!$A$5:$F$135</definedName>
    <definedName name="_xlnm._FilterDatabase" localSheetId="22" hidden="1">TAB_13!$A$9:$AJ$136</definedName>
    <definedName name="_xlnm._FilterDatabase" localSheetId="27" hidden="1">'TAB_17-a'!$A$7:$G$8</definedName>
    <definedName name="_xlnm._FilterDatabase" localSheetId="40" hidden="1">TAB_23!$A$6:$AH$85</definedName>
    <definedName name="_xlnm._FilterDatabase" localSheetId="8" hidden="1">TAB_5!$A$7:$I$123</definedName>
    <definedName name="_xlnm._FilterDatabase" localSheetId="13" hidden="1">TAB_8!$A$7:$H$134</definedName>
    <definedName name="_xlnm._FilterDatabase" localSheetId="14" hidden="1">'TAB_8-a'!$A$9:$V$135</definedName>
    <definedName name="_FRM1" localSheetId="50">'[5]Tab 1'!#REF!</definedName>
    <definedName name="_FRM1" localSheetId="51">'[5]Tab 1'!#REF!</definedName>
    <definedName name="_FRM1" localSheetId="0">'[1]Intercalaire 1'!#REF!</definedName>
    <definedName name="_FRM1" localSheetId="2">'[1]Intercalaire 1'!#REF!</definedName>
    <definedName name="_FRM1" localSheetId="6">'[1]Intercalaire 1'!#REF!</definedName>
    <definedName name="_FRM1" localSheetId="20">'[1]Intercalaire 1'!#REF!</definedName>
    <definedName name="_FRM1" localSheetId="26">'[1]Intercalaire 1'!#REF!</definedName>
    <definedName name="_FRM1" localSheetId="37">'[2]Intercalaire 1'!#REF!</definedName>
    <definedName name="_FRM1" localSheetId="39">'[2]Intercalaire 1'!#REF!</definedName>
    <definedName name="_FRM1" localSheetId="45">'[2]Intercalaire 1'!#REF!</definedName>
    <definedName name="_FRM1" localSheetId="47">'[2]Intercalaire 1'!#REF!</definedName>
    <definedName name="_FRM1" localSheetId="40">'[3]Tab 1'!#REF!</definedName>
    <definedName name="_FRM1" localSheetId="43">'[3]Tab 1'!#REF!</definedName>
    <definedName name="_FRM1" localSheetId="5">'[3]Tab 1'!#REF!</definedName>
    <definedName name="_FRM1" localSheetId="10">'[5]Tab 1'!#REF!</definedName>
    <definedName name="_FRM1" localSheetId="46">'[3]Tab 1'!#REF!</definedName>
    <definedName name="_FRM1" localSheetId="1">'[4]Tab 1'!#REF!</definedName>
    <definedName name="_FRM1">'[5]Tab 1'!#REF!</definedName>
    <definedName name="_FRM2" localSheetId="50">[10]NBT7!#REF!</definedName>
    <definedName name="_FRM2" localSheetId="51">[10]NBT7!#REF!</definedName>
    <definedName name="_FRM2" localSheetId="0">[11]NBT7!#REF!</definedName>
    <definedName name="_FRM2" localSheetId="2">[11]NBT7!#REF!</definedName>
    <definedName name="_FRM2" localSheetId="6">[11]NBT7!#REF!</definedName>
    <definedName name="_FRM2" localSheetId="20">[11]NBT7!#REF!</definedName>
    <definedName name="_FRM2" localSheetId="26">[11]NBT7!#REF!</definedName>
    <definedName name="_FRM2" localSheetId="37">[11]NBT7!#REF!</definedName>
    <definedName name="_FRM2" localSheetId="39">[11]NBT7!#REF!</definedName>
    <definedName name="_FRM2" localSheetId="45">[11]NBT7!#REF!</definedName>
    <definedName name="_FRM2" localSheetId="47">[11]NBT7!#REF!</definedName>
    <definedName name="_FRM2" localSheetId="40">[12]NBT7!#REF!</definedName>
    <definedName name="_FRM2" localSheetId="43">[12]NBT7!#REF!</definedName>
    <definedName name="_FRM2" localSheetId="5">[12]NBT7!#REF!</definedName>
    <definedName name="_FRM2" localSheetId="10">[10]NBT7!#REF!</definedName>
    <definedName name="_FRM2" localSheetId="46">[12]NBT7!#REF!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20">'[13]NBT4 92-93'!$A$1:$V$33</definedName>
    <definedName name="_IMP1" localSheetId="26">'[13]NBT4 92-93'!$A$1:$V$33</definedName>
    <definedName name="_IMP1" localSheetId="37">'[13]NBT4 92-93'!$A$1:$V$33</definedName>
    <definedName name="_IMP1" localSheetId="39">'[13]NBT4 92-93'!$A$1:$V$33</definedName>
    <definedName name="_IMP1" localSheetId="45">'[13]NBT4 92-93'!$A$1:$V$33</definedName>
    <definedName name="_IMP1" localSheetId="47">'[13]NBT4 92-93'!$A$1:$V$33</definedName>
    <definedName name="_IMP1" localSheetId="40">'[14]NBT4 92-93'!$A$1:$V$33</definedName>
    <definedName name="_IMP1" localSheetId="43">'[14]NBT4 92-93'!$A$1:$V$33</definedName>
    <definedName name="_IMP1" localSheetId="5">'[14]NBT4 92-93'!$A$1:$V$33</definedName>
    <definedName name="_IMP1" localSheetId="46">'[14]NBT4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20">'[13]NBT4 92-93'!$A$35:$V$85</definedName>
    <definedName name="_IMP2" localSheetId="26">'[13]NBT4 92-93'!$A$35:$V$85</definedName>
    <definedName name="_IMP2" localSheetId="37">'[13]NBT4 92-93'!$A$35:$V$85</definedName>
    <definedName name="_IMP2" localSheetId="39">'[13]NBT4 92-93'!$A$35:$V$85</definedName>
    <definedName name="_IMP2" localSheetId="45">'[13]NBT4 92-93'!$A$35:$V$85</definedName>
    <definedName name="_IMP2" localSheetId="47">'[13]NBT4 92-93'!$A$35:$V$85</definedName>
    <definedName name="_IMP2" localSheetId="40">'[14]NBT4 92-93'!$A$35:$V$85</definedName>
    <definedName name="_IMP2" localSheetId="43">'[14]NBT4 92-93'!$A$35:$V$85</definedName>
    <definedName name="_IMP2" localSheetId="5">'[14]NBT4 92-93'!$A$35:$V$85</definedName>
    <definedName name="_IMP2" localSheetId="46">'[14]NBT4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20">[16]libdisc!$A$2:$B$16</definedName>
    <definedName name="_lib1" localSheetId="26">[16]libdisc!$A$2:$B$16</definedName>
    <definedName name="_lib1" localSheetId="37">[16]libdisc!$A$2:$B$16</definedName>
    <definedName name="_lib1" localSheetId="39">[16]libdisc!$A$2:$B$16</definedName>
    <definedName name="_lib1" localSheetId="45">[16]libdisc!$A$2:$B$16</definedName>
    <definedName name="_lib1" localSheetId="47">[16]libdisc!$A$2:$B$16</definedName>
    <definedName name="_lib1" localSheetId="40">[16]libdisc!$A$2:$B$16</definedName>
    <definedName name="_lib1" localSheetId="5">[16]libdisc!$A$2:$B$16</definedName>
    <definedName name="_lib1">[16]libdisc!$A$2:$B$16</definedName>
    <definedName name="_mcf1" localSheetId="50">#REF!</definedName>
    <definedName name="_mcf1" localSheetId="51">#REF!</definedName>
    <definedName name="_mcf1" localSheetId="0">#REF!</definedName>
    <definedName name="_mcf1" localSheetId="2">#REF!</definedName>
    <definedName name="_mcf1" localSheetId="6">#REF!</definedName>
    <definedName name="_mcf1" localSheetId="20">#REF!</definedName>
    <definedName name="_mcf1" localSheetId="26">#REF!</definedName>
    <definedName name="_mcf1" localSheetId="37">#REF!</definedName>
    <definedName name="_mcf1" localSheetId="39">#REF!</definedName>
    <definedName name="_mcf1" localSheetId="45">#REF!</definedName>
    <definedName name="_mcf1" localSheetId="47">#REF!</definedName>
    <definedName name="_mcf1" localSheetId="40">#REF!</definedName>
    <definedName name="_mcf1" localSheetId="43">#REF!</definedName>
    <definedName name="_mcf1" localSheetId="5">#REF!</definedName>
    <definedName name="_mcf1" localSheetId="10">#REF!</definedName>
    <definedName name="_mcf1" localSheetId="46">#REF!</definedName>
    <definedName name="_mcf1" localSheetId="1">#REF!</definedName>
    <definedName name="_mcf1">#REF!</definedName>
    <definedName name="_mcf2" localSheetId="50">#REF!</definedName>
    <definedName name="_mcf2" localSheetId="51">#REF!</definedName>
    <definedName name="_mcf2" localSheetId="0">#REF!</definedName>
    <definedName name="_mcf2" localSheetId="2">#REF!</definedName>
    <definedName name="_mcf2" localSheetId="6">#REF!</definedName>
    <definedName name="_mcf2" localSheetId="20">#REF!</definedName>
    <definedName name="_mcf2" localSheetId="26">#REF!</definedName>
    <definedName name="_mcf2" localSheetId="37">#REF!</definedName>
    <definedName name="_mcf2" localSheetId="39">#REF!</definedName>
    <definedName name="_mcf2" localSheetId="45">#REF!</definedName>
    <definedName name="_mcf2" localSheetId="47">#REF!</definedName>
    <definedName name="_mcf2" localSheetId="40">#REF!</definedName>
    <definedName name="_mcf2" localSheetId="43">#REF!</definedName>
    <definedName name="_mcf2" localSheetId="5">#REF!</definedName>
    <definedName name="_mcf2" localSheetId="10">#REF!</definedName>
    <definedName name="_mcf2" localSheetId="46">#REF!</definedName>
    <definedName name="_mcf2" localSheetId="1">#REF!</definedName>
    <definedName name="_mcf2">#REF!</definedName>
    <definedName name="_mcf3" localSheetId="50">#REF!</definedName>
    <definedName name="_mcf3" localSheetId="51">#REF!</definedName>
    <definedName name="_mcf3" localSheetId="0">#REF!</definedName>
    <definedName name="_mcf3" localSheetId="2">#REF!</definedName>
    <definedName name="_mcf3" localSheetId="6">#REF!</definedName>
    <definedName name="_mcf3" localSheetId="20">#REF!</definedName>
    <definedName name="_mcf3" localSheetId="26">#REF!</definedName>
    <definedName name="_mcf3" localSheetId="37">#REF!</definedName>
    <definedName name="_mcf3" localSheetId="39">#REF!</definedName>
    <definedName name="_mcf3" localSheetId="45">#REF!</definedName>
    <definedName name="_mcf3" localSheetId="47">#REF!</definedName>
    <definedName name="_mcf3" localSheetId="40">#REF!</definedName>
    <definedName name="_mcf3" localSheetId="43">#REF!</definedName>
    <definedName name="_mcf3" localSheetId="5">#REF!</definedName>
    <definedName name="_mcf3" localSheetId="10">#REF!</definedName>
    <definedName name="_mcf3" localSheetId="46">#REF!</definedName>
    <definedName name="_mcf3" localSheetId="1">#REF!</definedName>
    <definedName name="_mcf3">#REF!</definedName>
    <definedName name="_pr92" localSheetId="50">[5]astra_digital!#REF!</definedName>
    <definedName name="_pr92" localSheetId="51">[5]astra_digital!#REF!</definedName>
    <definedName name="_pr92" localSheetId="0">'[1]Intercalaire 1'!#REF!</definedName>
    <definedName name="_pr92" localSheetId="2">'[1]Intercalaire 1'!#REF!</definedName>
    <definedName name="_pr92" localSheetId="6">'[1]Intercalaire 1'!#REF!</definedName>
    <definedName name="_pr92" localSheetId="20">'[1]Intercalaire 1'!#REF!</definedName>
    <definedName name="_pr92" localSheetId="26">'[1]Intercalaire 1'!#REF!</definedName>
    <definedName name="_pr92" localSheetId="37">'[2]Intercalaire 1'!#REF!</definedName>
    <definedName name="_pr92" localSheetId="39">'[2]Intercalaire 1'!#REF!</definedName>
    <definedName name="_pr92" localSheetId="45">'[2]Intercalaire 1'!#REF!</definedName>
    <definedName name="_pr92" localSheetId="47">'[2]Intercalaire 1'!#REF!</definedName>
    <definedName name="_pr92" localSheetId="40">[3]astra_digital!#REF!</definedName>
    <definedName name="_pr92" localSheetId="43">[3]astra_digital!#REF!</definedName>
    <definedName name="_pr92" localSheetId="5">[3]astra_digital!#REF!</definedName>
    <definedName name="_pr92" localSheetId="10">[5]astra_digital!#REF!</definedName>
    <definedName name="_pr92" localSheetId="46">[3]astra_digital!#REF!</definedName>
    <definedName name="_pr92" localSheetId="1">[4]astra_digital!#REF!</definedName>
    <definedName name="_pr92">[5]astra_digital!#REF!</definedName>
    <definedName name="_tab1" localSheetId="50">#REF!</definedName>
    <definedName name="_tab1" localSheetId="51">#REF!</definedName>
    <definedName name="_tab1" localSheetId="0">#REF!</definedName>
    <definedName name="_tab1" localSheetId="2">#REF!</definedName>
    <definedName name="_tab1" localSheetId="6">#REF!</definedName>
    <definedName name="_tab1" localSheetId="20">#REF!</definedName>
    <definedName name="_tab1" localSheetId="26">#REF!</definedName>
    <definedName name="_tab1" localSheetId="37">#REF!</definedName>
    <definedName name="_tab1" localSheetId="39">#REF!</definedName>
    <definedName name="_tab1" localSheetId="45">#REF!</definedName>
    <definedName name="_tab1" localSheetId="47">#REF!</definedName>
    <definedName name="_tab1" localSheetId="40">#REF!</definedName>
    <definedName name="_tab1" localSheetId="43">#REF!</definedName>
    <definedName name="_tab1" localSheetId="5">#REF!</definedName>
    <definedName name="_tab1" localSheetId="10">#REF!</definedName>
    <definedName name="_tab1" localSheetId="46">#REF!</definedName>
    <definedName name="_tab1" localSheetId="1">#REF!</definedName>
    <definedName name="_tab1">#REF!</definedName>
    <definedName name="_tab2" localSheetId="50">#REF!</definedName>
    <definedName name="_tab2" localSheetId="51">#REF!</definedName>
    <definedName name="_tab2" localSheetId="0">#REF!</definedName>
    <definedName name="_tab2" localSheetId="2">#REF!</definedName>
    <definedName name="_tab2" localSheetId="6">#REF!</definedName>
    <definedName name="_tab2" localSheetId="20">#REF!</definedName>
    <definedName name="_tab2" localSheetId="26">#REF!</definedName>
    <definedName name="_tab2" localSheetId="37">#REF!</definedName>
    <definedName name="_tab2" localSheetId="39">#REF!</definedName>
    <definedName name="_tab2" localSheetId="45">#REF!</definedName>
    <definedName name="_tab2" localSheetId="47">#REF!</definedName>
    <definedName name="_tab2" localSheetId="40">#REF!</definedName>
    <definedName name="_tab2" localSheetId="43">#REF!</definedName>
    <definedName name="_tab2" localSheetId="5">#REF!</definedName>
    <definedName name="_tab2" localSheetId="10">#REF!</definedName>
    <definedName name="_tab2" localSheetId="46">#REF!</definedName>
    <definedName name="_tab2" localSheetId="1">#REF!</definedName>
    <definedName name="_tab2">#REF!</definedName>
    <definedName name="_tab3" localSheetId="50">#REF!</definedName>
    <definedName name="_tab3" localSheetId="51">#REF!</definedName>
    <definedName name="_tab3" localSheetId="0">#REF!</definedName>
    <definedName name="_tab3" localSheetId="45">#REF!</definedName>
    <definedName name="_tab3" localSheetId="47">#REF!</definedName>
    <definedName name="_tab3" localSheetId="10">#REF!</definedName>
    <definedName name="_tab3" localSheetId="46">#REF!</definedName>
    <definedName name="_tab3" localSheetId="1">#REF!</definedName>
    <definedName name="_tab3">#REF!</definedName>
    <definedName name="_tab7" localSheetId="50">#REF!</definedName>
    <definedName name="_tab7" localSheetId="51">#REF!</definedName>
    <definedName name="_tab7" localSheetId="0">#REF!</definedName>
    <definedName name="_tab7" localSheetId="2">#REF!</definedName>
    <definedName name="_tab7" localSheetId="6">#REF!</definedName>
    <definedName name="_tab7" localSheetId="20">#REF!</definedName>
    <definedName name="_tab7" localSheetId="26">#REF!</definedName>
    <definedName name="_tab7" localSheetId="37">#REF!</definedName>
    <definedName name="_tab7" localSheetId="39">#REF!</definedName>
    <definedName name="_tab7" localSheetId="45">#REF!</definedName>
    <definedName name="_tab7" localSheetId="47">#REF!</definedName>
    <definedName name="_tab7" localSheetId="40">#REF!</definedName>
    <definedName name="_tab7" localSheetId="43">#REF!</definedName>
    <definedName name="_tab7" localSheetId="5">#REF!</definedName>
    <definedName name="_tab7" localSheetId="10">#REF!</definedName>
    <definedName name="_tab7" localSheetId="46">#REF!</definedName>
    <definedName name="_tab7" localSheetId="1">#REF!</definedName>
    <definedName name="_tab7">#REF!</definedName>
    <definedName name="_tab8" localSheetId="50">#REF!</definedName>
    <definedName name="_tab8" localSheetId="51">#REF!</definedName>
    <definedName name="_tab8" localSheetId="0">#REF!</definedName>
    <definedName name="_tab8" localSheetId="2">#REF!</definedName>
    <definedName name="_tab8" localSheetId="6">#REF!</definedName>
    <definedName name="_tab8" localSheetId="20">#REF!</definedName>
    <definedName name="_tab8" localSheetId="26">#REF!</definedName>
    <definedName name="_tab8" localSheetId="37">#REF!</definedName>
    <definedName name="_tab8" localSheetId="39">#REF!</definedName>
    <definedName name="_tab8" localSheetId="45">#REF!</definedName>
    <definedName name="_tab8" localSheetId="47">#REF!</definedName>
    <definedName name="_tab8" localSheetId="40">#REF!</definedName>
    <definedName name="_tab8" localSheetId="43">#REF!</definedName>
    <definedName name="_tab8" localSheetId="5">#REF!</definedName>
    <definedName name="_tab8" localSheetId="10">#REF!</definedName>
    <definedName name="_tab8" localSheetId="46">#REF!</definedName>
    <definedName name="_tab8" localSheetId="1">#REF!</definedName>
    <definedName name="_tab8">#REF!</definedName>
    <definedName name="_tab9" localSheetId="50">#REF!</definedName>
    <definedName name="_tab9" localSheetId="51">#REF!</definedName>
    <definedName name="_tab9" localSheetId="0">#REF!</definedName>
    <definedName name="_tab9" localSheetId="2">#REF!</definedName>
    <definedName name="_tab9" localSheetId="6">#REF!</definedName>
    <definedName name="_tab9" localSheetId="20">#REF!</definedName>
    <definedName name="_tab9" localSheetId="26">#REF!</definedName>
    <definedName name="_tab9" localSheetId="37">#REF!</definedName>
    <definedName name="_tab9" localSheetId="39">#REF!</definedName>
    <definedName name="_tab9" localSheetId="45">#REF!</definedName>
    <definedName name="_tab9" localSheetId="47">#REF!</definedName>
    <definedName name="_tab9" localSheetId="40">#REF!</definedName>
    <definedName name="_tab9" localSheetId="43">#REF!</definedName>
    <definedName name="_tab9" localSheetId="5">#REF!</definedName>
    <definedName name="_tab9" localSheetId="10">#REF!</definedName>
    <definedName name="_tab9" localSheetId="46">#REF!</definedName>
    <definedName name="_tab9" localSheetId="1">#REF!</definedName>
    <definedName name="_tab9">#REF!</definedName>
    <definedName name="aa" localSheetId="50">[5]astra_digital!#REF!</definedName>
    <definedName name="aa" localSheetId="51">[5]astra_digital!#REF!</definedName>
    <definedName name="aa" localSheetId="0">'[1]Intercalaire 1'!#REF!</definedName>
    <definedName name="aa" localSheetId="2">'[1]Intercalaire 1'!#REF!</definedName>
    <definedName name="aa" localSheetId="6">'[1]Intercalaire 1'!#REF!</definedName>
    <definedName name="aa" localSheetId="20">'[1]Intercalaire 1'!#REF!</definedName>
    <definedName name="aa" localSheetId="26">'[1]Intercalaire 1'!#REF!</definedName>
    <definedName name="aa" localSheetId="37">'[2]Intercalaire 1'!#REF!</definedName>
    <definedName name="aa" localSheetId="39">'[2]Intercalaire 1'!#REF!</definedName>
    <definedName name="aa" localSheetId="45">'[2]Intercalaire 1'!#REF!</definedName>
    <definedName name="aa" localSheetId="47">'[2]Intercalaire 1'!#REF!</definedName>
    <definedName name="aa" localSheetId="40">[3]astra_digital!#REF!</definedName>
    <definedName name="aa" localSheetId="43">[3]astra_digital!#REF!</definedName>
    <definedName name="aa" localSheetId="5">[3]astra_digital!#REF!</definedName>
    <definedName name="aa" localSheetId="10">[5]astra_digital!#REF!</definedName>
    <definedName name="aa" localSheetId="46">[3]astra_digital!#REF!</definedName>
    <definedName name="aa" localSheetId="1">[4]astra_digital!#REF!</definedName>
    <definedName name="aa">[5]astra_digital!#REF!</definedName>
    <definedName name="ab" localSheetId="50">[5]astra_digital!#REF!</definedName>
    <definedName name="ab" localSheetId="51">[5]astra_digital!#REF!</definedName>
    <definedName name="ab" localSheetId="0">'[1]Intercalaire 1'!#REF!</definedName>
    <definedName name="ab" localSheetId="2">'[1]Intercalaire 1'!#REF!</definedName>
    <definedName name="ab" localSheetId="6">'[1]Intercalaire 1'!#REF!</definedName>
    <definedName name="ab" localSheetId="20">'[1]Intercalaire 1'!#REF!</definedName>
    <definedName name="ab" localSheetId="26">'[1]Intercalaire 1'!#REF!</definedName>
    <definedName name="ab" localSheetId="37">'[2]Intercalaire 1'!#REF!</definedName>
    <definedName name="ab" localSheetId="39">'[2]Intercalaire 1'!#REF!</definedName>
    <definedName name="ab" localSheetId="45">'[2]Intercalaire 1'!#REF!</definedName>
    <definedName name="ab" localSheetId="47">'[2]Intercalaire 1'!#REF!</definedName>
    <definedName name="ab" localSheetId="40">[3]astra_digital!#REF!</definedName>
    <definedName name="ab" localSheetId="43">[3]astra_digital!#REF!</definedName>
    <definedName name="ab" localSheetId="5">[3]astra_digital!#REF!</definedName>
    <definedName name="ab" localSheetId="10">[5]astra_digital!#REF!</definedName>
    <definedName name="ab" localSheetId="46">[3]astra_digital!#REF!</definedName>
    <definedName name="ab" localSheetId="1">[4]astra_digital!#REF!</definedName>
    <definedName name="ab">[5]astra_digital!#REF!</definedName>
    <definedName name="an">"donnee99!$B$1"</definedName>
    <definedName name="an_27">"gd98!$B$1"</definedName>
    <definedName name="azdf" localSheetId="50">#REF!</definedName>
    <definedName name="azdf" localSheetId="51">#REF!</definedName>
    <definedName name="azdf" localSheetId="0">#REF!</definedName>
    <definedName name="azdf" localSheetId="2">#REF!</definedName>
    <definedName name="azdf" localSheetId="6">#REF!</definedName>
    <definedName name="azdf" localSheetId="20">#REF!</definedName>
    <definedName name="azdf" localSheetId="26">#REF!</definedName>
    <definedName name="azdf" localSheetId="37">#REF!</definedName>
    <definedName name="azdf" localSheetId="39">#REF!</definedName>
    <definedName name="azdf" localSheetId="45">#REF!</definedName>
    <definedName name="azdf" localSheetId="47">#REF!</definedName>
    <definedName name="azdf" localSheetId="43">#REF!</definedName>
    <definedName name="azdf" localSheetId="5">#REF!</definedName>
    <definedName name="azdf" localSheetId="10">#REF!</definedName>
    <definedName name="azdf" localSheetId="46">#REF!</definedName>
    <definedName name="azdf" localSheetId="1">#REF!</definedName>
    <definedName name="azdf">#REF!</definedName>
    <definedName name="_xlnm.Database" localSheetId="50">#REF!</definedName>
    <definedName name="_xlnm.Database" localSheetId="51">#REF!</definedName>
    <definedName name="_xlnm.Database" localSheetId="0">#REF!</definedName>
    <definedName name="_xlnm.Database" localSheetId="2">#REF!</definedName>
    <definedName name="_xlnm.Database" localSheetId="6">#REF!</definedName>
    <definedName name="_xlnm.Database" localSheetId="20">#REF!</definedName>
    <definedName name="_xlnm.Database" localSheetId="26">#REF!</definedName>
    <definedName name="_xlnm.Database" localSheetId="37">#REF!</definedName>
    <definedName name="_xlnm.Database" localSheetId="39">#REF!</definedName>
    <definedName name="_xlnm.Database" localSheetId="45">#REF!</definedName>
    <definedName name="_xlnm.Database" localSheetId="47">#REF!</definedName>
    <definedName name="_xlnm.Database" localSheetId="40">'[17]TAB I'!#REF!</definedName>
    <definedName name="_xlnm.Database" localSheetId="43">#REF!</definedName>
    <definedName name="_xlnm.Database" localSheetId="5">'[17]TAB I'!#REF!</definedName>
    <definedName name="_xlnm.Database" localSheetId="10">#REF!</definedName>
    <definedName name="_xlnm.Database" localSheetId="46">'[17]TAB I'!#REF!</definedName>
    <definedName name="_xlnm.Database" localSheetId="1">'[17]TAB I'!#REF!</definedName>
    <definedName name="_xlnm.Database">#REF!</definedName>
    <definedName name="bb" localSheetId="50">[5]astra_digital!#REF!</definedName>
    <definedName name="bb" localSheetId="51">[5]astra_digital!#REF!</definedName>
    <definedName name="bb" localSheetId="0">'[1]Intercalaire 1'!#REF!</definedName>
    <definedName name="bb" localSheetId="2">'[1]Intercalaire 1'!#REF!</definedName>
    <definedName name="bb" localSheetId="6">'[1]Intercalaire 1'!#REF!</definedName>
    <definedName name="bb" localSheetId="20">'[1]Intercalaire 1'!#REF!</definedName>
    <definedName name="bb" localSheetId="26">'[1]Intercalaire 1'!#REF!</definedName>
    <definedName name="bb" localSheetId="37">'[2]Intercalaire 1'!#REF!</definedName>
    <definedName name="bb" localSheetId="39">'[2]Intercalaire 1'!#REF!</definedName>
    <definedName name="bb" localSheetId="45">'[2]Intercalaire 1'!#REF!</definedName>
    <definedName name="bb" localSheetId="47">'[2]Intercalaire 1'!#REF!</definedName>
    <definedName name="bb" localSheetId="40">[3]astra_digital!#REF!</definedName>
    <definedName name="bb" localSheetId="43">[3]astra_digital!#REF!</definedName>
    <definedName name="bb" localSheetId="5">[3]astra_digital!#REF!</definedName>
    <definedName name="bb" localSheetId="10">[5]astra_digital!#REF!</definedName>
    <definedName name="bb" localSheetId="46">[3]astra_digital!#REF!</definedName>
    <definedName name="bb" localSheetId="1">[4]astra_digital!#REF!</definedName>
    <definedName name="bb">[5]astra_digital!#REF!</definedName>
    <definedName name="bbb" localSheetId="43">'[18]Tableau de données'!$A$2:$B$32</definedName>
    <definedName name="bbb" localSheetId="1">'[18]Tableau de données'!$A$2:$B$32</definedName>
    <definedName name="bbb">'[19]Tableau de données'!$A$2:$B$32</definedName>
    <definedName name="bbcc" localSheetId="43">[20]Feuil1!$A$2:$C$45</definedName>
    <definedName name="bbcc" localSheetId="1">[20]Feuil1!$A$2:$C$45</definedName>
    <definedName name="bbcc">[21]Feuil1!$A$2:$C$45</definedName>
    <definedName name="BCL_REC" localSheetId="50">'[5]Tab 1'!#REF!</definedName>
    <definedName name="BCL_REC" localSheetId="51">'[5]Tab 1'!#REF!</definedName>
    <definedName name="BCL_REC" localSheetId="0">'[1]Intercalaire 1'!#REF!</definedName>
    <definedName name="BCL_REC" localSheetId="2">'[1]Intercalaire 1'!#REF!</definedName>
    <definedName name="BCL_REC" localSheetId="6">'[1]Intercalaire 1'!#REF!</definedName>
    <definedName name="BCL_REC" localSheetId="20">'[1]Intercalaire 1'!#REF!</definedName>
    <definedName name="BCL_REC" localSheetId="26">'[1]Intercalaire 1'!#REF!</definedName>
    <definedName name="BCL_REC" localSheetId="37">'[2]Intercalaire 1'!#REF!</definedName>
    <definedName name="BCL_REC" localSheetId="39">'[2]Intercalaire 1'!#REF!</definedName>
    <definedName name="BCL_REC" localSheetId="45">'[2]Intercalaire 1'!#REF!</definedName>
    <definedName name="BCL_REC" localSheetId="47">'[2]Intercalaire 1'!#REF!</definedName>
    <definedName name="BCL_REC" localSheetId="40">'[3]Tab 1'!#REF!</definedName>
    <definedName name="BCL_REC" localSheetId="43">'[3]Tab 1'!#REF!</definedName>
    <definedName name="BCL_REC" localSheetId="5">'[3]Tab 1'!#REF!</definedName>
    <definedName name="BCL_REC" localSheetId="10">'[5]Tab 1'!#REF!</definedName>
    <definedName name="BCL_REC" localSheetId="46">'[3]Tab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20">'[1]Intercalaire 1'!$A$1:$C$45</definedName>
    <definedName name="bd" localSheetId="26">'[1]Intercalaire 1'!$A$1:$C$45</definedName>
    <definedName name="bd" localSheetId="37">'[2]Intercalaire 1'!$A$1:$C$45</definedName>
    <definedName name="bd" localSheetId="39">'[2]Intercalaire 1'!$A$1:$C$45</definedName>
    <definedName name="bd" localSheetId="45">'[2]Intercalaire 1'!$A$1:$C$45</definedName>
    <definedName name="bd" localSheetId="47">'[2]Intercalaire 1'!$A$1:$C$45</definedName>
    <definedName name="bd" localSheetId="40">'[3]#REF'!$A$1:$C$45</definedName>
    <definedName name="bd" localSheetId="43">'[3]#REF'!$A$1:$C$45</definedName>
    <definedName name="bd" localSheetId="5">'[3]#REF'!$A$1:$C$45</definedName>
    <definedName name="bd" localSheetId="46">'[3]#REF'!$A$1:$C$45</definedName>
    <definedName name="bd" localSheetId="1">'[4]#REF'!$A$1:$C$45</definedName>
    <definedName name="bd">'[5]#REF'!$A$1:$C$45</definedName>
    <definedName name="bdd" localSheetId="0">[22]GDISC98!$A$1:$N$191</definedName>
    <definedName name="bdd" localSheetId="2">[22]GDISC98!$A$1:$N$191</definedName>
    <definedName name="bdd" localSheetId="6">[22]GDISC98!$A$1:$N$191</definedName>
    <definedName name="bdd" localSheetId="20">[22]GDISC98!$A$1:$N$191</definedName>
    <definedName name="bdd" localSheetId="26">[22]GDISC98!$A$1:$N$191</definedName>
    <definedName name="bdd" localSheetId="37">[22]GDISC98!$A$1:$N$191</definedName>
    <definedName name="bdd" localSheetId="39">[22]GDISC98!$A$1:$N$191</definedName>
    <definedName name="bdd" localSheetId="45">[22]GDISC98!$A$1:$N$191</definedName>
    <definedName name="bdd" localSheetId="47">[22]GDISC98!$A$1:$N$191</definedName>
    <definedName name="bdd" localSheetId="40">#REF!</definedName>
    <definedName name="bdd" localSheetId="43">#REF!</definedName>
    <definedName name="bdd" localSheetId="5">#REF!</definedName>
    <definedName name="bdd" localSheetId="46">#REF!</definedName>
    <definedName name="bdd" localSheetId="1">#REF!</definedName>
    <definedName name="bdd">[22]GDISC98!$A$1:$N$191</definedName>
    <definedName name="cb" localSheetId="50">[5]astra_digital!#REF!</definedName>
    <definedName name="cb" localSheetId="51">[5]astra_digital!#REF!</definedName>
    <definedName name="cb" localSheetId="0">'[1]Intercalaire 1'!#REF!</definedName>
    <definedName name="cb" localSheetId="2">'[1]Intercalaire 1'!#REF!</definedName>
    <definedName name="cb" localSheetId="6">'[1]Intercalaire 1'!#REF!</definedName>
    <definedName name="cb" localSheetId="20">'[1]Intercalaire 1'!#REF!</definedName>
    <definedName name="cb" localSheetId="26">'[1]Intercalaire 1'!#REF!</definedName>
    <definedName name="cb" localSheetId="37">'[2]Intercalaire 1'!#REF!</definedName>
    <definedName name="cb" localSheetId="39">'[2]Intercalaire 1'!#REF!</definedName>
    <definedName name="cb" localSheetId="45">'[2]Intercalaire 1'!#REF!</definedName>
    <definedName name="cb" localSheetId="47">'[2]Intercalaire 1'!#REF!</definedName>
    <definedName name="cb" localSheetId="40">[3]astra_digital!#REF!</definedName>
    <definedName name="cb" localSheetId="43">[3]astra_digital!#REF!</definedName>
    <definedName name="cb" localSheetId="5">[3]astra_digital!#REF!</definedName>
    <definedName name="cb" localSheetId="10">[5]astra_digital!#REF!</definedName>
    <definedName name="cb" localSheetId="46">[3]astra_digital!#REF!</definedName>
    <definedName name="cb" localSheetId="1">[4]astra_digital!#REF!</definedName>
    <definedName name="cb">[5]astra_digital!#REF!</definedName>
    <definedName name="cc" localSheetId="50">#REF!</definedName>
    <definedName name="cc" localSheetId="51">#REF!</definedName>
    <definedName name="cc" localSheetId="0">#REF!</definedName>
    <definedName name="cc" localSheetId="2">#REF!</definedName>
    <definedName name="cc" localSheetId="6">#REF!</definedName>
    <definedName name="cc" localSheetId="20">#REF!</definedName>
    <definedName name="cc" localSheetId="26">#REF!</definedName>
    <definedName name="cc" localSheetId="37">#REF!</definedName>
    <definedName name="cc" localSheetId="39">#REF!</definedName>
    <definedName name="cc" localSheetId="45">#REF!</definedName>
    <definedName name="cc" localSheetId="47">#REF!</definedName>
    <definedName name="cc" localSheetId="40">#REF!</definedName>
    <definedName name="cc" localSheetId="43">#REF!</definedName>
    <definedName name="cc" localSheetId="5">#REF!</definedName>
    <definedName name="cc" localSheetId="10">#REF!</definedName>
    <definedName name="cc" localSheetId="46">#REF!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20">'[1]Intercalaire 1'!$A$36:$D$1883</definedName>
    <definedName name="clecr" localSheetId="26">'[1]Intercalaire 1'!$A$36:$D$1883</definedName>
    <definedName name="clecr" localSheetId="37">'[2]Intercalaire 1'!$A$36:$D$1883</definedName>
    <definedName name="clecr" localSheetId="39">'[2]Intercalaire 1'!$A$36:$D$1883</definedName>
    <definedName name="clecr" localSheetId="45">'[2]Intercalaire 1'!$A$36:$D$1883</definedName>
    <definedName name="clecr" localSheetId="47">'[2]Intercalaire 1'!$A$36:$D$1883</definedName>
    <definedName name="clecr" localSheetId="40">[23]NAISCRDR!$A$36:$D$1883</definedName>
    <definedName name="clecr" localSheetId="43">[23]NAISCRDR!$A$36:$D$1883</definedName>
    <definedName name="clecr" localSheetId="5">[23]NAISCRDR!$A$36:$D$1883</definedName>
    <definedName name="clecr" localSheetId="46">[23]NAISCRDR!$A$36:$D$1883</definedName>
    <definedName name="clecr" localSheetId="1">[23]NAISCRDR!$A$36:$D$1883</definedName>
    <definedName name="clecr">[21]NAISCRDR!$A$36:$D$1883</definedName>
    <definedName name="clecr_27" localSheetId="50">#REF!</definedName>
    <definedName name="clecr_27" localSheetId="51">#REF!</definedName>
    <definedName name="clecr_27" localSheetId="0">#REF!</definedName>
    <definedName name="clecr_27" localSheetId="45">#REF!</definedName>
    <definedName name="clecr_27" localSheetId="47">#REF!</definedName>
    <definedName name="clecr_27" localSheetId="10">#REF!</definedName>
    <definedName name="clecr_27" localSheetId="46">#REF!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20">'[1]Intercalaire 1'!$A$36:$E$1883</definedName>
    <definedName name="cledr" localSheetId="26">'[1]Intercalaire 1'!$A$36:$E$1883</definedName>
    <definedName name="cledr" localSheetId="37">'[2]Intercalaire 1'!$A$36:$E$1883</definedName>
    <definedName name="cledr" localSheetId="39">'[2]Intercalaire 1'!$A$36:$E$1883</definedName>
    <definedName name="cledr" localSheetId="45">'[2]Intercalaire 1'!$A$36:$E$1883</definedName>
    <definedName name="cledr" localSheetId="47">'[2]Intercalaire 1'!$A$36:$E$1883</definedName>
    <definedName name="cledr" localSheetId="40">[23]NAISCRDR!$A$36:$E$1883</definedName>
    <definedName name="cledr" localSheetId="43">[23]NAISCRDR!$A$36:$E$1883</definedName>
    <definedName name="cledr" localSheetId="5">[23]NAISCRDR!$A$36:$E$1883</definedName>
    <definedName name="cledr" localSheetId="46">[23]NAISCRDR!$A$36:$E$1883</definedName>
    <definedName name="cledr" localSheetId="1">[23]NAISCRDR!$A$36:$E$1883</definedName>
    <definedName name="cledr">[21]NAISCRDR!$A$36:$E$1883</definedName>
    <definedName name="cledr_27" localSheetId="50">#REF!</definedName>
    <definedName name="cledr_27" localSheetId="51">#REF!</definedName>
    <definedName name="cledr_27" localSheetId="0">#REF!</definedName>
    <definedName name="cledr_27" localSheetId="45">#REF!</definedName>
    <definedName name="cledr_27" localSheetId="47">#REF!</definedName>
    <definedName name="cledr_27" localSheetId="10">#REF!</definedName>
    <definedName name="cledr_27" localSheetId="46">#REF!</definedName>
    <definedName name="cledr_27" localSheetId="1">#REF!</definedName>
    <definedName name="cledr_27">#REF!</definedName>
    <definedName name="CPT1_25" localSheetId="50">#REF!</definedName>
    <definedName name="CPT1_25" localSheetId="51">#REF!</definedName>
    <definedName name="CPT1_25" localSheetId="0">#REF!</definedName>
    <definedName name="CPT1_25" localSheetId="45">#REF!</definedName>
    <definedName name="CPT1_25" localSheetId="47">#REF!</definedName>
    <definedName name="CPT1_25" localSheetId="10">#REF!</definedName>
    <definedName name="CPT1_25" localSheetId="46">#REF!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20">'[13]NBT4 92-93'!$V$3</definedName>
    <definedName name="DATE" localSheetId="26">'[13]NBT4 92-93'!$V$3</definedName>
    <definedName name="DATE" localSheetId="37">'[13]NBT4 92-93'!$V$3</definedName>
    <definedName name="DATE" localSheetId="39">'[13]NBT4 92-93'!$V$3</definedName>
    <definedName name="DATE" localSheetId="45">'[13]NBT4 92-93'!$V$3</definedName>
    <definedName name="DATE" localSheetId="47">'[13]NBT4 92-93'!$V$3</definedName>
    <definedName name="DATE" localSheetId="40">'[14]NBT4 92-93'!$V$3</definedName>
    <definedName name="DATE" localSheetId="43">'[14]NBT4 92-93'!$V$3</definedName>
    <definedName name="DATE" localSheetId="5">'[14]NBT4 92-93'!$V$3</definedName>
    <definedName name="DATE" localSheetId="46">'[14]NBT4 92-93'!$V$3</definedName>
    <definedName name="DATE" localSheetId="1">'[13]NBT4 92-93'!$V$3</definedName>
    <definedName name="DATE">'[15]NBT4 92-93'!$V$3</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50">#REF!</definedName>
    <definedName name="Effectifs_en_Activité" localSheetId="51">#REF!</definedName>
    <definedName name="Effectifs_en_Activité" localSheetId="0">#REF!</definedName>
    <definedName name="Effectifs_en_Activité" localSheetId="2">#REF!</definedName>
    <definedName name="Effectifs_en_Activité" localSheetId="6">#REF!</definedName>
    <definedName name="Effectifs_en_Activité" localSheetId="20">#REF!</definedName>
    <definedName name="Effectifs_en_Activité" localSheetId="26">#REF!</definedName>
    <definedName name="Effectifs_en_Activité" localSheetId="37">#REF!</definedName>
    <definedName name="Effectifs_en_Activité" localSheetId="39">#REF!</definedName>
    <definedName name="Effectifs_en_Activité" localSheetId="45">#REF!</definedName>
    <definedName name="Effectifs_en_Activité" localSheetId="47">#REF!</definedName>
    <definedName name="Effectifs_en_Activité" localSheetId="40">#REF!</definedName>
    <definedName name="Effectifs_en_Activité" localSheetId="43">#REF!</definedName>
    <definedName name="Effectifs_en_Activité" localSheetId="5">#REF!</definedName>
    <definedName name="Effectifs_en_Activité" localSheetId="10">#REF!</definedName>
    <definedName name="Effectifs_en_Activité" localSheetId="46">#REF!</definedName>
    <definedName name="Effectifs_en_Activité" localSheetId="1">#REF!</definedName>
    <definedName name="Effectifs_en_Activité">#REF!</definedName>
    <definedName name="Enseigndec2000" localSheetId="50">'[24]Intercalaire 1'!#REF!</definedName>
    <definedName name="Enseigndec2000" localSheetId="51">'[24]Intercalaire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20">'[1]Intercalaire 1'!#REF!</definedName>
    <definedName name="Enseigndec2000" localSheetId="26">'[1]Intercalaire 1'!#REF!</definedName>
    <definedName name="Enseigndec2000" localSheetId="37">'[2]Intercalaire 1'!#REF!</definedName>
    <definedName name="Enseigndec2000" localSheetId="39">'[2]Intercalaire 1'!#REF!</definedName>
    <definedName name="Enseigndec2000" localSheetId="45">'[2]Intercalaire 1'!#REF!</definedName>
    <definedName name="Enseigndec2000" localSheetId="47">'[2]Intercalaire 1'!#REF!</definedName>
    <definedName name="Enseigndec2000" localSheetId="40">'[25]Intercalaire 1'!#REF!</definedName>
    <definedName name="Enseigndec2000" localSheetId="43">'[25]Intercalaire 1'!#REF!</definedName>
    <definedName name="Enseigndec2000" localSheetId="5">'[25]Intercalaire 1'!#REF!</definedName>
    <definedName name="Enseigndec2000" localSheetId="10">'[24]Intercalaire 1'!#REF!</definedName>
    <definedName name="Enseigndec2000" localSheetId="46">'[25]Intercalaire 1'!#REF!</definedName>
    <definedName name="Enseigndec2000" localSheetId="1">'[25]Intercalaire 1'!#REF!</definedName>
    <definedName name="Enseigndec2000">'[24]Intercalaire 1'!#REF!</definedName>
    <definedName name="enseigntotaldec2000" localSheetId="50">'[24]Intercalaire 1'!#REF!</definedName>
    <definedName name="enseigntotaldec2000" localSheetId="51">'[24]Intercalaire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20">'[1]Intercalaire 1'!#REF!</definedName>
    <definedName name="enseigntotaldec2000" localSheetId="26">'[1]Intercalaire 1'!#REF!</definedName>
    <definedName name="enseigntotaldec2000" localSheetId="37">'[2]Intercalaire 1'!#REF!</definedName>
    <definedName name="enseigntotaldec2000" localSheetId="39">'[2]Intercalaire 1'!#REF!</definedName>
    <definedName name="enseigntotaldec2000" localSheetId="45">'[2]Intercalaire 1'!#REF!</definedName>
    <definedName name="enseigntotaldec2000" localSheetId="47">'[2]Intercalaire 1'!#REF!</definedName>
    <definedName name="enseigntotaldec2000" localSheetId="40">'[25]Intercalaire 1'!#REF!</definedName>
    <definedName name="enseigntotaldec2000" localSheetId="43">'[25]Intercalaire 1'!#REF!</definedName>
    <definedName name="enseigntotaldec2000" localSheetId="5">'[25]Intercalaire 1'!#REF!</definedName>
    <definedName name="enseigntotaldec2000" localSheetId="10">'[24]Intercalaire 1'!#REF!</definedName>
    <definedName name="enseigntotaldec2000" localSheetId="46">'[25]Intercalaire 1'!#REF!</definedName>
    <definedName name="enseigntotaldec2000" localSheetId="1">'[25]Intercalaire 1'!#REF!</definedName>
    <definedName name="enseigntotaldec2000">'[24]Intercalaire 1'!#REF!</definedName>
    <definedName name="erhgherh" localSheetId="50">#REF!</definedName>
    <definedName name="erhgherh" localSheetId="51">#REF!</definedName>
    <definedName name="erhgherh" localSheetId="0">#REF!</definedName>
    <definedName name="erhgherh" localSheetId="45">#REF!</definedName>
    <definedName name="erhgherh" localSheetId="47">#REF!</definedName>
    <definedName name="erhgherh" localSheetId="10">#REF!</definedName>
    <definedName name="erhgherh" localSheetId="46">#REF!</definedName>
    <definedName name="erhgherh" localSheetId="1">#REF!</definedName>
    <definedName name="erhgherh">#REF!</definedName>
    <definedName name="Excel_BuiltIn_Database">NA()</definedName>
    <definedName name="Excel_BuiltIn_Database_14" localSheetId="50">#REF!</definedName>
    <definedName name="Excel_BuiltIn_Database_14" localSheetId="51">#REF!</definedName>
    <definedName name="Excel_BuiltIn_Database_14" localSheetId="0">#REF!</definedName>
    <definedName name="Excel_BuiltIn_Database_14" localSheetId="45">#REF!</definedName>
    <definedName name="Excel_BuiltIn_Database_14" localSheetId="47">#REF!</definedName>
    <definedName name="Excel_BuiltIn_Database_14" localSheetId="10">#REF!</definedName>
    <definedName name="Excel_BuiltIn_Database_14" localSheetId="46">#REF!</definedName>
    <definedName name="Excel_BuiltIn_Database_14" localSheetId="1">#REF!</definedName>
    <definedName name="Excel_BuiltIn_Database_14">#REF!</definedName>
    <definedName name="Excel_BuiltIn_Database_15" localSheetId="50">#REF!</definedName>
    <definedName name="Excel_BuiltIn_Database_15" localSheetId="51">#REF!</definedName>
    <definedName name="Excel_BuiltIn_Database_15" localSheetId="0">#REF!</definedName>
    <definedName name="Excel_BuiltIn_Database_15" localSheetId="45">#REF!</definedName>
    <definedName name="Excel_BuiltIn_Database_15" localSheetId="47">#REF!</definedName>
    <definedName name="Excel_BuiltIn_Database_15" localSheetId="10">#REF!</definedName>
    <definedName name="Excel_BuiltIn_Database_15" localSheetId="46">#REF!</definedName>
    <definedName name="Excel_BuiltIn_Database_15" localSheetId="1">#REF!</definedName>
    <definedName name="Excel_BuiltIn_Database_15">#REF!</definedName>
    <definedName name="Excel_BuiltIn_Database_16" localSheetId="50">#REF!</definedName>
    <definedName name="Excel_BuiltIn_Database_16" localSheetId="51">#REF!</definedName>
    <definedName name="Excel_BuiltIn_Database_16" localSheetId="0">#REF!</definedName>
    <definedName name="Excel_BuiltIn_Database_16" localSheetId="45">#REF!</definedName>
    <definedName name="Excel_BuiltIn_Database_16" localSheetId="47">#REF!</definedName>
    <definedName name="Excel_BuiltIn_Database_16" localSheetId="10">#REF!</definedName>
    <definedName name="Excel_BuiltIn_Database_16" localSheetId="46">#REF!</definedName>
    <definedName name="Excel_BuiltIn_Database_16" localSheetId="1">#REF!</definedName>
    <definedName name="Excel_BuiltIn_Database_16">#REF!</definedName>
    <definedName name="Excel_BuiltIn_Database_17" localSheetId="50">#REF!</definedName>
    <definedName name="Excel_BuiltIn_Database_17" localSheetId="51">#REF!</definedName>
    <definedName name="Excel_BuiltIn_Database_17" localSheetId="0">#REF!</definedName>
    <definedName name="Excel_BuiltIn_Database_17" localSheetId="45">#REF!</definedName>
    <definedName name="Excel_BuiltIn_Database_17" localSheetId="47">#REF!</definedName>
    <definedName name="Excel_BuiltIn_Database_17" localSheetId="10">#REF!</definedName>
    <definedName name="Excel_BuiltIn_Database_17" localSheetId="46">#REF!</definedName>
    <definedName name="Excel_BuiltIn_Database_17" localSheetId="1">#REF!</definedName>
    <definedName name="Excel_BuiltIn_Database_17">#REF!</definedName>
    <definedName name="Excel_BuiltIn_Database_18" localSheetId="50">#REF!</definedName>
    <definedName name="Excel_BuiltIn_Database_18" localSheetId="51">#REF!</definedName>
    <definedName name="Excel_BuiltIn_Database_18" localSheetId="0">#REF!</definedName>
    <definedName name="Excel_BuiltIn_Database_18" localSheetId="45">#REF!</definedName>
    <definedName name="Excel_BuiltIn_Database_18" localSheetId="47">#REF!</definedName>
    <definedName name="Excel_BuiltIn_Database_18" localSheetId="10">#REF!</definedName>
    <definedName name="Excel_BuiltIn_Database_18" localSheetId="46">#REF!</definedName>
    <definedName name="Excel_BuiltIn_Database_18" localSheetId="1">#REF!</definedName>
    <definedName name="Excel_BuiltIn_Database_18">#REF!</definedName>
    <definedName name="Excel_BuiltIn_Database_19" localSheetId="50">#REF!</definedName>
    <definedName name="Excel_BuiltIn_Database_19" localSheetId="51">#REF!</definedName>
    <definedName name="Excel_BuiltIn_Database_19" localSheetId="0">#REF!</definedName>
    <definedName name="Excel_BuiltIn_Database_19" localSheetId="45">#REF!</definedName>
    <definedName name="Excel_BuiltIn_Database_19" localSheetId="47">#REF!</definedName>
    <definedName name="Excel_BuiltIn_Database_19" localSheetId="10">#REF!</definedName>
    <definedName name="Excel_BuiltIn_Database_19" localSheetId="46">#REF!</definedName>
    <definedName name="Excel_BuiltIn_Database_19" localSheetId="1">#REF!</definedName>
    <definedName name="Excel_BuiltIn_Database_19">#REF!</definedName>
    <definedName name="Excel_BuiltIn_Database_21" localSheetId="50">#REF!</definedName>
    <definedName name="Excel_BuiltIn_Database_21" localSheetId="51">#REF!</definedName>
    <definedName name="Excel_BuiltIn_Database_21" localSheetId="0">#REF!</definedName>
    <definedName name="Excel_BuiltIn_Database_21" localSheetId="45">#REF!</definedName>
    <definedName name="Excel_BuiltIn_Database_21" localSheetId="47">#REF!</definedName>
    <definedName name="Excel_BuiltIn_Database_21" localSheetId="10">#REF!</definedName>
    <definedName name="Excel_BuiltIn_Database_21" localSheetId="46">#REF!</definedName>
    <definedName name="Excel_BuiltIn_Database_21" localSheetId="1">#REF!</definedName>
    <definedName name="Excel_BuiltIn_Database_21">#REF!</definedName>
    <definedName name="Excel_BuiltIn_Database_23" localSheetId="50">'[26]non candidats'!#REF!</definedName>
    <definedName name="Excel_BuiltIn_Database_23" localSheetId="51">'[26]non candidats'!#REF!</definedName>
    <definedName name="Excel_BuiltIn_Database_23" localSheetId="0">'[26]non candidats'!#REF!</definedName>
    <definedName name="Excel_BuiltIn_Database_23" localSheetId="45">'[26]non candidats'!#REF!</definedName>
    <definedName name="Excel_BuiltIn_Database_23" localSheetId="47">'[26]non candidats'!#REF!</definedName>
    <definedName name="Excel_BuiltIn_Database_23" localSheetId="10">'[26]non candidats'!#REF!</definedName>
    <definedName name="Excel_BuiltIn_Database_23" localSheetId="46">'[26]non candidats'!#REF!</definedName>
    <definedName name="Excel_BuiltIn_Database_23" localSheetId="1">'[26]non candidats'!#REF!</definedName>
    <definedName name="Excel_BuiltIn_Database_23">'[26]non candidats'!#REF!</definedName>
    <definedName name="Excel_BuiltIn_Database_24" localSheetId="50">#REF!</definedName>
    <definedName name="Excel_BuiltIn_Database_24" localSheetId="51">#REF!</definedName>
    <definedName name="Excel_BuiltIn_Database_24" localSheetId="0">#REF!</definedName>
    <definedName name="Excel_BuiltIn_Database_24" localSheetId="45">#REF!</definedName>
    <definedName name="Excel_BuiltIn_Database_24" localSheetId="47">#REF!</definedName>
    <definedName name="Excel_BuiltIn_Database_24" localSheetId="10">#REF!</definedName>
    <definedName name="Excel_BuiltIn_Database_24" localSheetId="46">#REF!</definedName>
    <definedName name="Excel_BuiltIn_Database_24" localSheetId="1">#REF!</definedName>
    <definedName name="Excel_BuiltIn_Database_24">#REF!</definedName>
    <definedName name="Excel_BuiltIn_Database_25" localSheetId="50">#REF!</definedName>
    <definedName name="Excel_BuiltIn_Database_25" localSheetId="51">#REF!</definedName>
    <definedName name="Excel_BuiltIn_Database_25" localSheetId="0">#REF!</definedName>
    <definedName name="Excel_BuiltIn_Database_25" localSheetId="45">#REF!</definedName>
    <definedName name="Excel_BuiltIn_Database_25" localSheetId="47">#REF!</definedName>
    <definedName name="Excel_BuiltIn_Database_25" localSheetId="10">#REF!</definedName>
    <definedName name="Excel_BuiltIn_Database_25" localSheetId="46">#REF!</definedName>
    <definedName name="Excel_BuiltIn_Database_25" localSheetId="1">#REF!</definedName>
    <definedName name="Excel_BuiltIn_Database_25">#REF!</definedName>
    <definedName name="Excel_BuiltIn_Database_27" localSheetId="50">#REF!</definedName>
    <definedName name="Excel_BuiltIn_Database_27" localSheetId="51">#REF!</definedName>
    <definedName name="Excel_BuiltIn_Database_27" localSheetId="0">#REF!</definedName>
    <definedName name="Excel_BuiltIn_Database_27" localSheetId="45">#REF!</definedName>
    <definedName name="Excel_BuiltIn_Database_27" localSheetId="47">#REF!</definedName>
    <definedName name="Excel_BuiltIn_Database_27" localSheetId="10">#REF!</definedName>
    <definedName name="Excel_BuiltIn_Database_27" localSheetId="46">#REF!</definedName>
    <definedName name="Excel_BuiltIn_Database_27" localSheetId="1">#REF!</definedName>
    <definedName name="Excel_BuiltIn_Database_27">#REF!</definedName>
    <definedName name="Excel_BuiltIn_Database_6" localSheetId="50">'[26]tableau qualifications'!#REF!</definedName>
    <definedName name="Excel_BuiltIn_Database_6" localSheetId="51">'[26]tableau qualifications'!#REF!</definedName>
    <definedName name="Excel_BuiltIn_Database_6" localSheetId="0">'[26]tableau qualifications'!#REF!</definedName>
    <definedName name="Excel_BuiltIn_Database_6" localSheetId="45">'[26]tableau qualifications'!#REF!</definedName>
    <definedName name="Excel_BuiltIn_Database_6" localSheetId="47">'[26]tableau qualifications'!#REF!</definedName>
    <definedName name="Excel_BuiltIn_Database_6" localSheetId="10">'[26]tableau qualifications'!#REF!</definedName>
    <definedName name="Excel_BuiltIn_Database_6" localSheetId="46">'[26]tableau qualifications'!#REF!</definedName>
    <definedName name="Excel_BuiltIn_Database_6" localSheetId="1">'[26]tableau qualifications'!#REF!</definedName>
    <definedName name="Excel_BuiltIn_Database_6">'[26]tableau qualifications'!#REF!</definedName>
    <definedName name="Excel_BuiltIn_Database_7" localSheetId="50">#REF!</definedName>
    <definedName name="Excel_BuiltIn_Database_7" localSheetId="51">#REF!</definedName>
    <definedName name="Excel_BuiltIn_Database_7" localSheetId="0">#REF!</definedName>
    <definedName name="Excel_BuiltIn_Database_7" localSheetId="45">#REF!</definedName>
    <definedName name="Excel_BuiltIn_Database_7" localSheetId="47">#REF!</definedName>
    <definedName name="Excel_BuiltIn_Database_7" localSheetId="10">#REF!</definedName>
    <definedName name="Excel_BuiltIn_Database_7" localSheetId="46">#REF!</definedName>
    <definedName name="Excel_BuiltIn_Database_7" localSheetId="1">#REF!</definedName>
    <definedName name="Excel_BuiltIn_Database_7">#REF!</definedName>
    <definedName name="FORMAT" localSheetId="50">'[5]Tab 1'!#REF!</definedName>
    <definedName name="FORMAT" localSheetId="51">'[5]Tab 1'!#REF!</definedName>
    <definedName name="FORMAT" localSheetId="0">'[1]Intercalaire 1'!#REF!</definedName>
    <definedName name="FORMAT" localSheetId="2">'[1]Intercalaire 1'!#REF!</definedName>
    <definedName name="FORMAT" localSheetId="6">'[1]Intercalaire 1'!#REF!</definedName>
    <definedName name="FORMAT" localSheetId="20">'[1]Intercalaire 1'!#REF!</definedName>
    <definedName name="FORMAT" localSheetId="26">'[1]Intercalaire 1'!#REF!</definedName>
    <definedName name="FORMAT" localSheetId="37">'[2]Intercalaire 1'!#REF!</definedName>
    <definedName name="FORMAT" localSheetId="39">'[2]Intercalaire 1'!#REF!</definedName>
    <definedName name="FORMAT" localSheetId="45">'[2]Intercalaire 1'!#REF!</definedName>
    <definedName name="FORMAT" localSheetId="47">'[2]Intercalaire 1'!#REF!</definedName>
    <definedName name="FORMAT" localSheetId="40">'[3]Tab 1'!#REF!</definedName>
    <definedName name="FORMAT" localSheetId="43">'[3]Tab 1'!#REF!</definedName>
    <definedName name="FORMAT" localSheetId="5">'[3]Tab 1'!#REF!</definedName>
    <definedName name="FORMAT" localSheetId="10">'[5]Tab 1'!#REF!</definedName>
    <definedName name="FORMAT" localSheetId="46">'[3]Tab 1'!#REF!</definedName>
    <definedName name="FORMAT" localSheetId="1">'[4]Tab 1'!#REF!</definedName>
    <definedName name="FORMAT">'[5]Tab 1'!#REF!</definedName>
    <definedName name="FORMAT2" localSheetId="50">'[5]Tab 1'!#REF!</definedName>
    <definedName name="FORMAT2" localSheetId="51">'[5]Tab 1'!#REF!</definedName>
    <definedName name="FORMAT2" localSheetId="0">'[1]Intercalaire 1'!#REF!</definedName>
    <definedName name="FORMAT2" localSheetId="2">'[1]Intercalaire 1'!#REF!</definedName>
    <definedName name="FORMAT2" localSheetId="6">'[1]Intercalaire 1'!#REF!</definedName>
    <definedName name="FORMAT2" localSheetId="20">'[1]Intercalaire 1'!#REF!</definedName>
    <definedName name="FORMAT2" localSheetId="26">'[1]Intercalaire 1'!#REF!</definedName>
    <definedName name="FORMAT2" localSheetId="37">'[2]Intercalaire 1'!#REF!</definedName>
    <definedName name="FORMAT2" localSheetId="39">'[2]Intercalaire 1'!#REF!</definedName>
    <definedName name="FORMAT2" localSheetId="45">'[2]Intercalaire 1'!#REF!</definedName>
    <definedName name="FORMAT2" localSheetId="47">'[2]Intercalaire 1'!#REF!</definedName>
    <definedName name="FORMAT2" localSheetId="40">'[3]Tab 1'!#REF!</definedName>
    <definedName name="FORMAT2" localSheetId="43">'[3]Tab 1'!#REF!</definedName>
    <definedName name="FORMAT2" localSheetId="5">'[3]Tab 1'!#REF!</definedName>
    <definedName name="FORMAT2" localSheetId="10">'[5]Tab 1'!#REF!</definedName>
    <definedName name="FORMAT2" localSheetId="46">'[3]Tab 1'!#REF!</definedName>
    <definedName name="FORMAT2" localSheetId="1">'[4]Tab 1'!#REF!</definedName>
    <definedName name="FORMAT2">'[5]Tab 1'!#REF!</definedName>
    <definedName name="gd98_cum_mcf" localSheetId="0">[27]gd98!$A$11:$O$251</definedName>
    <definedName name="gd98_cum_mcf" localSheetId="2">[27]gd98!$A$11:$O$251</definedName>
    <definedName name="gd98_cum_mcf" localSheetId="6">[27]gd98!$A$11:$O$251</definedName>
    <definedName name="gd98_cum_mcf" localSheetId="20">[27]gd98!$A$11:$O$251</definedName>
    <definedName name="gd98_cum_mcf" localSheetId="26">[27]gd98!$A$11:$O$251</definedName>
    <definedName name="gd98_cum_mcf" localSheetId="37">[28]gd98!$A$11:$O$251</definedName>
    <definedName name="gd98_cum_mcf" localSheetId="39">[28]gd98!$A$11:$O$251</definedName>
    <definedName name="gd98_cum_mcf" localSheetId="45">[28]gd98!$A$11:$O$251</definedName>
    <definedName name="gd98_cum_mcf" localSheetId="47">[28]gd98!$A$11:$O$251</definedName>
    <definedName name="gd98_cum_mcf" localSheetId="40">[29]gd98!$A$11:$O$251</definedName>
    <definedName name="gd98_cum_mcf" localSheetId="43">[29]gd98!$A$11:$O$251</definedName>
    <definedName name="gd98_cum_mcf" localSheetId="5">[29]gd98!$A$11:$O$251</definedName>
    <definedName name="gd98_cum_mcf" localSheetId="46">[29]gd98!$A$11:$O$251</definedName>
    <definedName name="gd98_cum_mcf" localSheetId="1">[30]gd98!$A$11:$O$251</definedName>
    <definedName name="gd98_cum_mcf">[31]gd98!$A$11:$O$251</definedName>
    <definedName name="gd98_cum_pr" localSheetId="0">[27]gd98!$A$11:$N$251</definedName>
    <definedName name="gd98_cum_pr" localSheetId="2">[27]gd98!$A$11:$N$251</definedName>
    <definedName name="gd98_cum_pr" localSheetId="6">[27]gd98!$A$11:$N$251</definedName>
    <definedName name="gd98_cum_pr" localSheetId="20">[27]gd98!$A$11:$N$251</definedName>
    <definedName name="gd98_cum_pr" localSheetId="26">[27]gd98!$A$11:$N$251</definedName>
    <definedName name="gd98_cum_pr" localSheetId="37">[28]gd98!$A$11:$N$251</definedName>
    <definedName name="gd98_cum_pr" localSheetId="39">[28]gd98!$A$11:$N$251</definedName>
    <definedName name="gd98_cum_pr" localSheetId="45">[28]gd98!$A$11:$N$251</definedName>
    <definedName name="gd98_cum_pr" localSheetId="47">[28]gd98!$A$11:$N$251</definedName>
    <definedName name="gd98_cum_pr" localSheetId="40">[29]gd98!$A$11:$N$251</definedName>
    <definedName name="gd98_cum_pr" localSheetId="43">[29]gd98!$A$11:$N$251</definedName>
    <definedName name="gd98_cum_pr" localSheetId="5">[29]gd98!$A$11:$N$251</definedName>
    <definedName name="gd98_cum_pr" localSheetId="46">[29]gd98!$A$11:$N$251</definedName>
    <definedName name="gd98_cum_pr" localSheetId="1">[30]gd98!$A$11:$N$251</definedName>
    <definedName name="gd98_cum_pr">[31]gd98!$A$11:$N$251</definedName>
    <definedName name="gd98_cum_tot" localSheetId="0">[27]gd98!$A$11:$P$251</definedName>
    <definedName name="gd98_cum_tot" localSheetId="2">[27]gd98!$A$11:$P$251</definedName>
    <definedName name="gd98_cum_tot" localSheetId="6">[27]gd98!$A$11:$P$251</definedName>
    <definedName name="gd98_cum_tot" localSheetId="20">[27]gd98!$A$11:$P$251</definedName>
    <definedName name="gd98_cum_tot" localSheetId="26">[27]gd98!$A$11:$P$251</definedName>
    <definedName name="gd98_cum_tot" localSheetId="37">[28]gd98!$A$11:$P$251</definedName>
    <definedName name="gd98_cum_tot" localSheetId="39">[28]gd98!$A$11:$P$251</definedName>
    <definedName name="gd98_cum_tot" localSheetId="45">[28]gd98!$A$11:$P$251</definedName>
    <definedName name="gd98_cum_tot" localSheetId="47">[28]gd98!$A$11:$P$251</definedName>
    <definedName name="gd98_cum_tot" localSheetId="40">[29]gd98!$A$11:$P$251</definedName>
    <definedName name="gd98_cum_tot" localSheetId="43">[29]gd98!$A$11:$P$251</definedName>
    <definedName name="gd98_cum_tot" localSheetId="5">[29]gd98!$A$11:$P$251</definedName>
    <definedName name="gd98_cum_tot" localSheetId="46">[29]gd98!$A$11:$P$251</definedName>
    <definedName name="gd98_cum_tot" localSheetId="1">[30]gd98!$A$11:$P$251</definedName>
    <definedName name="gd98_cum_tot">[31]gd98!$A$11:$P$251</definedName>
    <definedName name="gd98_eff_moyen" localSheetId="0">[27]gd98!$A$11:$Q$251</definedName>
    <definedName name="gd98_eff_moyen" localSheetId="2">[27]gd98!$A$11:$Q$251</definedName>
    <definedName name="gd98_eff_moyen" localSheetId="6">[27]gd98!$A$11:$Q$251</definedName>
    <definedName name="gd98_eff_moyen" localSheetId="20">[27]gd98!$A$11:$Q$251</definedName>
    <definedName name="gd98_eff_moyen" localSheetId="26">[27]gd98!$A$11:$Q$251</definedName>
    <definedName name="gd98_eff_moyen" localSheetId="37">[28]gd98!$A$11:$Q$251</definedName>
    <definedName name="gd98_eff_moyen" localSheetId="39">[28]gd98!$A$11:$Q$251</definedName>
    <definedName name="gd98_eff_moyen" localSheetId="45">[28]gd98!$A$11:$Q$251</definedName>
    <definedName name="gd98_eff_moyen" localSheetId="47">[28]gd98!$A$11:$Q$251</definedName>
    <definedName name="gd98_eff_moyen" localSheetId="40">[29]gd98!$A$11:$Q$251</definedName>
    <definedName name="gd98_eff_moyen" localSheetId="43">[29]gd98!$A$11:$Q$251</definedName>
    <definedName name="gd98_eff_moyen" localSheetId="5">[29]gd98!$A$11:$Q$251</definedName>
    <definedName name="gd98_eff_moyen" localSheetId="46">[29]gd98!$A$11:$Q$251</definedName>
    <definedName name="gd98_eff_moyen" localSheetId="1">[30]gd98!$A$11:$Q$251</definedName>
    <definedName name="gd98_eff_moyen">[31]gd98!$A$11:$Q$251</definedName>
    <definedName name="gd98_mcf_tot" localSheetId="0">[27]gd98!$A$11:$I$251</definedName>
    <definedName name="gd98_mcf_tot" localSheetId="2">[27]gd98!$A$11:$I$251</definedName>
    <definedName name="gd98_mcf_tot" localSheetId="6">[27]gd98!$A$11:$I$251</definedName>
    <definedName name="gd98_mcf_tot" localSheetId="20">[27]gd98!$A$11:$I$251</definedName>
    <definedName name="gd98_mcf_tot" localSheetId="26">[27]gd98!$A$11:$I$251</definedName>
    <definedName name="gd98_mcf_tot" localSheetId="37">[28]gd98!$A$11:$I$251</definedName>
    <definedName name="gd98_mcf_tot" localSheetId="39">[28]gd98!$A$11:$I$251</definedName>
    <definedName name="gd98_mcf_tot" localSheetId="45">[28]gd98!$A$11:$I$251</definedName>
    <definedName name="gd98_mcf_tot" localSheetId="47">[28]gd98!$A$11:$I$251</definedName>
    <definedName name="gd98_mcf_tot" localSheetId="40">[29]gd98!$A$11:$I$251</definedName>
    <definedName name="gd98_mcf_tot" localSheetId="43">[29]gd98!$A$11:$I$251</definedName>
    <definedName name="gd98_mcf_tot" localSheetId="5">[29]gd98!$A$11:$I$251</definedName>
    <definedName name="gd98_mcf_tot" localSheetId="46">[29]gd98!$A$11:$I$251</definedName>
    <definedName name="gd98_mcf_tot" localSheetId="1">[30]gd98!$A$11:$I$251</definedName>
    <definedName name="gd98_mcf_tot">[31]gd98!$A$11:$I$251</definedName>
    <definedName name="gd98_median_mcf" localSheetId="0">[27]gd98!$A$11:$X$252</definedName>
    <definedName name="gd98_median_mcf" localSheetId="2">[27]gd98!$A$11:$X$252</definedName>
    <definedName name="gd98_median_mcf" localSheetId="6">[27]gd98!$A$11:$X$252</definedName>
    <definedName name="gd98_median_mcf" localSheetId="20">[27]gd98!$A$11:$X$252</definedName>
    <definedName name="gd98_median_mcf" localSheetId="26">[27]gd98!$A$11:$X$252</definedName>
    <definedName name="gd98_median_mcf" localSheetId="37">[28]gd98!$A$11:$X$252</definedName>
    <definedName name="gd98_median_mcf" localSheetId="39">[28]gd98!$A$11:$X$252</definedName>
    <definedName name="gd98_median_mcf" localSheetId="45">[28]gd98!$A$11:$X$252</definedName>
    <definedName name="gd98_median_mcf" localSheetId="47">[28]gd98!$A$11:$X$252</definedName>
    <definedName name="gd98_median_mcf" localSheetId="40">[29]gd98!$A$11:$X$252</definedName>
    <definedName name="gd98_median_mcf" localSheetId="43">[29]gd98!$A$11:$X$252</definedName>
    <definedName name="gd98_median_mcf" localSheetId="5">[29]gd98!$A$11:$X$252</definedName>
    <definedName name="gd98_median_mcf" localSheetId="46">[29]gd98!$A$11:$X$252</definedName>
    <definedName name="gd98_median_mcf" localSheetId="1">[30]gd98!$A$11:$X$252</definedName>
    <definedName name="gd98_median_mcf">[31]gd98!$A$11:$X$252</definedName>
    <definedName name="gd98_median_pr" localSheetId="0">[27]gd98!$A$11:$U$252</definedName>
    <definedName name="gd98_median_pr" localSheetId="2">[27]gd98!$A$11:$U$252</definedName>
    <definedName name="gd98_median_pr" localSheetId="6">[27]gd98!$A$11:$U$252</definedName>
    <definedName name="gd98_median_pr" localSheetId="20">[27]gd98!$A$11:$U$252</definedName>
    <definedName name="gd98_median_pr" localSheetId="26">[27]gd98!$A$11:$U$252</definedName>
    <definedName name="gd98_median_pr" localSheetId="37">[28]gd98!$A$11:$U$252</definedName>
    <definedName name="gd98_median_pr" localSheetId="39">[28]gd98!$A$11:$U$252</definedName>
    <definedName name="gd98_median_pr" localSheetId="45">[28]gd98!$A$11:$U$252</definedName>
    <definedName name="gd98_median_pr" localSheetId="47">[28]gd98!$A$11:$U$252</definedName>
    <definedName name="gd98_median_pr" localSheetId="40">[29]gd98!$A$11:$U$252</definedName>
    <definedName name="gd98_median_pr" localSheetId="43">[29]gd98!$A$11:$U$252</definedName>
    <definedName name="gd98_median_pr" localSheetId="5">[29]gd98!$A$11:$U$252</definedName>
    <definedName name="gd98_median_pr" localSheetId="46">[29]gd98!$A$11:$U$252</definedName>
    <definedName name="gd98_median_pr" localSheetId="1">[30]gd98!$A$11:$U$252</definedName>
    <definedName name="gd98_median_pr">[31]gd98!$A$11:$U$252</definedName>
    <definedName name="gd98_median_tot" localSheetId="0">[27]gd98!$A$11:$AA$252</definedName>
    <definedName name="gd98_median_tot" localSheetId="2">[27]gd98!$A$11:$AA$252</definedName>
    <definedName name="gd98_median_tot" localSheetId="6">[27]gd98!$A$11:$AA$252</definedName>
    <definedName name="gd98_median_tot" localSheetId="20">[27]gd98!$A$11:$AA$252</definedName>
    <definedName name="gd98_median_tot" localSheetId="26">[27]gd98!$A$11:$AA$252</definedName>
    <definedName name="gd98_median_tot" localSheetId="37">[28]gd98!$A$11:$AA$252</definedName>
    <definedName name="gd98_median_tot" localSheetId="39">[28]gd98!$A$11:$AA$252</definedName>
    <definedName name="gd98_median_tot" localSheetId="45">[28]gd98!$A$11:$AA$252</definedName>
    <definedName name="gd98_median_tot" localSheetId="47">[28]gd98!$A$11:$AA$252</definedName>
    <definedName name="gd98_median_tot" localSheetId="40">[29]gd98!$A$11:$AA$252</definedName>
    <definedName name="gd98_median_tot" localSheetId="43">[29]gd98!$A$11:$AA$252</definedName>
    <definedName name="gd98_median_tot" localSheetId="5">[29]gd98!$A$11:$AA$252</definedName>
    <definedName name="gd98_median_tot" localSheetId="46">[29]gd98!$A$11:$AA$252</definedName>
    <definedName name="gd98_median_tot" localSheetId="1">[30]gd98!$A$11:$AA$252</definedName>
    <definedName name="gd98_median_tot">[31]gd98!$A$11:$AA$252</definedName>
    <definedName name="gd98_pr_tot" localSheetId="0">[27]gd98!$A$11:$F$251</definedName>
    <definedName name="gd98_pr_tot" localSheetId="2">[27]gd98!$A$11:$F$251</definedName>
    <definedName name="gd98_pr_tot" localSheetId="6">[27]gd98!$A$11:$F$251</definedName>
    <definedName name="gd98_pr_tot" localSheetId="20">[27]gd98!$A$11:$F$251</definedName>
    <definedName name="gd98_pr_tot" localSheetId="26">[27]gd98!$A$11:$F$251</definedName>
    <definedName name="gd98_pr_tot" localSheetId="37">[28]gd98!$A$11:$F$251</definedName>
    <definedName name="gd98_pr_tot" localSheetId="39">[28]gd98!$A$11:$F$251</definedName>
    <definedName name="gd98_pr_tot" localSheetId="45">[28]gd98!$A$11:$F$251</definedName>
    <definedName name="gd98_pr_tot" localSheetId="47">[28]gd98!$A$11:$F$251</definedName>
    <definedName name="gd98_pr_tot" localSheetId="40">[29]gd98!$A$11:$F$251</definedName>
    <definedName name="gd98_pr_tot" localSheetId="43">[29]gd98!$A$11:$F$251</definedName>
    <definedName name="gd98_pr_tot" localSheetId="5">[29]gd98!$A$11:$F$251</definedName>
    <definedName name="gd98_pr_tot" localSheetId="46">[29]gd98!$A$11:$F$251</definedName>
    <definedName name="gd98_pr_tot" localSheetId="1">[30]gd98!$A$11:$F$251</definedName>
    <definedName name="gd98_pr_tot">[31]gd98!$A$11:$F$251</definedName>
    <definedName name="gd98_tot_tot" localSheetId="0">[27]gd98!$A$11:$L$251</definedName>
    <definedName name="gd98_tot_tot" localSheetId="2">[27]gd98!$A$11:$L$251</definedName>
    <definedName name="gd98_tot_tot" localSheetId="6">[27]gd98!$A$11:$L$251</definedName>
    <definedName name="gd98_tot_tot" localSheetId="20">[27]gd98!$A$11:$L$251</definedName>
    <definedName name="gd98_tot_tot" localSheetId="26">[27]gd98!$A$11:$L$251</definedName>
    <definedName name="gd98_tot_tot" localSheetId="37">[28]gd98!$A$11:$L$251</definedName>
    <definedName name="gd98_tot_tot" localSheetId="39">[28]gd98!$A$11:$L$251</definedName>
    <definedName name="gd98_tot_tot" localSheetId="45">[28]gd98!$A$11:$L$251</definedName>
    <definedName name="gd98_tot_tot" localSheetId="47">[28]gd98!$A$11:$L$251</definedName>
    <definedName name="gd98_tot_tot" localSheetId="40">[29]gd98!$A$11:$L$251</definedName>
    <definedName name="gd98_tot_tot" localSheetId="43">[29]gd98!$A$11:$L$251</definedName>
    <definedName name="gd98_tot_tot" localSheetId="5">[29]gd98!$A$11:$L$251</definedName>
    <definedName name="gd98_tot_tot" localSheetId="46">[29]gd98!$A$11:$L$251</definedName>
    <definedName name="gd98_tot_tot" localSheetId="1">[30]gd98!$A$11:$L$251</definedName>
    <definedName name="gd98_tot_tot">[31]gd98!$A$11:$L$251</definedName>
    <definedName name="gp98_cum_mcf" localSheetId="50">#REF!</definedName>
    <definedName name="gp98_cum_mcf" localSheetId="51">#REF!</definedName>
    <definedName name="gp98_cum_mcf" localSheetId="0">#REF!</definedName>
    <definedName name="gp98_cum_mcf" localSheetId="2">#REF!</definedName>
    <definedName name="gp98_cum_mcf" localSheetId="6">#REF!</definedName>
    <definedName name="gp98_cum_mcf" localSheetId="20">#REF!</definedName>
    <definedName name="gp98_cum_mcf" localSheetId="26">#REF!</definedName>
    <definedName name="gp98_cum_mcf" localSheetId="37">#REF!</definedName>
    <definedName name="gp98_cum_mcf" localSheetId="39">#REF!</definedName>
    <definedName name="gp98_cum_mcf" localSheetId="45">#REF!</definedName>
    <definedName name="gp98_cum_mcf" localSheetId="47">#REF!</definedName>
    <definedName name="gp98_cum_mcf" localSheetId="40">#REF!</definedName>
    <definedName name="gp98_cum_mcf" localSheetId="43">#REF!</definedName>
    <definedName name="gp98_cum_mcf" localSheetId="5">#REF!</definedName>
    <definedName name="gp98_cum_mcf" localSheetId="10">#REF!</definedName>
    <definedName name="gp98_cum_mcf" localSheetId="46">#REF!</definedName>
    <definedName name="gp98_cum_mcf" localSheetId="1">#REF!</definedName>
    <definedName name="gp98_cum_mcf">#REF!</definedName>
    <definedName name="gp98_cum_mcf_19" localSheetId="50">#REF!</definedName>
    <definedName name="gp98_cum_mcf_19" localSheetId="51">#REF!</definedName>
    <definedName name="gp98_cum_mcf_19" localSheetId="0">#REF!</definedName>
    <definedName name="gp98_cum_mcf_19" localSheetId="45">#REF!</definedName>
    <definedName name="gp98_cum_mcf_19" localSheetId="47">#REF!</definedName>
    <definedName name="gp98_cum_mcf_19" localSheetId="10">#REF!</definedName>
    <definedName name="gp98_cum_mcf_19" localSheetId="46">#REF!</definedName>
    <definedName name="gp98_cum_mcf_19" localSheetId="1">#REF!</definedName>
    <definedName name="gp98_cum_mcf_19">#REF!</definedName>
    <definedName name="gp98_cum_mcf_21" localSheetId="50">#REF!</definedName>
    <definedName name="gp98_cum_mcf_21" localSheetId="51">#REF!</definedName>
    <definedName name="gp98_cum_mcf_21" localSheetId="0">#REF!</definedName>
    <definedName name="gp98_cum_mcf_21" localSheetId="45">#REF!</definedName>
    <definedName name="gp98_cum_mcf_21" localSheetId="47">#REF!</definedName>
    <definedName name="gp98_cum_mcf_21" localSheetId="10">#REF!</definedName>
    <definedName name="gp98_cum_mcf_21" localSheetId="46">#REF!</definedName>
    <definedName name="gp98_cum_mcf_21" localSheetId="1">#REF!</definedName>
    <definedName name="gp98_cum_mcf_21">#REF!</definedName>
    <definedName name="gp98_cum_mcf_23" localSheetId="50">#REF!</definedName>
    <definedName name="gp98_cum_mcf_23" localSheetId="51">#REF!</definedName>
    <definedName name="gp98_cum_mcf_23" localSheetId="0">#REF!</definedName>
    <definedName name="gp98_cum_mcf_23" localSheetId="45">#REF!</definedName>
    <definedName name="gp98_cum_mcf_23" localSheetId="47">#REF!</definedName>
    <definedName name="gp98_cum_mcf_23" localSheetId="10">#REF!</definedName>
    <definedName name="gp98_cum_mcf_23" localSheetId="46">#REF!</definedName>
    <definedName name="gp98_cum_mcf_23" localSheetId="1">#REF!</definedName>
    <definedName name="gp98_cum_mcf_23">#REF!</definedName>
    <definedName name="gp98_cum_mcf_25" localSheetId="50">#REF!</definedName>
    <definedName name="gp98_cum_mcf_25" localSheetId="51">#REF!</definedName>
    <definedName name="gp98_cum_mcf_25" localSheetId="0">#REF!</definedName>
    <definedName name="gp98_cum_mcf_25" localSheetId="45">#REF!</definedName>
    <definedName name="gp98_cum_mcf_25" localSheetId="47">#REF!</definedName>
    <definedName name="gp98_cum_mcf_25" localSheetId="10">#REF!</definedName>
    <definedName name="gp98_cum_mcf_25" localSheetId="46">#REF!</definedName>
    <definedName name="gp98_cum_mcf_25" localSheetId="1">#REF!</definedName>
    <definedName name="gp98_cum_mcf_25">#REF!</definedName>
    <definedName name="gp98_cum_mcf_27" localSheetId="50">#REF!</definedName>
    <definedName name="gp98_cum_mcf_27" localSheetId="51">#REF!</definedName>
    <definedName name="gp98_cum_mcf_27" localSheetId="0">#REF!</definedName>
    <definedName name="gp98_cum_mcf_27" localSheetId="45">#REF!</definedName>
    <definedName name="gp98_cum_mcf_27" localSheetId="47">#REF!</definedName>
    <definedName name="gp98_cum_mcf_27" localSheetId="10">#REF!</definedName>
    <definedName name="gp98_cum_mcf_27" localSheetId="46">#REF!</definedName>
    <definedName name="gp98_cum_mcf_27" localSheetId="1">#REF!</definedName>
    <definedName name="gp98_cum_mcf_27">#REF!</definedName>
    <definedName name="gp98_cum_mcf_6" localSheetId="50">#REF!</definedName>
    <definedName name="gp98_cum_mcf_6" localSheetId="51">#REF!</definedName>
    <definedName name="gp98_cum_mcf_6" localSheetId="0">#REF!</definedName>
    <definedName name="gp98_cum_mcf_6" localSheetId="45">#REF!</definedName>
    <definedName name="gp98_cum_mcf_6" localSheetId="47">#REF!</definedName>
    <definedName name="gp98_cum_mcf_6" localSheetId="10">#REF!</definedName>
    <definedName name="gp98_cum_mcf_6" localSheetId="46">#REF!</definedName>
    <definedName name="gp98_cum_mcf_6" localSheetId="1">#REF!</definedName>
    <definedName name="gp98_cum_mcf_6">#REF!</definedName>
    <definedName name="gp98_cum_pr" localSheetId="50">#REF!</definedName>
    <definedName name="gp98_cum_pr" localSheetId="51">#REF!</definedName>
    <definedName name="gp98_cum_pr" localSheetId="0">#REF!</definedName>
    <definedName name="gp98_cum_pr" localSheetId="2">#REF!</definedName>
    <definedName name="gp98_cum_pr" localSheetId="6">#REF!</definedName>
    <definedName name="gp98_cum_pr" localSheetId="20">#REF!</definedName>
    <definedName name="gp98_cum_pr" localSheetId="26">#REF!</definedName>
    <definedName name="gp98_cum_pr" localSheetId="37">#REF!</definedName>
    <definedName name="gp98_cum_pr" localSheetId="39">#REF!</definedName>
    <definedName name="gp98_cum_pr" localSheetId="45">#REF!</definedName>
    <definedName name="gp98_cum_pr" localSheetId="47">#REF!</definedName>
    <definedName name="gp98_cum_pr" localSheetId="40">#REF!</definedName>
    <definedName name="gp98_cum_pr" localSheetId="43">#REF!</definedName>
    <definedName name="gp98_cum_pr" localSheetId="5">#REF!</definedName>
    <definedName name="gp98_cum_pr" localSheetId="10">#REF!</definedName>
    <definedName name="gp98_cum_pr" localSheetId="46">#REF!</definedName>
    <definedName name="gp98_cum_pr" localSheetId="1">#REF!</definedName>
    <definedName name="gp98_cum_pr">#REF!</definedName>
    <definedName name="gp98_cum_pr_19" localSheetId="50">#REF!</definedName>
    <definedName name="gp98_cum_pr_19" localSheetId="51">#REF!</definedName>
    <definedName name="gp98_cum_pr_19" localSheetId="0">#REF!</definedName>
    <definedName name="gp98_cum_pr_19" localSheetId="45">#REF!</definedName>
    <definedName name="gp98_cum_pr_19" localSheetId="47">#REF!</definedName>
    <definedName name="gp98_cum_pr_19" localSheetId="10">#REF!</definedName>
    <definedName name="gp98_cum_pr_19" localSheetId="46">#REF!</definedName>
    <definedName name="gp98_cum_pr_19" localSheetId="1">#REF!</definedName>
    <definedName name="gp98_cum_pr_19">#REF!</definedName>
    <definedName name="gp98_cum_pr_21" localSheetId="50">#REF!</definedName>
    <definedName name="gp98_cum_pr_21" localSheetId="51">#REF!</definedName>
    <definedName name="gp98_cum_pr_21" localSheetId="0">#REF!</definedName>
    <definedName name="gp98_cum_pr_21" localSheetId="45">#REF!</definedName>
    <definedName name="gp98_cum_pr_21" localSheetId="47">#REF!</definedName>
    <definedName name="gp98_cum_pr_21" localSheetId="10">#REF!</definedName>
    <definedName name="gp98_cum_pr_21" localSheetId="46">#REF!</definedName>
    <definedName name="gp98_cum_pr_21" localSheetId="1">#REF!</definedName>
    <definedName name="gp98_cum_pr_21">#REF!</definedName>
    <definedName name="gp98_cum_pr_23" localSheetId="50">#REF!</definedName>
    <definedName name="gp98_cum_pr_23" localSheetId="51">#REF!</definedName>
    <definedName name="gp98_cum_pr_23" localSheetId="0">#REF!</definedName>
    <definedName name="gp98_cum_pr_23" localSheetId="45">#REF!</definedName>
    <definedName name="gp98_cum_pr_23" localSheetId="47">#REF!</definedName>
    <definedName name="gp98_cum_pr_23" localSheetId="10">#REF!</definedName>
    <definedName name="gp98_cum_pr_23" localSheetId="46">#REF!</definedName>
    <definedName name="gp98_cum_pr_23" localSheetId="1">#REF!</definedName>
    <definedName name="gp98_cum_pr_23">#REF!</definedName>
    <definedName name="gp98_cum_pr_25" localSheetId="50">#REF!</definedName>
    <definedName name="gp98_cum_pr_25" localSheetId="51">#REF!</definedName>
    <definedName name="gp98_cum_pr_25" localSheetId="0">#REF!</definedName>
    <definedName name="gp98_cum_pr_25" localSheetId="45">#REF!</definedName>
    <definedName name="gp98_cum_pr_25" localSheetId="47">#REF!</definedName>
    <definedName name="gp98_cum_pr_25" localSheetId="10">#REF!</definedName>
    <definedName name="gp98_cum_pr_25" localSheetId="46">#REF!</definedName>
    <definedName name="gp98_cum_pr_25" localSheetId="1">#REF!</definedName>
    <definedName name="gp98_cum_pr_25">#REF!</definedName>
    <definedName name="gp98_cum_pr_27" localSheetId="50">#REF!</definedName>
    <definedName name="gp98_cum_pr_27" localSheetId="51">#REF!</definedName>
    <definedName name="gp98_cum_pr_27" localSheetId="0">#REF!</definedName>
    <definedName name="gp98_cum_pr_27" localSheetId="45">#REF!</definedName>
    <definedName name="gp98_cum_pr_27" localSheetId="47">#REF!</definedName>
    <definedName name="gp98_cum_pr_27" localSheetId="10">#REF!</definedName>
    <definedName name="gp98_cum_pr_27" localSheetId="46">#REF!</definedName>
    <definedName name="gp98_cum_pr_27" localSheetId="1">#REF!</definedName>
    <definedName name="gp98_cum_pr_27">#REF!</definedName>
    <definedName name="gp98_cum_pr_6" localSheetId="50">#REF!</definedName>
    <definedName name="gp98_cum_pr_6" localSheetId="51">#REF!</definedName>
    <definedName name="gp98_cum_pr_6" localSheetId="0">#REF!</definedName>
    <definedName name="gp98_cum_pr_6" localSheetId="45">#REF!</definedName>
    <definedName name="gp98_cum_pr_6" localSheetId="47">#REF!</definedName>
    <definedName name="gp98_cum_pr_6" localSheetId="10">#REF!</definedName>
    <definedName name="gp98_cum_pr_6" localSheetId="46">#REF!</definedName>
    <definedName name="gp98_cum_pr_6" localSheetId="1">#REF!</definedName>
    <definedName name="gp98_cum_pr_6">#REF!</definedName>
    <definedName name="gp98_cum_tot" localSheetId="50">#REF!</definedName>
    <definedName name="gp98_cum_tot" localSheetId="51">#REF!</definedName>
    <definedName name="gp98_cum_tot" localSheetId="0">#REF!</definedName>
    <definedName name="gp98_cum_tot" localSheetId="2">#REF!</definedName>
    <definedName name="gp98_cum_tot" localSheetId="6">#REF!</definedName>
    <definedName name="gp98_cum_tot" localSheetId="20">#REF!</definedName>
    <definedName name="gp98_cum_tot" localSheetId="26">#REF!</definedName>
    <definedName name="gp98_cum_tot" localSheetId="37">#REF!</definedName>
    <definedName name="gp98_cum_tot" localSheetId="39">#REF!</definedName>
    <definedName name="gp98_cum_tot" localSheetId="45">#REF!</definedName>
    <definedName name="gp98_cum_tot" localSheetId="47">#REF!</definedName>
    <definedName name="gp98_cum_tot" localSheetId="40">#REF!</definedName>
    <definedName name="gp98_cum_tot" localSheetId="43">#REF!</definedName>
    <definedName name="gp98_cum_tot" localSheetId="5">#REF!</definedName>
    <definedName name="gp98_cum_tot" localSheetId="10">#REF!</definedName>
    <definedName name="gp98_cum_tot" localSheetId="46">#REF!</definedName>
    <definedName name="gp98_cum_tot" localSheetId="1">#REF!</definedName>
    <definedName name="gp98_cum_tot">#REF!</definedName>
    <definedName name="gp98_cum_tot_19" localSheetId="50">#REF!</definedName>
    <definedName name="gp98_cum_tot_19" localSheetId="51">#REF!</definedName>
    <definedName name="gp98_cum_tot_19" localSheetId="0">#REF!</definedName>
    <definedName name="gp98_cum_tot_19" localSheetId="45">#REF!</definedName>
    <definedName name="gp98_cum_tot_19" localSheetId="47">#REF!</definedName>
    <definedName name="gp98_cum_tot_19" localSheetId="10">#REF!</definedName>
    <definedName name="gp98_cum_tot_19" localSheetId="46">#REF!</definedName>
    <definedName name="gp98_cum_tot_19" localSheetId="1">#REF!</definedName>
    <definedName name="gp98_cum_tot_19">#REF!</definedName>
    <definedName name="gp98_cum_tot_21" localSheetId="50">#REF!</definedName>
    <definedName name="gp98_cum_tot_21" localSheetId="51">#REF!</definedName>
    <definedName name="gp98_cum_tot_21" localSheetId="0">#REF!</definedName>
    <definedName name="gp98_cum_tot_21" localSheetId="45">#REF!</definedName>
    <definedName name="gp98_cum_tot_21" localSheetId="47">#REF!</definedName>
    <definedName name="gp98_cum_tot_21" localSheetId="10">#REF!</definedName>
    <definedName name="gp98_cum_tot_21" localSheetId="46">#REF!</definedName>
    <definedName name="gp98_cum_tot_21" localSheetId="1">#REF!</definedName>
    <definedName name="gp98_cum_tot_21">#REF!</definedName>
    <definedName name="gp98_cum_tot_23" localSheetId="50">#REF!</definedName>
    <definedName name="gp98_cum_tot_23" localSheetId="51">#REF!</definedName>
    <definedName name="gp98_cum_tot_23" localSheetId="0">#REF!</definedName>
    <definedName name="gp98_cum_tot_23" localSheetId="45">#REF!</definedName>
    <definedName name="gp98_cum_tot_23" localSheetId="47">#REF!</definedName>
    <definedName name="gp98_cum_tot_23" localSheetId="10">#REF!</definedName>
    <definedName name="gp98_cum_tot_23" localSheetId="46">#REF!</definedName>
    <definedName name="gp98_cum_tot_23" localSheetId="1">#REF!</definedName>
    <definedName name="gp98_cum_tot_23">#REF!</definedName>
    <definedName name="gp98_cum_tot_25" localSheetId="50">#REF!</definedName>
    <definedName name="gp98_cum_tot_25" localSheetId="51">#REF!</definedName>
    <definedName name="gp98_cum_tot_25" localSheetId="0">#REF!</definedName>
    <definedName name="gp98_cum_tot_25" localSheetId="45">#REF!</definedName>
    <definedName name="gp98_cum_tot_25" localSheetId="47">#REF!</definedName>
    <definedName name="gp98_cum_tot_25" localSheetId="10">#REF!</definedName>
    <definedName name="gp98_cum_tot_25" localSheetId="46">#REF!</definedName>
    <definedName name="gp98_cum_tot_25" localSheetId="1">#REF!</definedName>
    <definedName name="gp98_cum_tot_25">#REF!</definedName>
    <definedName name="gp98_cum_tot_27" localSheetId="50">#REF!</definedName>
    <definedName name="gp98_cum_tot_27" localSheetId="51">#REF!</definedName>
    <definedName name="gp98_cum_tot_27" localSheetId="0">#REF!</definedName>
    <definedName name="gp98_cum_tot_27" localSheetId="45">#REF!</definedName>
    <definedName name="gp98_cum_tot_27" localSheetId="47">#REF!</definedName>
    <definedName name="gp98_cum_tot_27" localSheetId="10">#REF!</definedName>
    <definedName name="gp98_cum_tot_27" localSheetId="46">#REF!</definedName>
    <definedName name="gp98_cum_tot_27" localSheetId="1">#REF!</definedName>
    <definedName name="gp98_cum_tot_27">#REF!</definedName>
    <definedName name="gp98_cum_tot_6" localSheetId="50">#REF!</definedName>
    <definedName name="gp98_cum_tot_6" localSheetId="51">#REF!</definedName>
    <definedName name="gp98_cum_tot_6" localSheetId="0">#REF!</definedName>
    <definedName name="gp98_cum_tot_6" localSheetId="45">#REF!</definedName>
    <definedName name="gp98_cum_tot_6" localSheetId="47">#REF!</definedName>
    <definedName name="gp98_cum_tot_6" localSheetId="10">#REF!</definedName>
    <definedName name="gp98_cum_tot_6" localSheetId="46">#REF!</definedName>
    <definedName name="gp98_cum_tot_6" localSheetId="1">#REF!</definedName>
    <definedName name="gp98_cum_tot_6">#REF!</definedName>
    <definedName name="gp98_eff_moyen" localSheetId="50">#REF!</definedName>
    <definedName name="gp98_eff_moyen" localSheetId="51">#REF!</definedName>
    <definedName name="gp98_eff_moyen" localSheetId="0">#REF!</definedName>
    <definedName name="gp98_eff_moyen" localSheetId="2">#REF!</definedName>
    <definedName name="gp98_eff_moyen" localSheetId="6">#REF!</definedName>
    <definedName name="gp98_eff_moyen" localSheetId="20">#REF!</definedName>
    <definedName name="gp98_eff_moyen" localSheetId="26">#REF!</definedName>
    <definedName name="gp98_eff_moyen" localSheetId="37">#REF!</definedName>
    <definedName name="gp98_eff_moyen" localSheetId="39">#REF!</definedName>
    <definedName name="gp98_eff_moyen" localSheetId="45">#REF!</definedName>
    <definedName name="gp98_eff_moyen" localSheetId="47">#REF!</definedName>
    <definedName name="gp98_eff_moyen" localSheetId="40">#REF!</definedName>
    <definedName name="gp98_eff_moyen" localSheetId="43">#REF!</definedName>
    <definedName name="gp98_eff_moyen" localSheetId="5">#REF!</definedName>
    <definedName name="gp98_eff_moyen" localSheetId="10">#REF!</definedName>
    <definedName name="gp98_eff_moyen" localSheetId="46">#REF!</definedName>
    <definedName name="gp98_eff_moyen" localSheetId="1">#REF!</definedName>
    <definedName name="gp98_eff_moyen">#REF!</definedName>
    <definedName name="gp98_eff_moyen_19" localSheetId="50">#REF!</definedName>
    <definedName name="gp98_eff_moyen_19" localSheetId="51">#REF!</definedName>
    <definedName name="gp98_eff_moyen_19" localSheetId="0">#REF!</definedName>
    <definedName name="gp98_eff_moyen_19" localSheetId="45">#REF!</definedName>
    <definedName name="gp98_eff_moyen_19" localSheetId="47">#REF!</definedName>
    <definedName name="gp98_eff_moyen_19" localSheetId="10">#REF!</definedName>
    <definedName name="gp98_eff_moyen_19" localSheetId="46">#REF!</definedName>
    <definedName name="gp98_eff_moyen_19" localSheetId="1">#REF!</definedName>
    <definedName name="gp98_eff_moyen_19">#REF!</definedName>
    <definedName name="gp98_eff_moyen_21" localSheetId="50">#REF!</definedName>
    <definedName name="gp98_eff_moyen_21" localSheetId="51">#REF!</definedName>
    <definedName name="gp98_eff_moyen_21" localSheetId="0">#REF!</definedName>
    <definedName name="gp98_eff_moyen_21" localSheetId="45">#REF!</definedName>
    <definedName name="gp98_eff_moyen_21" localSheetId="47">#REF!</definedName>
    <definedName name="gp98_eff_moyen_21" localSheetId="10">#REF!</definedName>
    <definedName name="gp98_eff_moyen_21" localSheetId="46">#REF!</definedName>
    <definedName name="gp98_eff_moyen_21" localSheetId="1">#REF!</definedName>
    <definedName name="gp98_eff_moyen_21">#REF!</definedName>
    <definedName name="gp98_eff_moyen_23" localSheetId="50">#REF!</definedName>
    <definedName name="gp98_eff_moyen_23" localSheetId="51">#REF!</definedName>
    <definedName name="gp98_eff_moyen_23" localSheetId="0">#REF!</definedName>
    <definedName name="gp98_eff_moyen_23" localSheetId="45">#REF!</definedName>
    <definedName name="gp98_eff_moyen_23" localSheetId="47">#REF!</definedName>
    <definedName name="gp98_eff_moyen_23" localSheetId="10">#REF!</definedName>
    <definedName name="gp98_eff_moyen_23" localSheetId="46">#REF!</definedName>
    <definedName name="gp98_eff_moyen_23" localSheetId="1">#REF!</definedName>
    <definedName name="gp98_eff_moyen_23">#REF!</definedName>
    <definedName name="gp98_eff_moyen_25" localSheetId="50">#REF!</definedName>
    <definedName name="gp98_eff_moyen_25" localSheetId="51">#REF!</definedName>
    <definedName name="gp98_eff_moyen_25" localSheetId="0">#REF!</definedName>
    <definedName name="gp98_eff_moyen_25" localSheetId="45">#REF!</definedName>
    <definedName name="gp98_eff_moyen_25" localSheetId="47">#REF!</definedName>
    <definedName name="gp98_eff_moyen_25" localSheetId="10">#REF!</definedName>
    <definedName name="gp98_eff_moyen_25" localSheetId="46">#REF!</definedName>
    <definedName name="gp98_eff_moyen_25" localSheetId="1">#REF!</definedName>
    <definedName name="gp98_eff_moyen_25">#REF!</definedName>
    <definedName name="gp98_eff_moyen_27" localSheetId="50">#REF!</definedName>
    <definedName name="gp98_eff_moyen_27" localSheetId="51">#REF!</definedName>
    <definedName name="gp98_eff_moyen_27" localSheetId="0">#REF!</definedName>
    <definedName name="gp98_eff_moyen_27" localSheetId="45">#REF!</definedName>
    <definedName name="gp98_eff_moyen_27" localSheetId="47">#REF!</definedName>
    <definedName name="gp98_eff_moyen_27" localSheetId="10">#REF!</definedName>
    <definedName name="gp98_eff_moyen_27" localSheetId="46">#REF!</definedName>
    <definedName name="gp98_eff_moyen_27" localSheetId="1">#REF!</definedName>
    <definedName name="gp98_eff_moyen_27">#REF!</definedName>
    <definedName name="gp98_eff_moyen_6" localSheetId="50">#REF!</definedName>
    <definedName name="gp98_eff_moyen_6" localSheetId="51">#REF!</definedName>
    <definedName name="gp98_eff_moyen_6" localSheetId="0">#REF!</definedName>
    <definedName name="gp98_eff_moyen_6" localSheetId="45">#REF!</definedName>
    <definedName name="gp98_eff_moyen_6" localSheetId="47">#REF!</definedName>
    <definedName name="gp98_eff_moyen_6" localSheetId="10">#REF!</definedName>
    <definedName name="gp98_eff_moyen_6" localSheetId="46">#REF!</definedName>
    <definedName name="gp98_eff_moyen_6" localSheetId="1">#REF!</definedName>
    <definedName name="gp98_eff_moyen_6">#REF!</definedName>
    <definedName name="gp98_mcf_tot" localSheetId="50">#REF!</definedName>
    <definedName name="gp98_mcf_tot" localSheetId="51">#REF!</definedName>
    <definedName name="gp98_mcf_tot" localSheetId="0">#REF!</definedName>
    <definedName name="gp98_mcf_tot" localSheetId="2">#REF!</definedName>
    <definedName name="gp98_mcf_tot" localSheetId="6">#REF!</definedName>
    <definedName name="gp98_mcf_tot" localSheetId="20">#REF!</definedName>
    <definedName name="gp98_mcf_tot" localSheetId="26">#REF!</definedName>
    <definedName name="gp98_mcf_tot" localSheetId="37">#REF!</definedName>
    <definedName name="gp98_mcf_tot" localSheetId="39">#REF!</definedName>
    <definedName name="gp98_mcf_tot" localSheetId="45">#REF!</definedName>
    <definedName name="gp98_mcf_tot" localSheetId="47">#REF!</definedName>
    <definedName name="gp98_mcf_tot" localSheetId="40">#REF!</definedName>
    <definedName name="gp98_mcf_tot" localSheetId="43">#REF!</definedName>
    <definedName name="gp98_mcf_tot" localSheetId="5">#REF!</definedName>
    <definedName name="gp98_mcf_tot" localSheetId="10">#REF!</definedName>
    <definedName name="gp98_mcf_tot" localSheetId="46">#REF!</definedName>
    <definedName name="gp98_mcf_tot" localSheetId="1">#REF!</definedName>
    <definedName name="gp98_mcf_tot">#REF!</definedName>
    <definedName name="gp98_mcf_tot_19" localSheetId="50">#REF!</definedName>
    <definedName name="gp98_mcf_tot_19" localSheetId="51">#REF!</definedName>
    <definedName name="gp98_mcf_tot_19" localSheetId="0">#REF!</definedName>
    <definedName name="gp98_mcf_tot_19" localSheetId="45">#REF!</definedName>
    <definedName name="gp98_mcf_tot_19" localSheetId="47">#REF!</definedName>
    <definedName name="gp98_mcf_tot_19" localSheetId="10">#REF!</definedName>
    <definedName name="gp98_mcf_tot_19" localSheetId="46">#REF!</definedName>
    <definedName name="gp98_mcf_tot_19" localSheetId="1">#REF!</definedName>
    <definedName name="gp98_mcf_tot_19">#REF!</definedName>
    <definedName name="gp98_mcf_tot_21" localSheetId="50">#REF!</definedName>
    <definedName name="gp98_mcf_tot_21" localSheetId="51">#REF!</definedName>
    <definedName name="gp98_mcf_tot_21" localSheetId="0">#REF!</definedName>
    <definedName name="gp98_mcf_tot_21" localSheetId="45">#REF!</definedName>
    <definedName name="gp98_mcf_tot_21" localSheetId="47">#REF!</definedName>
    <definedName name="gp98_mcf_tot_21" localSheetId="10">#REF!</definedName>
    <definedName name="gp98_mcf_tot_21" localSheetId="46">#REF!</definedName>
    <definedName name="gp98_mcf_tot_21" localSheetId="1">#REF!</definedName>
    <definedName name="gp98_mcf_tot_21">#REF!</definedName>
    <definedName name="gp98_mcf_tot_23" localSheetId="50">#REF!</definedName>
    <definedName name="gp98_mcf_tot_23" localSheetId="51">#REF!</definedName>
    <definedName name="gp98_mcf_tot_23" localSheetId="0">#REF!</definedName>
    <definedName name="gp98_mcf_tot_23" localSheetId="45">#REF!</definedName>
    <definedName name="gp98_mcf_tot_23" localSheetId="47">#REF!</definedName>
    <definedName name="gp98_mcf_tot_23" localSheetId="10">#REF!</definedName>
    <definedName name="gp98_mcf_tot_23" localSheetId="46">#REF!</definedName>
    <definedName name="gp98_mcf_tot_23" localSheetId="1">#REF!</definedName>
    <definedName name="gp98_mcf_tot_23">#REF!</definedName>
    <definedName name="gp98_mcf_tot_25" localSheetId="50">#REF!</definedName>
    <definedName name="gp98_mcf_tot_25" localSheetId="51">#REF!</definedName>
    <definedName name="gp98_mcf_tot_25" localSheetId="0">#REF!</definedName>
    <definedName name="gp98_mcf_tot_25" localSheetId="45">#REF!</definedName>
    <definedName name="gp98_mcf_tot_25" localSheetId="47">#REF!</definedName>
    <definedName name="gp98_mcf_tot_25" localSheetId="10">#REF!</definedName>
    <definedName name="gp98_mcf_tot_25" localSheetId="46">#REF!</definedName>
    <definedName name="gp98_mcf_tot_25" localSheetId="1">#REF!</definedName>
    <definedName name="gp98_mcf_tot_25">#REF!</definedName>
    <definedName name="gp98_mcf_tot_27" localSheetId="50">#REF!</definedName>
    <definedName name="gp98_mcf_tot_27" localSheetId="51">#REF!</definedName>
    <definedName name="gp98_mcf_tot_27" localSheetId="0">#REF!</definedName>
    <definedName name="gp98_mcf_tot_27" localSheetId="45">#REF!</definedName>
    <definedName name="gp98_mcf_tot_27" localSheetId="47">#REF!</definedName>
    <definedName name="gp98_mcf_tot_27" localSheetId="10">#REF!</definedName>
    <definedName name="gp98_mcf_tot_27" localSheetId="46">#REF!</definedName>
    <definedName name="gp98_mcf_tot_27" localSheetId="1">#REF!</definedName>
    <definedName name="gp98_mcf_tot_27">#REF!</definedName>
    <definedName name="gp98_mcf_tot_6" localSheetId="50">#REF!</definedName>
    <definedName name="gp98_mcf_tot_6" localSheetId="51">#REF!</definedName>
    <definedName name="gp98_mcf_tot_6" localSheetId="0">#REF!</definedName>
    <definedName name="gp98_mcf_tot_6" localSheetId="45">#REF!</definedName>
    <definedName name="gp98_mcf_tot_6" localSheetId="47">#REF!</definedName>
    <definedName name="gp98_mcf_tot_6" localSheetId="10">#REF!</definedName>
    <definedName name="gp98_mcf_tot_6" localSheetId="46">#REF!</definedName>
    <definedName name="gp98_mcf_tot_6" localSheetId="1">#REF!</definedName>
    <definedName name="gp98_mcf_tot_6">#REF!</definedName>
    <definedName name="gp98_median_mcf" localSheetId="50">#REF!</definedName>
    <definedName name="gp98_median_mcf" localSheetId="51">#REF!</definedName>
    <definedName name="gp98_median_mcf" localSheetId="0">#REF!</definedName>
    <definedName name="gp98_median_mcf" localSheetId="2">#REF!</definedName>
    <definedName name="gp98_median_mcf" localSheetId="6">#REF!</definedName>
    <definedName name="gp98_median_mcf" localSheetId="20">#REF!</definedName>
    <definedName name="gp98_median_mcf" localSheetId="26">#REF!</definedName>
    <definedName name="gp98_median_mcf" localSheetId="37">#REF!</definedName>
    <definedName name="gp98_median_mcf" localSheetId="39">#REF!</definedName>
    <definedName name="gp98_median_mcf" localSheetId="45">#REF!</definedName>
    <definedName name="gp98_median_mcf" localSheetId="47">#REF!</definedName>
    <definedName name="gp98_median_mcf" localSheetId="40">#REF!</definedName>
    <definedName name="gp98_median_mcf" localSheetId="43">#REF!</definedName>
    <definedName name="gp98_median_mcf" localSheetId="5">#REF!</definedName>
    <definedName name="gp98_median_mcf" localSheetId="10">#REF!</definedName>
    <definedName name="gp98_median_mcf" localSheetId="46">#REF!</definedName>
    <definedName name="gp98_median_mcf" localSheetId="1">#REF!</definedName>
    <definedName name="gp98_median_mcf">#REF!</definedName>
    <definedName name="gp98_median_mcf_19" localSheetId="50">#REF!</definedName>
    <definedName name="gp98_median_mcf_19" localSheetId="51">#REF!</definedName>
    <definedName name="gp98_median_mcf_19" localSheetId="0">#REF!</definedName>
    <definedName name="gp98_median_mcf_19" localSheetId="45">#REF!</definedName>
    <definedName name="gp98_median_mcf_19" localSheetId="47">#REF!</definedName>
    <definedName name="gp98_median_mcf_19" localSheetId="10">#REF!</definedName>
    <definedName name="gp98_median_mcf_19" localSheetId="46">#REF!</definedName>
    <definedName name="gp98_median_mcf_19" localSheetId="1">#REF!</definedName>
    <definedName name="gp98_median_mcf_19">#REF!</definedName>
    <definedName name="gp98_median_mcf_21" localSheetId="50">#REF!</definedName>
    <definedName name="gp98_median_mcf_21" localSheetId="51">#REF!</definedName>
    <definedName name="gp98_median_mcf_21" localSheetId="0">#REF!</definedName>
    <definedName name="gp98_median_mcf_21" localSheetId="45">#REF!</definedName>
    <definedName name="gp98_median_mcf_21" localSheetId="47">#REF!</definedName>
    <definedName name="gp98_median_mcf_21" localSheetId="10">#REF!</definedName>
    <definedName name="gp98_median_mcf_21" localSheetId="46">#REF!</definedName>
    <definedName name="gp98_median_mcf_21" localSheetId="1">#REF!</definedName>
    <definedName name="gp98_median_mcf_21">#REF!</definedName>
    <definedName name="gp98_median_mcf_23" localSheetId="50">#REF!</definedName>
    <definedName name="gp98_median_mcf_23" localSheetId="51">#REF!</definedName>
    <definedName name="gp98_median_mcf_23" localSheetId="0">#REF!</definedName>
    <definedName name="gp98_median_mcf_23" localSheetId="45">#REF!</definedName>
    <definedName name="gp98_median_mcf_23" localSheetId="47">#REF!</definedName>
    <definedName name="gp98_median_mcf_23" localSheetId="10">#REF!</definedName>
    <definedName name="gp98_median_mcf_23" localSheetId="46">#REF!</definedName>
    <definedName name="gp98_median_mcf_23" localSheetId="1">#REF!</definedName>
    <definedName name="gp98_median_mcf_23">#REF!</definedName>
    <definedName name="gp98_median_mcf_25" localSheetId="50">#REF!</definedName>
    <definedName name="gp98_median_mcf_25" localSheetId="51">#REF!</definedName>
    <definedName name="gp98_median_mcf_25" localSheetId="0">#REF!</definedName>
    <definedName name="gp98_median_mcf_25" localSheetId="45">#REF!</definedName>
    <definedName name="gp98_median_mcf_25" localSheetId="47">#REF!</definedName>
    <definedName name="gp98_median_mcf_25" localSheetId="10">#REF!</definedName>
    <definedName name="gp98_median_mcf_25" localSheetId="46">#REF!</definedName>
    <definedName name="gp98_median_mcf_25" localSheetId="1">#REF!</definedName>
    <definedName name="gp98_median_mcf_25">#REF!</definedName>
    <definedName name="gp98_median_mcf_27" localSheetId="50">#REF!</definedName>
    <definedName name="gp98_median_mcf_27" localSheetId="51">#REF!</definedName>
    <definedName name="gp98_median_mcf_27" localSheetId="0">#REF!</definedName>
    <definedName name="gp98_median_mcf_27" localSheetId="45">#REF!</definedName>
    <definedName name="gp98_median_mcf_27" localSheetId="47">#REF!</definedName>
    <definedName name="gp98_median_mcf_27" localSheetId="10">#REF!</definedName>
    <definedName name="gp98_median_mcf_27" localSheetId="46">#REF!</definedName>
    <definedName name="gp98_median_mcf_27" localSheetId="1">#REF!</definedName>
    <definedName name="gp98_median_mcf_27">#REF!</definedName>
    <definedName name="gp98_median_mcf_6" localSheetId="50">#REF!</definedName>
    <definedName name="gp98_median_mcf_6" localSheetId="51">#REF!</definedName>
    <definedName name="gp98_median_mcf_6" localSheetId="0">#REF!</definedName>
    <definedName name="gp98_median_mcf_6" localSheetId="45">#REF!</definedName>
    <definedName name="gp98_median_mcf_6" localSheetId="47">#REF!</definedName>
    <definedName name="gp98_median_mcf_6" localSheetId="10">#REF!</definedName>
    <definedName name="gp98_median_mcf_6" localSheetId="46">#REF!</definedName>
    <definedName name="gp98_median_mcf_6" localSheetId="1">#REF!</definedName>
    <definedName name="gp98_median_mcf_6">#REF!</definedName>
    <definedName name="gp98_median_pr" localSheetId="50">#REF!</definedName>
    <definedName name="gp98_median_pr" localSheetId="51">#REF!</definedName>
    <definedName name="gp98_median_pr" localSheetId="0">#REF!</definedName>
    <definedName name="gp98_median_pr" localSheetId="2">#REF!</definedName>
    <definedName name="gp98_median_pr" localSheetId="6">#REF!</definedName>
    <definedName name="gp98_median_pr" localSheetId="20">#REF!</definedName>
    <definedName name="gp98_median_pr" localSheetId="26">#REF!</definedName>
    <definedName name="gp98_median_pr" localSheetId="37">#REF!</definedName>
    <definedName name="gp98_median_pr" localSheetId="39">#REF!</definedName>
    <definedName name="gp98_median_pr" localSheetId="45">#REF!</definedName>
    <definedName name="gp98_median_pr" localSheetId="47">#REF!</definedName>
    <definedName name="gp98_median_pr" localSheetId="40">#REF!</definedName>
    <definedName name="gp98_median_pr" localSheetId="43">#REF!</definedName>
    <definedName name="gp98_median_pr" localSheetId="5">#REF!</definedName>
    <definedName name="gp98_median_pr" localSheetId="10">#REF!</definedName>
    <definedName name="gp98_median_pr" localSheetId="46">#REF!</definedName>
    <definedName name="gp98_median_pr" localSheetId="1">#REF!</definedName>
    <definedName name="gp98_median_pr">#REF!</definedName>
    <definedName name="gp98_median_pr_19" localSheetId="50">#REF!</definedName>
    <definedName name="gp98_median_pr_19" localSheetId="51">#REF!</definedName>
    <definedName name="gp98_median_pr_19" localSheetId="0">#REF!</definedName>
    <definedName name="gp98_median_pr_19" localSheetId="45">#REF!</definedName>
    <definedName name="gp98_median_pr_19" localSheetId="47">#REF!</definedName>
    <definedName name="gp98_median_pr_19" localSheetId="10">#REF!</definedName>
    <definedName name="gp98_median_pr_19" localSheetId="46">#REF!</definedName>
    <definedName name="gp98_median_pr_19" localSheetId="1">#REF!</definedName>
    <definedName name="gp98_median_pr_19">#REF!</definedName>
    <definedName name="gp98_median_pr_21" localSheetId="50">#REF!</definedName>
    <definedName name="gp98_median_pr_21" localSheetId="51">#REF!</definedName>
    <definedName name="gp98_median_pr_21" localSheetId="0">#REF!</definedName>
    <definedName name="gp98_median_pr_21" localSheetId="45">#REF!</definedName>
    <definedName name="gp98_median_pr_21" localSheetId="47">#REF!</definedName>
    <definedName name="gp98_median_pr_21" localSheetId="10">#REF!</definedName>
    <definedName name="gp98_median_pr_21" localSheetId="46">#REF!</definedName>
    <definedName name="gp98_median_pr_21" localSheetId="1">#REF!</definedName>
    <definedName name="gp98_median_pr_21">#REF!</definedName>
    <definedName name="gp98_median_pr_23" localSheetId="50">#REF!</definedName>
    <definedName name="gp98_median_pr_23" localSheetId="51">#REF!</definedName>
    <definedName name="gp98_median_pr_23" localSheetId="0">#REF!</definedName>
    <definedName name="gp98_median_pr_23" localSheetId="45">#REF!</definedName>
    <definedName name="gp98_median_pr_23" localSheetId="47">#REF!</definedName>
    <definedName name="gp98_median_pr_23" localSheetId="10">#REF!</definedName>
    <definedName name="gp98_median_pr_23" localSheetId="46">#REF!</definedName>
    <definedName name="gp98_median_pr_23" localSheetId="1">#REF!</definedName>
    <definedName name="gp98_median_pr_23">#REF!</definedName>
    <definedName name="gp98_median_pr_25" localSheetId="50">#REF!</definedName>
    <definedName name="gp98_median_pr_25" localSheetId="51">#REF!</definedName>
    <definedName name="gp98_median_pr_25" localSheetId="0">#REF!</definedName>
    <definedName name="gp98_median_pr_25" localSheetId="45">#REF!</definedName>
    <definedName name="gp98_median_pr_25" localSheetId="47">#REF!</definedName>
    <definedName name="gp98_median_pr_25" localSheetId="10">#REF!</definedName>
    <definedName name="gp98_median_pr_25" localSheetId="46">#REF!</definedName>
    <definedName name="gp98_median_pr_25" localSheetId="1">#REF!</definedName>
    <definedName name="gp98_median_pr_25">#REF!</definedName>
    <definedName name="gp98_median_pr_27" localSheetId="50">#REF!</definedName>
    <definedName name="gp98_median_pr_27" localSheetId="51">#REF!</definedName>
    <definedName name="gp98_median_pr_27" localSheetId="0">#REF!</definedName>
    <definedName name="gp98_median_pr_27" localSheetId="45">#REF!</definedName>
    <definedName name="gp98_median_pr_27" localSheetId="47">#REF!</definedName>
    <definedName name="gp98_median_pr_27" localSheetId="10">#REF!</definedName>
    <definedName name="gp98_median_pr_27" localSheetId="46">#REF!</definedName>
    <definedName name="gp98_median_pr_27" localSheetId="1">#REF!</definedName>
    <definedName name="gp98_median_pr_27">#REF!</definedName>
    <definedName name="gp98_median_pr_6" localSheetId="50">#REF!</definedName>
    <definedName name="gp98_median_pr_6" localSheetId="51">#REF!</definedName>
    <definedName name="gp98_median_pr_6" localSheetId="0">#REF!</definedName>
    <definedName name="gp98_median_pr_6" localSheetId="45">#REF!</definedName>
    <definedName name="gp98_median_pr_6" localSheetId="47">#REF!</definedName>
    <definedName name="gp98_median_pr_6" localSheetId="10">#REF!</definedName>
    <definedName name="gp98_median_pr_6" localSheetId="46">#REF!</definedName>
    <definedName name="gp98_median_pr_6" localSheetId="1">#REF!</definedName>
    <definedName name="gp98_median_pr_6">#REF!</definedName>
    <definedName name="gp98_median_tot" localSheetId="50">#REF!</definedName>
    <definedName name="gp98_median_tot" localSheetId="51">#REF!</definedName>
    <definedName name="gp98_median_tot" localSheetId="0">#REF!</definedName>
    <definedName name="gp98_median_tot" localSheetId="2">#REF!</definedName>
    <definedName name="gp98_median_tot" localSheetId="6">#REF!</definedName>
    <definedName name="gp98_median_tot" localSheetId="20">#REF!</definedName>
    <definedName name="gp98_median_tot" localSheetId="26">#REF!</definedName>
    <definedName name="gp98_median_tot" localSheetId="37">#REF!</definedName>
    <definedName name="gp98_median_tot" localSheetId="39">#REF!</definedName>
    <definedName name="gp98_median_tot" localSheetId="45">#REF!</definedName>
    <definedName name="gp98_median_tot" localSheetId="47">#REF!</definedName>
    <definedName name="gp98_median_tot" localSheetId="40">#REF!</definedName>
    <definedName name="gp98_median_tot" localSheetId="43">#REF!</definedName>
    <definedName name="gp98_median_tot" localSheetId="5">#REF!</definedName>
    <definedName name="gp98_median_tot" localSheetId="10">#REF!</definedName>
    <definedName name="gp98_median_tot" localSheetId="46">#REF!</definedName>
    <definedName name="gp98_median_tot" localSheetId="1">#REF!</definedName>
    <definedName name="gp98_median_tot">#REF!</definedName>
    <definedName name="gp98_median_tot_19" localSheetId="50">#REF!</definedName>
    <definedName name="gp98_median_tot_19" localSheetId="51">#REF!</definedName>
    <definedName name="gp98_median_tot_19" localSheetId="0">#REF!</definedName>
    <definedName name="gp98_median_tot_19" localSheetId="45">#REF!</definedName>
    <definedName name="gp98_median_tot_19" localSheetId="47">#REF!</definedName>
    <definedName name="gp98_median_tot_19" localSheetId="10">#REF!</definedName>
    <definedName name="gp98_median_tot_19" localSheetId="46">#REF!</definedName>
    <definedName name="gp98_median_tot_19" localSheetId="1">#REF!</definedName>
    <definedName name="gp98_median_tot_19">#REF!</definedName>
    <definedName name="gp98_median_tot_21" localSheetId="50">#REF!</definedName>
    <definedName name="gp98_median_tot_21" localSheetId="51">#REF!</definedName>
    <definedName name="gp98_median_tot_21" localSheetId="0">#REF!</definedName>
    <definedName name="gp98_median_tot_21" localSheetId="45">#REF!</definedName>
    <definedName name="gp98_median_tot_21" localSheetId="47">#REF!</definedName>
    <definedName name="gp98_median_tot_21" localSheetId="10">#REF!</definedName>
    <definedName name="gp98_median_tot_21" localSheetId="46">#REF!</definedName>
    <definedName name="gp98_median_tot_21" localSheetId="1">#REF!</definedName>
    <definedName name="gp98_median_tot_21">#REF!</definedName>
    <definedName name="gp98_median_tot_23" localSheetId="50">#REF!</definedName>
    <definedName name="gp98_median_tot_23" localSheetId="51">#REF!</definedName>
    <definedName name="gp98_median_tot_23" localSheetId="0">#REF!</definedName>
    <definedName name="gp98_median_tot_23" localSheetId="45">#REF!</definedName>
    <definedName name="gp98_median_tot_23" localSheetId="47">#REF!</definedName>
    <definedName name="gp98_median_tot_23" localSheetId="10">#REF!</definedName>
    <definedName name="gp98_median_tot_23" localSheetId="46">#REF!</definedName>
    <definedName name="gp98_median_tot_23" localSheetId="1">#REF!</definedName>
    <definedName name="gp98_median_tot_23">#REF!</definedName>
    <definedName name="gp98_median_tot_25" localSheetId="50">#REF!</definedName>
    <definedName name="gp98_median_tot_25" localSheetId="51">#REF!</definedName>
    <definedName name="gp98_median_tot_25" localSheetId="0">#REF!</definedName>
    <definedName name="gp98_median_tot_25" localSheetId="45">#REF!</definedName>
    <definedName name="gp98_median_tot_25" localSheetId="47">#REF!</definedName>
    <definedName name="gp98_median_tot_25" localSheetId="10">#REF!</definedName>
    <definedName name="gp98_median_tot_25" localSheetId="46">#REF!</definedName>
    <definedName name="gp98_median_tot_25" localSheetId="1">#REF!</definedName>
    <definedName name="gp98_median_tot_25">#REF!</definedName>
    <definedName name="gp98_median_tot_27" localSheetId="50">#REF!</definedName>
    <definedName name="gp98_median_tot_27" localSheetId="51">#REF!</definedName>
    <definedName name="gp98_median_tot_27" localSheetId="0">#REF!</definedName>
    <definedName name="gp98_median_tot_27" localSheetId="45">#REF!</definedName>
    <definedName name="gp98_median_tot_27" localSheetId="47">#REF!</definedName>
    <definedName name="gp98_median_tot_27" localSheetId="10">#REF!</definedName>
    <definedName name="gp98_median_tot_27" localSheetId="46">#REF!</definedName>
    <definedName name="gp98_median_tot_27" localSheetId="1">#REF!</definedName>
    <definedName name="gp98_median_tot_27">#REF!</definedName>
    <definedName name="gp98_median_tot_6" localSheetId="50">#REF!</definedName>
    <definedName name="gp98_median_tot_6" localSheetId="51">#REF!</definedName>
    <definedName name="gp98_median_tot_6" localSheetId="0">#REF!</definedName>
    <definedName name="gp98_median_tot_6" localSheetId="45">#REF!</definedName>
    <definedName name="gp98_median_tot_6" localSheetId="47">#REF!</definedName>
    <definedName name="gp98_median_tot_6" localSheetId="10">#REF!</definedName>
    <definedName name="gp98_median_tot_6" localSheetId="46">#REF!</definedName>
    <definedName name="gp98_median_tot_6" localSheetId="1">#REF!</definedName>
    <definedName name="gp98_median_tot_6">#REF!</definedName>
    <definedName name="gp98_pr_tot" localSheetId="50">#REF!</definedName>
    <definedName name="gp98_pr_tot" localSheetId="51">#REF!</definedName>
    <definedName name="gp98_pr_tot" localSheetId="0">#REF!</definedName>
    <definedName name="gp98_pr_tot" localSheetId="2">#REF!</definedName>
    <definedName name="gp98_pr_tot" localSheetId="6">#REF!</definedName>
    <definedName name="gp98_pr_tot" localSheetId="20">#REF!</definedName>
    <definedName name="gp98_pr_tot" localSheetId="26">#REF!</definedName>
    <definedName name="gp98_pr_tot" localSheetId="37">#REF!</definedName>
    <definedName name="gp98_pr_tot" localSheetId="39">#REF!</definedName>
    <definedName name="gp98_pr_tot" localSheetId="45">#REF!</definedName>
    <definedName name="gp98_pr_tot" localSheetId="47">#REF!</definedName>
    <definedName name="gp98_pr_tot" localSheetId="40">#REF!</definedName>
    <definedName name="gp98_pr_tot" localSheetId="43">#REF!</definedName>
    <definedName name="gp98_pr_tot" localSheetId="5">#REF!</definedName>
    <definedName name="gp98_pr_tot" localSheetId="10">#REF!</definedName>
    <definedName name="gp98_pr_tot" localSheetId="46">#REF!</definedName>
    <definedName name="gp98_pr_tot" localSheetId="1">#REF!</definedName>
    <definedName name="gp98_pr_tot">#REF!</definedName>
    <definedName name="gp98_pr_tot_19" localSheetId="50">#REF!</definedName>
    <definedName name="gp98_pr_tot_19" localSheetId="51">#REF!</definedName>
    <definedName name="gp98_pr_tot_19" localSheetId="0">#REF!</definedName>
    <definedName name="gp98_pr_tot_19" localSheetId="45">#REF!</definedName>
    <definedName name="gp98_pr_tot_19" localSheetId="47">#REF!</definedName>
    <definedName name="gp98_pr_tot_19" localSheetId="10">#REF!</definedName>
    <definedName name="gp98_pr_tot_19" localSheetId="46">#REF!</definedName>
    <definedName name="gp98_pr_tot_19" localSheetId="1">#REF!</definedName>
    <definedName name="gp98_pr_tot_19">#REF!</definedName>
    <definedName name="gp98_pr_tot_21" localSheetId="50">#REF!</definedName>
    <definedName name="gp98_pr_tot_21" localSheetId="51">#REF!</definedName>
    <definedName name="gp98_pr_tot_21" localSheetId="0">#REF!</definedName>
    <definedName name="gp98_pr_tot_21" localSheetId="45">#REF!</definedName>
    <definedName name="gp98_pr_tot_21" localSheetId="47">#REF!</definedName>
    <definedName name="gp98_pr_tot_21" localSheetId="10">#REF!</definedName>
    <definedName name="gp98_pr_tot_21" localSheetId="46">#REF!</definedName>
    <definedName name="gp98_pr_tot_21" localSheetId="1">#REF!</definedName>
    <definedName name="gp98_pr_tot_21">#REF!</definedName>
    <definedName name="gp98_pr_tot_23" localSheetId="50">#REF!</definedName>
    <definedName name="gp98_pr_tot_23" localSheetId="51">#REF!</definedName>
    <definedName name="gp98_pr_tot_23" localSheetId="0">#REF!</definedName>
    <definedName name="gp98_pr_tot_23" localSheetId="45">#REF!</definedName>
    <definedName name="gp98_pr_tot_23" localSheetId="47">#REF!</definedName>
    <definedName name="gp98_pr_tot_23" localSheetId="10">#REF!</definedName>
    <definedName name="gp98_pr_tot_23" localSheetId="46">#REF!</definedName>
    <definedName name="gp98_pr_tot_23" localSheetId="1">#REF!</definedName>
    <definedName name="gp98_pr_tot_23">#REF!</definedName>
    <definedName name="gp98_pr_tot_25" localSheetId="50">#REF!</definedName>
    <definedName name="gp98_pr_tot_25" localSheetId="51">#REF!</definedName>
    <definedName name="gp98_pr_tot_25" localSheetId="0">#REF!</definedName>
    <definedName name="gp98_pr_tot_25" localSheetId="45">#REF!</definedName>
    <definedName name="gp98_pr_tot_25" localSheetId="47">#REF!</definedName>
    <definedName name="gp98_pr_tot_25" localSheetId="10">#REF!</definedName>
    <definedName name="gp98_pr_tot_25" localSheetId="46">#REF!</definedName>
    <definedName name="gp98_pr_tot_25" localSheetId="1">#REF!</definedName>
    <definedName name="gp98_pr_tot_25">#REF!</definedName>
    <definedName name="gp98_pr_tot_27" localSheetId="50">#REF!</definedName>
    <definedName name="gp98_pr_tot_27" localSheetId="51">#REF!</definedName>
    <definedName name="gp98_pr_tot_27" localSheetId="0">#REF!</definedName>
    <definedName name="gp98_pr_tot_27" localSheetId="45">#REF!</definedName>
    <definedName name="gp98_pr_tot_27" localSheetId="47">#REF!</definedName>
    <definedName name="gp98_pr_tot_27" localSheetId="10">#REF!</definedName>
    <definedName name="gp98_pr_tot_27" localSheetId="46">#REF!</definedName>
    <definedName name="gp98_pr_tot_27" localSheetId="1">#REF!</definedName>
    <definedName name="gp98_pr_tot_27">#REF!</definedName>
    <definedName name="gp98_pr_tot_6" localSheetId="50">#REF!</definedName>
    <definedName name="gp98_pr_tot_6" localSheetId="51">#REF!</definedName>
    <definedName name="gp98_pr_tot_6" localSheetId="0">#REF!</definedName>
    <definedName name="gp98_pr_tot_6" localSheetId="45">#REF!</definedName>
    <definedName name="gp98_pr_tot_6" localSheetId="47">#REF!</definedName>
    <definedName name="gp98_pr_tot_6" localSheetId="10">#REF!</definedName>
    <definedName name="gp98_pr_tot_6" localSheetId="46">#REF!</definedName>
    <definedName name="gp98_pr_tot_6" localSheetId="1">#REF!</definedName>
    <definedName name="gp98_pr_tot_6">#REF!</definedName>
    <definedName name="gp98_tot_tot" localSheetId="50">#REF!</definedName>
    <definedName name="gp98_tot_tot" localSheetId="51">#REF!</definedName>
    <definedName name="gp98_tot_tot" localSheetId="0">#REF!</definedName>
    <definedName name="gp98_tot_tot" localSheetId="2">#REF!</definedName>
    <definedName name="gp98_tot_tot" localSheetId="6">#REF!</definedName>
    <definedName name="gp98_tot_tot" localSheetId="20">#REF!</definedName>
    <definedName name="gp98_tot_tot" localSheetId="26">#REF!</definedName>
    <definedName name="gp98_tot_tot" localSheetId="37">#REF!</definedName>
    <definedName name="gp98_tot_tot" localSheetId="39">#REF!</definedName>
    <definedName name="gp98_tot_tot" localSheetId="45">#REF!</definedName>
    <definedName name="gp98_tot_tot" localSheetId="47">#REF!</definedName>
    <definedName name="gp98_tot_tot" localSheetId="40">#REF!</definedName>
    <definedName name="gp98_tot_tot" localSheetId="43">#REF!</definedName>
    <definedName name="gp98_tot_tot" localSheetId="5">#REF!</definedName>
    <definedName name="gp98_tot_tot" localSheetId="10">#REF!</definedName>
    <definedName name="gp98_tot_tot" localSheetId="46">#REF!</definedName>
    <definedName name="gp98_tot_tot" localSheetId="1">#REF!</definedName>
    <definedName name="gp98_tot_tot">#REF!</definedName>
    <definedName name="gp98_tot_tot_19" localSheetId="50">#REF!</definedName>
    <definedName name="gp98_tot_tot_19" localSheetId="51">#REF!</definedName>
    <definedName name="gp98_tot_tot_19" localSheetId="0">#REF!</definedName>
    <definedName name="gp98_tot_tot_19" localSheetId="45">#REF!</definedName>
    <definedName name="gp98_tot_tot_19" localSheetId="47">#REF!</definedName>
    <definedName name="gp98_tot_tot_19" localSheetId="10">#REF!</definedName>
    <definedName name="gp98_tot_tot_19" localSheetId="46">#REF!</definedName>
    <definedName name="gp98_tot_tot_19" localSheetId="1">#REF!</definedName>
    <definedName name="gp98_tot_tot_19">#REF!</definedName>
    <definedName name="gp98_tot_tot_21" localSheetId="50">#REF!</definedName>
    <definedName name="gp98_tot_tot_21" localSheetId="51">#REF!</definedName>
    <definedName name="gp98_tot_tot_21" localSheetId="0">#REF!</definedName>
    <definedName name="gp98_tot_tot_21" localSheetId="45">#REF!</definedName>
    <definedName name="gp98_tot_tot_21" localSheetId="47">#REF!</definedName>
    <definedName name="gp98_tot_tot_21" localSheetId="10">#REF!</definedName>
    <definedName name="gp98_tot_tot_21" localSheetId="46">#REF!</definedName>
    <definedName name="gp98_tot_tot_21" localSheetId="1">#REF!</definedName>
    <definedName name="gp98_tot_tot_21">#REF!</definedName>
    <definedName name="gp98_tot_tot_23" localSheetId="50">#REF!</definedName>
    <definedName name="gp98_tot_tot_23" localSheetId="51">#REF!</definedName>
    <definedName name="gp98_tot_tot_23" localSheetId="0">#REF!</definedName>
    <definedName name="gp98_tot_tot_23" localSheetId="45">#REF!</definedName>
    <definedName name="gp98_tot_tot_23" localSheetId="47">#REF!</definedName>
    <definedName name="gp98_tot_tot_23" localSheetId="10">#REF!</definedName>
    <definedName name="gp98_tot_tot_23" localSheetId="46">#REF!</definedName>
    <definedName name="gp98_tot_tot_23" localSheetId="1">#REF!</definedName>
    <definedName name="gp98_tot_tot_23">#REF!</definedName>
    <definedName name="gp98_tot_tot_25" localSheetId="50">#REF!</definedName>
    <definedName name="gp98_tot_tot_25" localSheetId="51">#REF!</definedName>
    <definedName name="gp98_tot_tot_25" localSheetId="0">#REF!</definedName>
    <definedName name="gp98_tot_tot_25" localSheetId="45">#REF!</definedName>
    <definedName name="gp98_tot_tot_25" localSheetId="47">#REF!</definedName>
    <definedName name="gp98_tot_tot_25" localSheetId="10">#REF!</definedName>
    <definedName name="gp98_tot_tot_25" localSheetId="46">#REF!</definedName>
    <definedName name="gp98_tot_tot_25" localSheetId="1">#REF!</definedName>
    <definedName name="gp98_tot_tot_25">#REF!</definedName>
    <definedName name="gp98_tot_tot_27" localSheetId="50">#REF!</definedName>
    <definedName name="gp98_tot_tot_27" localSheetId="51">#REF!</definedName>
    <definedName name="gp98_tot_tot_27" localSheetId="0">#REF!</definedName>
    <definedName name="gp98_tot_tot_27" localSheetId="45">#REF!</definedName>
    <definedName name="gp98_tot_tot_27" localSheetId="47">#REF!</definedName>
    <definedName name="gp98_tot_tot_27" localSheetId="10">#REF!</definedName>
    <definedName name="gp98_tot_tot_27" localSheetId="46">#REF!</definedName>
    <definedName name="gp98_tot_tot_27" localSheetId="1">#REF!</definedName>
    <definedName name="gp98_tot_tot_27">#REF!</definedName>
    <definedName name="gp98_tot_tot_6" localSheetId="50">#REF!</definedName>
    <definedName name="gp98_tot_tot_6" localSheetId="51">#REF!</definedName>
    <definedName name="gp98_tot_tot_6" localSheetId="0">#REF!</definedName>
    <definedName name="gp98_tot_tot_6" localSheetId="45">#REF!</definedName>
    <definedName name="gp98_tot_tot_6" localSheetId="47">#REF!</definedName>
    <definedName name="gp98_tot_tot_6" localSheetId="10">#REF!</definedName>
    <definedName name="gp98_tot_tot_6" localSheetId="46">#REF!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20">'[1]Intercalaire 1'!$A$1:$C$62</definedName>
    <definedName name="groupe" localSheetId="26">'[1]Intercalaire 1'!$A$1:$C$62</definedName>
    <definedName name="groupe" localSheetId="37">'[2]Intercalaire 1'!$A$1:$C$62</definedName>
    <definedName name="groupe" localSheetId="39">'[2]Intercalaire 1'!$A$1:$C$62</definedName>
    <definedName name="groupe" localSheetId="45">'[2]Intercalaire 1'!$A$1:$C$62</definedName>
    <definedName name="groupe" localSheetId="47">'[2]Intercalaire 1'!$A$1:$C$62</definedName>
    <definedName name="groupe" localSheetId="40">[3]astra_digital!$A$1:$C$62</definedName>
    <definedName name="groupe" localSheetId="43">[3]astra_digital!$A$1:$C$62</definedName>
    <definedName name="groupe" localSheetId="5">[3]astra_digital!$A$1:$C$62</definedName>
    <definedName name="groupe" localSheetId="46">[3]astra_digital!$A$1:$C$62</definedName>
    <definedName name="groupe" localSheetId="1">[4]astra_digital!$A$1:$C$62</definedName>
    <definedName name="groupe">[5]astra_digital!$A$1:$C$62</definedName>
    <definedName name="IMP" localSheetId="50">'[5]Tab 3'!#REF!</definedName>
    <definedName name="IMP" localSheetId="51">'[5]Tab 3'!#REF!</definedName>
    <definedName name="IMP" localSheetId="0">'[1]Intercalaire 1'!#REF!</definedName>
    <definedName name="IMP" localSheetId="2">'[1]Intercalaire 1'!#REF!</definedName>
    <definedName name="IMP" localSheetId="6">'[1]Intercalaire 1'!#REF!</definedName>
    <definedName name="IMP" localSheetId="20">'[1]Intercalaire 1'!#REF!</definedName>
    <definedName name="IMP" localSheetId="26">'[1]Intercalaire 1'!#REF!</definedName>
    <definedName name="IMP" localSheetId="37">'[2]Intercalaire 1'!#REF!</definedName>
    <definedName name="IMP" localSheetId="39">'[2]Intercalaire 1'!#REF!</definedName>
    <definedName name="IMP" localSheetId="45">'[2]Intercalaire 1'!#REF!</definedName>
    <definedName name="IMP" localSheetId="47">'[2]Intercalaire 1'!#REF!</definedName>
    <definedName name="IMP" localSheetId="40">'[3]Tab 3'!#REF!</definedName>
    <definedName name="IMP" localSheetId="43">'[3]Tab 3'!#REF!</definedName>
    <definedName name="IMP" localSheetId="5">'[3]Tab 3'!#REF!</definedName>
    <definedName name="IMP" localSheetId="10">'[5]Tab 3'!#REF!</definedName>
    <definedName name="IMP" localSheetId="46">'[3]Tab 3'!#REF!</definedName>
    <definedName name="IMP" localSheetId="1">'[4]Tab 3'!#REF!</definedName>
    <definedName name="IMP">'[5]Tab 3'!#REF!</definedName>
    <definedName name="_xlnm.Print_Titles" localSheetId="19">TAB_11!$5:$5</definedName>
    <definedName name="_xlnm.Print_Titles" localSheetId="22">TAB_13!$7:$8</definedName>
    <definedName name="_xlnm.Print_Titles" localSheetId="24">TAB_15!$9:$11</definedName>
    <definedName name="_xlnm.Print_Titles" localSheetId="25">TAB_16!$8:$10</definedName>
    <definedName name="_xlnm.Print_Titles" localSheetId="27">'TAB_17-a'!$7:$9</definedName>
    <definedName name="_xlnm.Print_Titles" localSheetId="28">'TAB_17-b'!$7:$9</definedName>
    <definedName name="_xlnm.Print_Titles" localSheetId="40">TAB_23!$6:$8</definedName>
    <definedName name="_xlnm.Print_Titles" localSheetId="43">TAB_26!$7:$8</definedName>
    <definedName name="_xlnm.Print_Titles" localSheetId="44">TAB_27!$4:$6</definedName>
    <definedName name="_xlnm.Print_Titles" localSheetId="8">TAB_5!$7:$9</definedName>
    <definedName name="_xlnm.Print_Titles" localSheetId="9">TAB_5a!$7:$9</definedName>
    <definedName name="_xlnm.Print_Titles" localSheetId="10">TAB_5b!$7:$9</definedName>
    <definedName name="_xlnm.Print_Titles" localSheetId="13">TAB_8!$7:$7</definedName>
    <definedName name="_xlnm.Print_Titles" localSheetId="14">'TAB_8-a'!$7:$8</definedName>
    <definedName name="_xlnm.Print_Titles" localSheetId="15">'TAB_8-b'!$7:$8</definedName>
    <definedName name="_xlnm.Print_Titles" localSheetId="16">TAB_8c!$6:$7</definedName>
    <definedName name="lib_section" localSheetId="0">'[1]Intercalaire 1'!$A$2:$B$43</definedName>
    <definedName name="lib_section" localSheetId="2">'[1]Intercalaire 1'!$A$2:$B$43</definedName>
    <definedName name="lib_section" localSheetId="6">'[1]Intercalaire 1'!$A$2:$B$43</definedName>
    <definedName name="lib_section" localSheetId="20">'[1]Intercalaire 1'!$A$2:$B$43</definedName>
    <definedName name="lib_section" localSheetId="26">'[1]Intercalaire 1'!$A$2:$B$43</definedName>
    <definedName name="lib_section" localSheetId="37">'[2]Intercalaire 1'!$A$2:$B$43</definedName>
    <definedName name="lib_section" localSheetId="39">'[2]Intercalaire 1'!$A$2:$B$43</definedName>
    <definedName name="lib_section" localSheetId="45">'[2]Intercalaire 1'!$A$2:$B$43</definedName>
    <definedName name="lib_section" localSheetId="47">'[2]Intercalaire 1'!$A$2:$B$43</definedName>
    <definedName name="lib_section" localSheetId="40">[23]Section!$A$2:$B$43</definedName>
    <definedName name="lib_section" localSheetId="43">[23]Section!$A$2:$B$43</definedName>
    <definedName name="lib_section" localSheetId="5">[23]Section!$A$2:$B$43</definedName>
    <definedName name="lib_section" localSheetId="46">[23]Section!$A$2:$B$43</definedName>
    <definedName name="lib_section" localSheetId="1">[23]Section!$A$2:$B$43</definedName>
    <definedName name="lib_section">[21]Section!$A$2:$B$43</definedName>
    <definedName name="lib_section_27" localSheetId="50">#REF!</definedName>
    <definedName name="lib_section_27" localSheetId="51">#REF!</definedName>
    <definedName name="lib_section_27" localSheetId="0">#REF!</definedName>
    <definedName name="lib_section_27" localSheetId="45">#REF!</definedName>
    <definedName name="lib_section_27" localSheetId="47">#REF!</definedName>
    <definedName name="lib_section_27" localSheetId="10">#REF!</definedName>
    <definedName name="lib_section_27" localSheetId="46">#REF!</definedName>
    <definedName name="lib_section_27" localSheetId="1">#REF!</definedName>
    <definedName name="lib_section_27">#REF!</definedName>
    <definedName name="Medecine" localSheetId="50">[5]astra_digital!#REF!</definedName>
    <definedName name="Medecine" localSheetId="51">[5]astra_digital!#REF!</definedName>
    <definedName name="Medecine" localSheetId="0">'[1]Intercalaire 1'!#REF!</definedName>
    <definedName name="Medecine" localSheetId="2">'[1]Intercalaire 1'!#REF!</definedName>
    <definedName name="Medecine" localSheetId="6">'[1]Intercalaire 1'!#REF!</definedName>
    <definedName name="Medecine" localSheetId="20">'[1]Intercalaire 1'!#REF!</definedName>
    <definedName name="Medecine" localSheetId="26">'[1]Intercalaire 1'!#REF!</definedName>
    <definedName name="Medecine" localSheetId="37">'[2]Intercalaire 1'!#REF!</definedName>
    <definedName name="Medecine" localSheetId="39">'[2]Intercalaire 1'!#REF!</definedName>
    <definedName name="Medecine" localSheetId="45">'[2]Intercalaire 1'!#REF!</definedName>
    <definedName name="Medecine" localSheetId="47">'[2]Intercalaire 1'!#REF!</definedName>
    <definedName name="Medecine" localSheetId="40">[3]astra_digital!#REF!</definedName>
    <definedName name="Medecine" localSheetId="43">[3]astra_digital!#REF!</definedName>
    <definedName name="Medecine" localSheetId="5">[3]astra_digital!#REF!</definedName>
    <definedName name="Medecine" localSheetId="10">[5]astra_digital!#REF!</definedName>
    <definedName name="Medecine" localSheetId="46">[3]astra_digital!#REF!</definedName>
    <definedName name="Medecine" localSheetId="1">[4]astra_digital!#REF!</definedName>
    <definedName name="Medecine">[5]astra_digital!#REF!</definedName>
    <definedName name="Médecine" localSheetId="50">[5]astra_digital!#REF!</definedName>
    <definedName name="Médecine" localSheetId="51">[5]astra_digital!#REF!</definedName>
    <definedName name="Médecine" localSheetId="0">'[1]Intercalaire 1'!#REF!</definedName>
    <definedName name="Médecine" localSheetId="2">'[1]Intercalaire 1'!#REF!</definedName>
    <definedName name="Médecine" localSheetId="6">'[1]Intercalaire 1'!#REF!</definedName>
    <definedName name="Médecine" localSheetId="20">'[1]Intercalaire 1'!#REF!</definedName>
    <definedName name="Médecine" localSheetId="26">'[1]Intercalaire 1'!#REF!</definedName>
    <definedName name="Médecine" localSheetId="37">'[2]Intercalaire 1'!#REF!</definedName>
    <definedName name="Médecine" localSheetId="39">'[2]Intercalaire 1'!#REF!</definedName>
    <definedName name="Médecine" localSheetId="45">'[2]Intercalaire 1'!#REF!</definedName>
    <definedName name="Médecine" localSheetId="47">'[2]Intercalaire 1'!#REF!</definedName>
    <definedName name="Médecine" localSheetId="40">[3]astra_digital!#REF!</definedName>
    <definedName name="Médecine" localSheetId="43">[3]astra_digital!#REF!</definedName>
    <definedName name="Médecine" localSheetId="5">[3]astra_digital!#REF!</definedName>
    <definedName name="Médecine" localSheetId="10">[5]astra_digital!#REF!</definedName>
    <definedName name="Médecine" localSheetId="46">[3]astra_digital!#REF!</definedName>
    <definedName name="Médecine" localSheetId="1">[4]astra_digital!#REF!</definedName>
    <definedName name="Médecine">[5]astra_digital!#REF!</definedName>
    <definedName name="moy" localSheetId="50">#REF!</definedName>
    <definedName name="moy" localSheetId="51">#REF!</definedName>
    <definedName name="moy" localSheetId="0">#REF!</definedName>
    <definedName name="moy" localSheetId="2">#REF!</definedName>
    <definedName name="moy" localSheetId="6">#REF!</definedName>
    <definedName name="moy" localSheetId="20">#REF!</definedName>
    <definedName name="moy" localSheetId="26">#REF!</definedName>
    <definedName name="moy" localSheetId="37">#REF!</definedName>
    <definedName name="moy" localSheetId="39">#REF!</definedName>
    <definedName name="moy" localSheetId="45">#REF!</definedName>
    <definedName name="moy" localSheetId="47">#REF!</definedName>
    <definedName name="moy" localSheetId="40">#REF!</definedName>
    <definedName name="moy" localSheetId="43">#REF!</definedName>
    <definedName name="moy" localSheetId="5">#REF!</definedName>
    <definedName name="moy" localSheetId="10">#REF!</definedName>
    <definedName name="moy" localSheetId="46">#REF!</definedName>
    <definedName name="moy" localSheetId="1">#REF!</definedName>
    <definedName name="moy">#REF!</definedName>
    <definedName name="nnn" localSheetId="43">[20]Feuil1!$A$2:$B$45</definedName>
    <definedName name="nnn" localSheetId="1">[20]Feuil1!$A$2:$B$45</definedName>
    <definedName name="nnn">[21]Feuil1!$A$2:$B$45</definedName>
    <definedName name="Odonto" localSheetId="50">[5]astra_digital!#REF!</definedName>
    <definedName name="Odonto" localSheetId="51">[5]astra_digital!#REF!</definedName>
    <definedName name="Odonto" localSheetId="0">'[1]Intercalaire 1'!#REF!</definedName>
    <definedName name="Odonto" localSheetId="2">'[1]Intercalaire 1'!#REF!</definedName>
    <definedName name="Odonto" localSheetId="6">'[1]Intercalaire 1'!#REF!</definedName>
    <definedName name="Odonto" localSheetId="20">'[1]Intercalaire 1'!#REF!</definedName>
    <definedName name="Odonto" localSheetId="26">'[1]Intercalaire 1'!#REF!</definedName>
    <definedName name="Odonto" localSheetId="37">'[2]Intercalaire 1'!#REF!</definedName>
    <definedName name="Odonto" localSheetId="39">'[2]Intercalaire 1'!#REF!</definedName>
    <definedName name="Odonto" localSheetId="45">'[2]Intercalaire 1'!#REF!</definedName>
    <definedName name="Odonto" localSheetId="47">'[2]Intercalaire 1'!#REF!</definedName>
    <definedName name="Odonto" localSheetId="40">[3]astra_digital!#REF!</definedName>
    <definedName name="Odonto" localSheetId="43">[3]astra_digital!#REF!</definedName>
    <definedName name="Odonto" localSheetId="5">[3]astra_digital!#REF!</definedName>
    <definedName name="Odonto" localSheetId="10">[5]astra_digital!#REF!</definedName>
    <definedName name="Odonto" localSheetId="46">[3]astra_digital!#REF!</definedName>
    <definedName name="Odonto" localSheetId="1">[4]astra_digital!#REF!</definedName>
    <definedName name="Odonto">[5]astra_digital!#REF!</definedName>
    <definedName name="Odontologie" localSheetId="50">[5]astra_digital!#REF!</definedName>
    <definedName name="Odontologie" localSheetId="51">[5]astra_digital!#REF!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20">'[1]Intercalaire 1'!#REF!</definedName>
    <definedName name="Odontologie" localSheetId="26">'[1]Intercalaire 1'!#REF!</definedName>
    <definedName name="Odontologie" localSheetId="37">'[2]Intercalaire 1'!#REF!</definedName>
    <definedName name="Odontologie" localSheetId="39">'[2]Intercalaire 1'!#REF!</definedName>
    <definedName name="Odontologie" localSheetId="45">'[2]Intercalaire 1'!#REF!</definedName>
    <definedName name="Odontologie" localSheetId="47">'[2]Intercalaire 1'!#REF!</definedName>
    <definedName name="Odontologie" localSheetId="40">[3]astra_digital!#REF!</definedName>
    <definedName name="Odontologie" localSheetId="43">[3]astra_digital!#REF!</definedName>
    <definedName name="Odontologie" localSheetId="5">[3]astra_digital!#REF!</definedName>
    <definedName name="Odontologie" localSheetId="10">[5]astra_digital!#REF!</definedName>
    <definedName name="Odontologie" localSheetId="46">[3]astra_digital!#REF!</definedName>
    <definedName name="Odontologie" localSheetId="1">[4]astra_digital!#REF!</definedName>
    <definedName name="Odontologie">[5]astra_digital!#REF!</definedName>
    <definedName name="p" localSheetId="50">#REF!</definedName>
    <definedName name="p" localSheetId="51">#REF!</definedName>
    <definedName name="p" localSheetId="0">#REF!</definedName>
    <definedName name="p" localSheetId="45">#REF!</definedName>
    <definedName name="p" localSheetId="47">#REF!</definedName>
    <definedName name="p" localSheetId="10">#REF!</definedName>
    <definedName name="p" localSheetId="46">#REF!</definedName>
    <definedName name="p" localSheetId="1">#REF!</definedName>
    <definedName name="p">#REF!</definedName>
    <definedName name="Pharma" localSheetId="50">[5]astra_digital!#REF!</definedName>
    <definedName name="Pharma" localSheetId="51">[5]astra_digital!#REF!</definedName>
    <definedName name="Pharma" localSheetId="0">'[1]Intercalaire 1'!#REF!</definedName>
    <definedName name="Pharma" localSheetId="2">'[1]Intercalaire 1'!#REF!</definedName>
    <definedName name="Pharma" localSheetId="6">'[1]Intercalaire 1'!#REF!</definedName>
    <definedName name="Pharma" localSheetId="20">'[1]Intercalaire 1'!#REF!</definedName>
    <definedName name="Pharma" localSheetId="26">'[1]Intercalaire 1'!#REF!</definedName>
    <definedName name="Pharma" localSheetId="37">'[2]Intercalaire 1'!#REF!</definedName>
    <definedName name="Pharma" localSheetId="39">'[2]Intercalaire 1'!#REF!</definedName>
    <definedName name="Pharma" localSheetId="45">'[2]Intercalaire 1'!#REF!</definedName>
    <definedName name="Pharma" localSheetId="47">'[2]Intercalaire 1'!#REF!</definedName>
    <definedName name="Pharma" localSheetId="40">[3]astra_digital!#REF!</definedName>
    <definedName name="Pharma" localSheetId="43">[3]astra_digital!#REF!</definedName>
    <definedName name="Pharma" localSheetId="5">[3]astra_digital!#REF!</definedName>
    <definedName name="Pharma" localSheetId="10">[5]astra_digital!#REF!</definedName>
    <definedName name="Pharma" localSheetId="46">[3]astra_digital!#REF!</definedName>
    <definedName name="Pharma" localSheetId="1">[4]astra_digital!#REF!</definedName>
    <definedName name="Pharma">[5]astra_digital!#REF!</definedName>
    <definedName name="Pharmacie" localSheetId="50">[5]astra_digital!#REF!</definedName>
    <definedName name="Pharmacie" localSheetId="51">[5]astra_digital!#REF!</definedName>
    <definedName name="Pharmacie" localSheetId="0">'[1]Intercalaire 1'!#REF!</definedName>
    <definedName name="Pharmacie" localSheetId="2">'[1]Intercalaire 1'!#REF!</definedName>
    <definedName name="Pharmacie" localSheetId="6">'[1]Intercalaire 1'!#REF!</definedName>
    <definedName name="Pharmacie" localSheetId="20">'[1]Intercalaire 1'!#REF!</definedName>
    <definedName name="Pharmacie" localSheetId="26">'[1]Intercalaire 1'!#REF!</definedName>
    <definedName name="Pharmacie" localSheetId="37">'[2]Intercalaire 1'!#REF!</definedName>
    <definedName name="Pharmacie" localSheetId="39">'[2]Intercalaire 1'!#REF!</definedName>
    <definedName name="Pharmacie" localSheetId="45">'[2]Intercalaire 1'!#REF!</definedName>
    <definedName name="Pharmacie" localSheetId="47">'[2]Intercalaire 1'!#REF!</definedName>
    <definedName name="Pharmacie" localSheetId="40">[3]astra_digital!#REF!</definedName>
    <definedName name="Pharmacie" localSheetId="43">[3]astra_digital!#REF!</definedName>
    <definedName name="Pharmacie" localSheetId="5">[3]astra_digital!#REF!</definedName>
    <definedName name="Pharmacie" localSheetId="10">[5]astra_digital!#REF!</definedName>
    <definedName name="Pharmacie" localSheetId="46">[3]astra_digital!#REF!</definedName>
    <definedName name="Pharmacie" localSheetId="1">[4]astra_digital!#REF!</definedName>
    <definedName name="Pharmacie">[5]astra_digital!#REF!</definedName>
    <definedName name="PRINCIPAL" localSheetId="50">'[5]Tab 1'!#REF!</definedName>
    <definedName name="PRINCIPAL" localSheetId="51">'[5]Tab 1'!#REF!</definedName>
    <definedName name="PRINCIPAL" localSheetId="0">'[1]Intercalaire 1'!#REF!</definedName>
    <definedName name="PRINCIPAL" localSheetId="2">'[1]Intercalaire 1'!#REF!</definedName>
    <definedName name="PRINCIPAL" localSheetId="6">'[1]Intercalaire 1'!#REF!</definedName>
    <definedName name="PRINCIPAL" localSheetId="20">'[1]Intercalaire 1'!#REF!</definedName>
    <definedName name="PRINCIPAL" localSheetId="26">'[1]Intercalaire 1'!#REF!</definedName>
    <definedName name="PRINCIPAL" localSheetId="37">'[2]Intercalaire 1'!#REF!</definedName>
    <definedName name="PRINCIPAL" localSheetId="39">'[2]Intercalaire 1'!#REF!</definedName>
    <definedName name="PRINCIPAL" localSheetId="45">'[2]Intercalaire 1'!#REF!</definedName>
    <definedName name="PRINCIPAL" localSheetId="47">'[2]Intercalaire 1'!#REF!</definedName>
    <definedName name="PRINCIPAL" localSheetId="40">'[3]Tab 1'!#REF!</definedName>
    <definedName name="PRINCIPAL" localSheetId="43">'[3]Tab 1'!#REF!</definedName>
    <definedName name="PRINCIPAL" localSheetId="5">'[3]Tab 1'!#REF!</definedName>
    <definedName name="PRINCIPAL" localSheetId="10">'[5]Tab 1'!#REF!</definedName>
    <definedName name="PRINCIPAL" localSheetId="46">'[3]Tab 1'!#REF!</definedName>
    <definedName name="PRINCIPAL" localSheetId="1">'[4]Tab 1'!#REF!</definedName>
    <definedName name="PRINCIPAL">'[5]Tab 1'!#REF!</definedName>
    <definedName name="qual06" localSheetId="0">[32]Feuil2!$A$1:$E$8035</definedName>
    <definedName name="qual06" localSheetId="2">[32]Feuil2!$A$1:$E$8035</definedName>
    <definedName name="qual06" localSheetId="6">[32]Feuil2!$A$1:$E$8035</definedName>
    <definedName name="qual06" localSheetId="20">[32]Feuil2!$A$1:$E$8035</definedName>
    <definedName name="qual06" localSheetId="26">[32]Feuil2!$A$1:$E$8035</definedName>
    <definedName name="qual06" localSheetId="37">[33]Feuil2!$A$1:$E$8035</definedName>
    <definedName name="qual06" localSheetId="39">[33]Feuil2!$A$1:$E$8035</definedName>
    <definedName name="qual06" localSheetId="45">[33]Feuil2!$A$1:$E$8035</definedName>
    <definedName name="qual06" localSheetId="47">[33]Feuil2!$A$1:$E$8035</definedName>
    <definedName name="qual06" localSheetId="40">[34]Feuil2!$A$1:$E$8035</definedName>
    <definedName name="qual06" localSheetId="43">[34]Feuil2!$A$1:$E$8035</definedName>
    <definedName name="qual06" localSheetId="5">[34]Feuil2!$A$1:$E$8035</definedName>
    <definedName name="qual06" localSheetId="46">[34]Feuil2!$A$1:$E$8035</definedName>
    <definedName name="qual06" localSheetId="1">[34]Feuil2!$A$1:$E$8035</definedName>
    <definedName name="qual06">[35]Feuil2!$A$1:$E$8035</definedName>
    <definedName name="qual06_25" localSheetId="50">#REF!</definedName>
    <definedName name="qual06_25" localSheetId="51">#REF!</definedName>
    <definedName name="qual06_25" localSheetId="0">#REF!</definedName>
    <definedName name="qual06_25" localSheetId="45">#REF!</definedName>
    <definedName name="qual06_25" localSheetId="47">#REF!</definedName>
    <definedName name="qual06_25" localSheetId="10">#REF!</definedName>
    <definedName name="qual06_25" localSheetId="46">#REF!</definedName>
    <definedName name="qual06_25" localSheetId="1">#REF!</definedName>
    <definedName name="qual06_25">#REF!</definedName>
    <definedName name="qualif06" localSheetId="0">[32]Feuil2!$A$1:$E$8035</definedName>
    <definedName name="qualif06" localSheetId="2">[32]Feuil2!$A$1:$E$8035</definedName>
    <definedName name="qualif06" localSheetId="6">[32]Feuil2!$A$1:$E$8035</definedName>
    <definedName name="qualif06" localSheetId="20">[32]Feuil2!$A$1:$E$8035</definedName>
    <definedName name="qualif06" localSheetId="26">[32]Feuil2!$A$1:$E$8035</definedName>
    <definedName name="qualif06" localSheetId="37">[33]Feuil2!$A$1:$E$8035</definedName>
    <definedName name="qualif06" localSheetId="39">[33]Feuil2!$A$1:$E$8035</definedName>
    <definedName name="qualif06" localSheetId="45">[33]Feuil2!$A$1:$E$8035</definedName>
    <definedName name="qualif06" localSheetId="47">[33]Feuil2!$A$1:$E$8035</definedName>
    <definedName name="qualif06" localSheetId="40">[34]Feuil2!$A$1:$E$8035</definedName>
    <definedName name="qualif06" localSheetId="43">[34]Feuil2!$A$1:$E$8035</definedName>
    <definedName name="qualif06" localSheetId="5">[34]Feuil2!$A$1:$E$8035</definedName>
    <definedName name="qualif06" localSheetId="46">[34]Feuil2!$A$1:$E$8035</definedName>
    <definedName name="qualif06" localSheetId="1">[34]Feuil2!$A$1:$E$8035</definedName>
    <definedName name="qualif06">[35]Feuil2!$A$1:$E$8035</definedName>
    <definedName name="qualif06_25" localSheetId="50">#REF!</definedName>
    <definedName name="qualif06_25" localSheetId="51">#REF!</definedName>
    <definedName name="qualif06_25" localSheetId="0">#REF!</definedName>
    <definedName name="qualif06_25" localSheetId="45">#REF!</definedName>
    <definedName name="qualif06_25" localSheetId="47">#REF!</definedName>
    <definedName name="qualif06_25" localSheetId="10">#REF!</definedName>
    <definedName name="qualif06_25" localSheetId="46">#REF!</definedName>
    <definedName name="qualif06_25" localSheetId="1">#REF!</definedName>
    <definedName name="qualif06_25">#REF!</definedName>
    <definedName name="Sciences" localSheetId="50">[5]astra_digital!#REF!</definedName>
    <definedName name="Sciences" localSheetId="51">[5]astra_digital!#REF!</definedName>
    <definedName name="Sciences" localSheetId="0">'[1]Intercalaire 1'!#REF!</definedName>
    <definedName name="Sciences" localSheetId="2">'[1]Intercalaire 1'!#REF!</definedName>
    <definedName name="Sciences" localSheetId="6">'[1]Intercalaire 1'!#REF!</definedName>
    <definedName name="Sciences" localSheetId="20">'[1]Intercalaire 1'!#REF!</definedName>
    <definedName name="Sciences" localSheetId="26">'[1]Intercalaire 1'!#REF!</definedName>
    <definedName name="Sciences" localSheetId="37">'[2]Intercalaire 1'!#REF!</definedName>
    <definedName name="Sciences" localSheetId="39">'[2]Intercalaire 1'!#REF!</definedName>
    <definedName name="Sciences" localSheetId="45">'[2]Intercalaire 1'!#REF!</definedName>
    <definedName name="Sciences" localSheetId="47">'[2]Intercalaire 1'!#REF!</definedName>
    <definedName name="Sciences" localSheetId="40">[3]astra_digital!#REF!</definedName>
    <definedName name="Sciences" localSheetId="43">[3]astra_digital!#REF!</definedName>
    <definedName name="Sciences" localSheetId="5">[3]astra_digital!#REF!</definedName>
    <definedName name="Sciences" localSheetId="10">[5]astra_digital!#REF!</definedName>
    <definedName name="Sciences" localSheetId="46">[3]astra_digital!#REF!</definedName>
    <definedName name="Sciences" localSheetId="1">[4]astra_digital!#REF!</definedName>
    <definedName name="Sciences">[5]astra_digital!#REF!</definedName>
    <definedName name="STAPS" localSheetId="50">[5]astra_digital!#REF!</definedName>
    <definedName name="STAPS" localSheetId="51">[5]astra_digital!#REF!</definedName>
    <definedName name="STAPS" localSheetId="0">'[1]Intercalaire 1'!#REF!</definedName>
    <definedName name="STAPS" localSheetId="2">'[1]Intercalaire 1'!#REF!</definedName>
    <definedName name="STAPS" localSheetId="6">'[1]Intercalaire 1'!#REF!</definedName>
    <definedName name="STAPS" localSheetId="20">'[1]Intercalaire 1'!#REF!</definedName>
    <definedName name="STAPS" localSheetId="26">'[1]Intercalaire 1'!#REF!</definedName>
    <definedName name="STAPS" localSheetId="37">'[2]Intercalaire 1'!#REF!</definedName>
    <definedName name="STAPS" localSheetId="39">'[2]Intercalaire 1'!#REF!</definedName>
    <definedName name="STAPS" localSheetId="45">'[2]Intercalaire 1'!#REF!</definedName>
    <definedName name="STAPS" localSheetId="47">'[2]Intercalaire 1'!#REF!</definedName>
    <definedName name="STAPS" localSheetId="40">[3]astra_digital!#REF!</definedName>
    <definedName name="STAPS" localSheetId="43">[3]astra_digital!#REF!</definedName>
    <definedName name="STAPS" localSheetId="5">[3]astra_digital!#REF!</definedName>
    <definedName name="STAPS" localSheetId="10">[5]astra_digital!#REF!</definedName>
    <definedName name="STAPS" localSheetId="46">[3]astra_digital!#REF!</definedName>
    <definedName name="STAPS" localSheetId="1">[4]astra_digital!#REF!</definedName>
    <definedName name="STAPS">[5]astra_digital!#REF!</definedName>
    <definedName name="tabcod" localSheetId="50">#REF!</definedName>
    <definedName name="tabcod" localSheetId="51">#REF!</definedName>
    <definedName name="tabcod" localSheetId="0">#REF!</definedName>
    <definedName name="tabcod" localSheetId="2">#REF!</definedName>
    <definedName name="tabcod" localSheetId="6">#REF!</definedName>
    <definedName name="tabcod" localSheetId="20">#REF!</definedName>
    <definedName name="tabcod" localSheetId="26">#REF!</definedName>
    <definedName name="tabcod" localSheetId="37">#REF!</definedName>
    <definedName name="tabcod" localSheetId="39">#REF!</definedName>
    <definedName name="tabcod" localSheetId="45">#REF!</definedName>
    <definedName name="tabcod" localSheetId="47">#REF!</definedName>
    <definedName name="tabcod" localSheetId="43">#REF!</definedName>
    <definedName name="tabcod" localSheetId="5">#REF!</definedName>
    <definedName name="tabcod" localSheetId="10">#REF!</definedName>
    <definedName name="tabcod" localSheetId="46">#REF!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20">'[1]Intercalaire 1'!$A$2:$B$32</definedName>
    <definedName name="TABDS" localSheetId="26">'[1]Intercalaire 1'!$A$2:$B$32</definedName>
    <definedName name="TABDS" localSheetId="37">'[2]Intercalaire 1'!$A$2:$B$32</definedName>
    <definedName name="TABDS" localSheetId="39">'[2]Intercalaire 1'!$A$2:$B$32</definedName>
    <definedName name="TABDS" localSheetId="45">'[2]Intercalaire 1'!$A$2:$B$32</definedName>
    <definedName name="TABDS" localSheetId="47">'[2]Intercalaire 1'!$A$2:$B$32</definedName>
    <definedName name="TABDS" localSheetId="40">'[36]Tableau de données'!$A$2:$B$32</definedName>
    <definedName name="TABDS" localSheetId="43">'[36]Tableau de données'!$A$2:$B$32</definedName>
    <definedName name="TABDS" localSheetId="5">'[36]Tableau de données'!$A$2:$B$32</definedName>
    <definedName name="TABDS" localSheetId="46">'[36]Tableau de données'!$A$2:$B$32</definedName>
    <definedName name="TABDS" localSheetId="1">'[36]Tableau de données'!$A$2:$B$32</definedName>
    <definedName name="TABDS">'[19]Tableau de données'!$A$2:$B$32</definedName>
    <definedName name="TABDS_27" localSheetId="50">#REF!</definedName>
    <definedName name="TABDS_27" localSheetId="51">#REF!</definedName>
    <definedName name="TABDS_27" localSheetId="0">#REF!</definedName>
    <definedName name="TABDS_27" localSheetId="45">#REF!</definedName>
    <definedName name="TABDS_27" localSheetId="47">#REF!</definedName>
    <definedName name="TABDS_27" localSheetId="10">#REF!</definedName>
    <definedName name="TABDS_27" localSheetId="46">#REF!</definedName>
    <definedName name="TABDS_27" localSheetId="1">#REF!</definedName>
    <definedName name="TABDS_27">#REF!</definedName>
    <definedName name="TABLE">'[37]table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20">'[1]Intercalaire 1'!$A$1:$B$118</definedName>
    <definedName name="TCNU" localSheetId="26">'[1]Intercalaire 1'!$A$1:$B$118</definedName>
    <definedName name="TCNU" localSheetId="37">'[2]Intercalaire 1'!$A$1:$B$118</definedName>
    <definedName name="TCNU" localSheetId="39">'[2]Intercalaire 1'!$A$1:$B$118</definedName>
    <definedName name="TCNU" localSheetId="45">'[2]Intercalaire 1'!$A$1:$B$118</definedName>
    <definedName name="TCNU" localSheetId="47">'[2]Intercalaire 1'!$A$1:$B$118</definedName>
    <definedName name="TCNU" localSheetId="40">'[3]#REF'!$A$1:$B$118</definedName>
    <definedName name="TCNU" localSheetId="43">'[3]#REF'!$A$1:$B$118</definedName>
    <definedName name="TCNU" localSheetId="5">'[3]#REF'!$A$1:$B$118</definedName>
    <definedName name="TCNU" localSheetId="46">'[3]#REF'!$A$1:$B$118</definedName>
    <definedName name="TCNU" localSheetId="1">'[4]#REF'!$A$1:$B$118</definedName>
    <definedName name="TCNU">'[5]#REF'!$A$1:$B$118</definedName>
    <definedName name="TDIORIG" localSheetId="50">#REF!</definedName>
    <definedName name="TDIORIG" localSheetId="51">#REF!</definedName>
    <definedName name="TDIORIG" localSheetId="0">#REF!</definedName>
    <definedName name="TDIORIG" localSheetId="2">#REF!</definedName>
    <definedName name="TDIORIG" localSheetId="6">#REF!</definedName>
    <definedName name="TDIORIG" localSheetId="20">#REF!</definedName>
    <definedName name="TDIORIG" localSheetId="26">#REF!</definedName>
    <definedName name="TDIORIG" localSheetId="37">#REF!</definedName>
    <definedName name="TDIORIG" localSheetId="39">#REF!</definedName>
    <definedName name="TDIORIG" localSheetId="45">#REF!</definedName>
    <definedName name="TDIORIG" localSheetId="47">#REF!</definedName>
    <definedName name="TDIORIG" localSheetId="40">#REF!</definedName>
    <definedName name="TDIORIG" localSheetId="43">#REF!</definedName>
    <definedName name="TDIORIG" localSheetId="5">#REF!</definedName>
    <definedName name="TDIORIG" localSheetId="10">#REF!</definedName>
    <definedName name="TDIORIG" localSheetId="46">#REF!</definedName>
    <definedName name="TDIORIG" localSheetId="1">#REF!</definedName>
    <definedName name="TDIORIG">#REF!</definedName>
    <definedName name="TDIORIG_25" localSheetId="50">#REF!</definedName>
    <definedName name="TDIORIG_25" localSheetId="51">#REF!</definedName>
    <definedName name="TDIORIG_25" localSheetId="0">#REF!</definedName>
    <definedName name="TDIORIG_25" localSheetId="45">#REF!</definedName>
    <definedName name="TDIORIG_25" localSheetId="47">#REF!</definedName>
    <definedName name="TDIORIG_25" localSheetId="10">#REF!</definedName>
    <definedName name="TDIORIG_25" localSheetId="46">#REF!</definedName>
    <definedName name="TDIORIG_25" localSheetId="1">#REF!</definedName>
    <definedName name="TDIORIG_25">#REF!</definedName>
    <definedName name="TE_Droit" localSheetId="50">[5]astra_digital!#REF!</definedName>
    <definedName name="TE_Droit" localSheetId="51">[5]astra_digital!#REF!</definedName>
    <definedName name="TE_Droit" localSheetId="0">'[1]Intercalaire 1'!#REF!</definedName>
    <definedName name="TE_Droit" localSheetId="2">'[1]Intercalaire 1'!#REF!</definedName>
    <definedName name="TE_Droit" localSheetId="6">'[1]Intercalaire 1'!#REF!</definedName>
    <definedName name="TE_Droit" localSheetId="20">'[1]Intercalaire 1'!#REF!</definedName>
    <definedName name="TE_Droit" localSheetId="26">'[1]Intercalaire 1'!#REF!</definedName>
    <definedName name="TE_Droit" localSheetId="37">'[2]Intercalaire 1'!#REF!</definedName>
    <definedName name="TE_Droit" localSheetId="39">'[2]Intercalaire 1'!#REF!</definedName>
    <definedName name="TE_Droit" localSheetId="45">'[2]Intercalaire 1'!#REF!</definedName>
    <definedName name="TE_Droit" localSheetId="47">'[2]Intercalaire 1'!#REF!</definedName>
    <definedName name="TE_Droit" localSheetId="40">[3]astra_digital!#REF!</definedName>
    <definedName name="TE_Droit" localSheetId="43">[3]astra_digital!#REF!</definedName>
    <definedName name="TE_Droit" localSheetId="5">[3]astra_digital!#REF!</definedName>
    <definedName name="TE_Droit" localSheetId="10">[5]astra_digital!#REF!</definedName>
    <definedName name="TE_Droit" localSheetId="46">[3]astra_digital!#REF!</definedName>
    <definedName name="TE_Droit" localSheetId="1">[4]astra_digital!#REF!</definedName>
    <definedName name="TE_Droit">[5]astra_digital!#REF!</definedName>
    <definedName name="TE_Lettres" localSheetId="50">[5]astra_digital!#REF!</definedName>
    <definedName name="TE_Lettres" localSheetId="51">[5]astra_digital!#REF!</definedName>
    <definedName name="TE_Lettres" localSheetId="0">'[1]Intercalaire 1'!#REF!</definedName>
    <definedName name="TE_Lettres" localSheetId="2">'[1]Intercalaire 1'!#REF!</definedName>
    <definedName name="TE_Lettres" localSheetId="6">'[1]Intercalaire 1'!#REF!</definedName>
    <definedName name="TE_Lettres" localSheetId="20">'[1]Intercalaire 1'!#REF!</definedName>
    <definedName name="TE_Lettres" localSheetId="26">'[1]Intercalaire 1'!#REF!</definedName>
    <definedName name="TE_Lettres" localSheetId="37">'[2]Intercalaire 1'!#REF!</definedName>
    <definedName name="TE_Lettres" localSheetId="39">'[2]Intercalaire 1'!#REF!</definedName>
    <definedName name="TE_Lettres" localSheetId="45">'[2]Intercalaire 1'!#REF!</definedName>
    <definedName name="TE_Lettres" localSheetId="47">'[2]Intercalaire 1'!#REF!</definedName>
    <definedName name="TE_Lettres" localSheetId="40">[3]astra_digital!#REF!</definedName>
    <definedName name="TE_Lettres" localSheetId="43">[3]astra_digital!#REF!</definedName>
    <definedName name="TE_Lettres" localSheetId="5">[3]astra_digital!#REF!</definedName>
    <definedName name="TE_Lettres" localSheetId="10">[5]astra_digital!#REF!</definedName>
    <definedName name="TE_Lettres" localSheetId="46">[3]astra_digital!#REF!</definedName>
    <definedName name="TE_Lettres" localSheetId="1">[4]astra_digital!#REF!</definedName>
    <definedName name="TE_Lettres">[5]astra_digital!#REF!</definedName>
    <definedName name="TE_Médecine" localSheetId="50">[5]astra_digital!#REF!</definedName>
    <definedName name="TE_Médecine" localSheetId="51">[5]astra_digital!#REF!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20">'[1]Intercalaire 1'!#REF!</definedName>
    <definedName name="TE_Médecine" localSheetId="26">'[1]Intercalaire 1'!#REF!</definedName>
    <definedName name="TE_Médecine" localSheetId="37">'[2]Intercalaire 1'!#REF!</definedName>
    <definedName name="TE_Médecine" localSheetId="39">'[2]Intercalaire 1'!#REF!</definedName>
    <definedName name="TE_Médecine" localSheetId="45">'[2]Intercalaire 1'!#REF!</definedName>
    <definedName name="TE_Médecine" localSheetId="47">'[2]Intercalaire 1'!#REF!</definedName>
    <definedName name="TE_Médecine" localSheetId="40">[3]astra_digital!#REF!</definedName>
    <definedName name="TE_Médecine" localSheetId="43">[3]astra_digital!#REF!</definedName>
    <definedName name="TE_Médecine" localSheetId="5">[3]astra_digital!#REF!</definedName>
    <definedName name="TE_Médecine" localSheetId="10">[5]astra_digital!#REF!</definedName>
    <definedName name="TE_Médecine" localSheetId="46">[3]astra_digital!#REF!</definedName>
    <definedName name="TE_Médecine" localSheetId="1">[4]astra_digital!#REF!</definedName>
    <definedName name="TE_Médecine">[5]astra_digital!#REF!</definedName>
    <definedName name="TE_Odonto" localSheetId="50">[5]astra_digital!#REF!</definedName>
    <definedName name="TE_Odonto" localSheetId="51">[5]astra_digital!#REF!</definedName>
    <definedName name="TE_Odonto" localSheetId="0">'[1]Intercalaire 1'!#REF!</definedName>
    <definedName name="TE_Odonto" localSheetId="2">'[1]Intercalaire 1'!#REF!</definedName>
    <definedName name="TE_Odonto" localSheetId="6">'[1]Intercalaire 1'!#REF!</definedName>
    <definedName name="TE_Odonto" localSheetId="20">'[1]Intercalaire 1'!#REF!</definedName>
    <definedName name="TE_Odonto" localSheetId="26">'[1]Intercalaire 1'!#REF!</definedName>
    <definedName name="TE_Odonto" localSheetId="37">'[2]Intercalaire 1'!#REF!</definedName>
    <definedName name="TE_Odonto" localSheetId="39">'[2]Intercalaire 1'!#REF!</definedName>
    <definedName name="TE_Odonto" localSheetId="45">'[2]Intercalaire 1'!#REF!</definedName>
    <definedName name="TE_Odonto" localSheetId="47">'[2]Intercalaire 1'!#REF!</definedName>
    <definedName name="TE_Odonto" localSheetId="40">[3]astra_digital!#REF!</definedName>
    <definedName name="TE_Odonto" localSheetId="43">[3]astra_digital!#REF!</definedName>
    <definedName name="TE_Odonto" localSheetId="5">[3]astra_digital!#REF!</definedName>
    <definedName name="TE_Odonto" localSheetId="10">[5]astra_digital!#REF!</definedName>
    <definedName name="TE_Odonto" localSheetId="46">[3]astra_digital!#REF!</definedName>
    <definedName name="TE_Odonto" localSheetId="1">[4]astra_digital!#REF!</definedName>
    <definedName name="TE_Odonto">[5]astra_digital!#REF!</definedName>
    <definedName name="TE_Pharma" localSheetId="50">[5]astra_digital!#REF!</definedName>
    <definedName name="TE_Pharma" localSheetId="51">[5]astra_digital!#REF!</definedName>
    <definedName name="TE_Pharma" localSheetId="0">'[1]Intercalaire 1'!#REF!</definedName>
    <definedName name="TE_Pharma" localSheetId="2">'[1]Intercalaire 1'!#REF!</definedName>
    <definedName name="TE_Pharma" localSheetId="6">'[1]Intercalaire 1'!#REF!</definedName>
    <definedName name="TE_Pharma" localSheetId="20">'[1]Intercalaire 1'!#REF!</definedName>
    <definedName name="TE_Pharma" localSheetId="26">'[1]Intercalaire 1'!#REF!</definedName>
    <definedName name="TE_Pharma" localSheetId="37">'[2]Intercalaire 1'!#REF!</definedName>
    <definedName name="TE_Pharma" localSheetId="39">'[2]Intercalaire 1'!#REF!</definedName>
    <definedName name="TE_Pharma" localSheetId="45">'[2]Intercalaire 1'!#REF!</definedName>
    <definedName name="TE_Pharma" localSheetId="47">'[2]Intercalaire 1'!#REF!</definedName>
    <definedName name="TE_Pharma" localSheetId="40">[3]astra_digital!#REF!</definedName>
    <definedName name="TE_Pharma" localSheetId="43">[3]astra_digital!#REF!</definedName>
    <definedName name="TE_Pharma" localSheetId="5">[3]astra_digital!#REF!</definedName>
    <definedName name="TE_Pharma" localSheetId="10">[5]astra_digital!#REF!</definedName>
    <definedName name="TE_Pharma" localSheetId="46">[3]astra_digital!#REF!</definedName>
    <definedName name="TE_Pharma" localSheetId="1">[4]astra_digital!#REF!</definedName>
    <definedName name="TE_Pharma">[5]astra_digital!#REF!</definedName>
    <definedName name="TE_Sciences" localSheetId="50">[5]astra_digital!#REF!</definedName>
    <definedName name="TE_Sciences" localSheetId="51">[5]astra_digital!#REF!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20">'[1]Intercalaire 1'!#REF!</definedName>
    <definedName name="TE_Sciences" localSheetId="26">'[1]Intercalaire 1'!#REF!</definedName>
    <definedName name="TE_Sciences" localSheetId="37">'[2]Intercalaire 1'!#REF!</definedName>
    <definedName name="TE_Sciences" localSheetId="39">'[2]Intercalaire 1'!#REF!</definedName>
    <definedName name="TE_Sciences" localSheetId="45">'[2]Intercalaire 1'!#REF!</definedName>
    <definedName name="TE_Sciences" localSheetId="47">'[2]Intercalaire 1'!#REF!</definedName>
    <definedName name="TE_Sciences" localSheetId="40">[3]astra_digital!#REF!</definedName>
    <definedName name="TE_Sciences" localSheetId="43">[3]astra_digital!#REF!</definedName>
    <definedName name="TE_Sciences" localSheetId="5">[3]astra_digital!#REF!</definedName>
    <definedName name="TE_Sciences" localSheetId="10">[5]astra_digital!#REF!</definedName>
    <definedName name="TE_Sciences" localSheetId="46">[3]astra_digital!#REF!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20">'[1]Intercalaire 1'!$B$3:$K$182</definedName>
    <definedName name="tetab" localSheetId="26">'[1]Intercalaire 1'!$B$3:$K$182</definedName>
    <definedName name="tetab" localSheetId="37">'[2]Intercalaire 1'!$B$3:$K$182</definedName>
    <definedName name="tetab" localSheetId="39">'[2]Intercalaire 1'!$B$3:$K$182</definedName>
    <definedName name="tetab" localSheetId="45">'[2]Intercalaire 1'!$B$3:$K$182</definedName>
    <definedName name="tetab" localSheetId="47">'[2]Intercalaire 1'!$B$3:$K$182</definedName>
    <definedName name="tetab" localSheetId="40">'[3]Etabt-corps (DLSP)'!$B$3:$K$182</definedName>
    <definedName name="tetab" localSheetId="43">'[3]Etabt-corps (DLSP)'!$B$3:$K$182</definedName>
    <definedName name="tetab" localSheetId="5">'[3]Etabt-corps (DLSP)'!$B$3:$K$182</definedName>
    <definedName name="tetab" localSheetId="46">'[3]Etabt-corps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20">'[1]Intercalaire 1'!$A$2:$B$7</definedName>
    <definedName name="TGD" localSheetId="26">'[1]Intercalaire 1'!$A$2:$B$7</definedName>
    <definedName name="TGD" localSheetId="37">'[2]Intercalaire 1'!$A$2:$B$7</definedName>
    <definedName name="TGD" localSheetId="39">'[2]Intercalaire 1'!$A$2:$B$7</definedName>
    <definedName name="TGD" localSheetId="45">'[2]Intercalaire 1'!$A$2:$B$7</definedName>
    <definedName name="TGD" localSheetId="47">'[2]Intercalaire 1'!$A$2:$B$7</definedName>
    <definedName name="TGD" localSheetId="40">'[3]#REF'!$A$2:$B$7</definedName>
    <definedName name="TGD" localSheetId="43">'[3]#REF'!$A$2:$B$7</definedName>
    <definedName name="TGD" localSheetId="5">'[3]#REF'!$A$2:$B$7</definedName>
    <definedName name="TGD" localSheetId="46">'[3]#REF'!$A$2:$B$7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20">'[1]Intercalaire 1'!$A$1:$C$62</definedName>
    <definedName name="tgrade" localSheetId="26">'[1]Intercalaire 1'!$A$1:$C$62</definedName>
    <definedName name="tgrade" localSheetId="37">'[2]Intercalaire 1'!$A$1:$C$62</definedName>
    <definedName name="tgrade" localSheetId="39">'[2]Intercalaire 1'!$A$1:$C$62</definedName>
    <definedName name="tgrade" localSheetId="45">'[2]Intercalaire 1'!$A$1:$C$62</definedName>
    <definedName name="tgrade" localSheetId="47">'[2]Intercalaire 1'!$A$1:$C$62</definedName>
    <definedName name="tgrade" localSheetId="40">[3]CORPS!$A$1:$C$62</definedName>
    <definedName name="tgrade" localSheetId="43">[3]CORPS!$A$1:$C$62</definedName>
    <definedName name="tgrade" localSheetId="5">[3]CORPS!$A$1:$C$62</definedName>
    <definedName name="tgrade" localSheetId="46">[3]CORPS!$A$1:$C$62</definedName>
    <definedName name="tgrade" localSheetId="1">[4]CORPS!$A$1:$C$62</definedName>
    <definedName name="tgrade">[5]CORPS!$A$1:$C$62</definedName>
    <definedName name="titi" localSheetId="50">'[38]TAB I'!#REF!</definedName>
    <definedName name="titi" localSheetId="51">'[38]TAB I'!#REF!</definedName>
    <definedName name="titi" localSheetId="0">'[1]Intercalaire 1'!$A$8:$N$19</definedName>
    <definedName name="titi" localSheetId="2">'[1]Intercalaire 1'!$A$8:$N$19</definedName>
    <definedName name="titi" localSheetId="6">'[1]Intercalaire 1'!$A$8:$N$19</definedName>
    <definedName name="titi" localSheetId="20">'[1]Intercalaire 1'!$A$8:$N$19</definedName>
    <definedName name="titi" localSheetId="26">'[1]Intercalaire 1'!$A$8:$N$19</definedName>
    <definedName name="titi" localSheetId="37">'[2]Intercalaire 1'!$A$8:$N$19</definedName>
    <definedName name="titi" localSheetId="39">'[2]Intercalaire 1'!$A$8:$N$19</definedName>
    <definedName name="titi" localSheetId="45">'[2]Intercalaire 1'!$A$8:$N$19</definedName>
    <definedName name="titi" localSheetId="47">'[2]Intercalaire 1'!$A$8:$N$19</definedName>
    <definedName name="titi" localSheetId="40">'[38]TAB I'!#REF!</definedName>
    <definedName name="titi" localSheetId="43">#REF!</definedName>
    <definedName name="titi" localSheetId="5">'[38]TAB I'!#REF!</definedName>
    <definedName name="titi" localSheetId="10">'[38]TAB I'!#REF!</definedName>
    <definedName name="titi" localSheetId="46">'[38]TAB I'!#REF!</definedName>
    <definedName name="titi" localSheetId="1">'[38]TAB I'!#REF!</definedName>
    <definedName name="titi">'[38]TAB I'!#REF!</definedName>
    <definedName name="titi_27" localSheetId="50">#REF!</definedName>
    <definedName name="titi_27" localSheetId="51">#REF!</definedName>
    <definedName name="titi_27" localSheetId="0">#REF!</definedName>
    <definedName name="titi_27" localSheetId="45">#REF!</definedName>
    <definedName name="titi_27" localSheetId="47">#REF!</definedName>
    <definedName name="titi_27" localSheetId="10">#REF!</definedName>
    <definedName name="titi_27" localSheetId="46">#REF!</definedName>
    <definedName name="titi_27" localSheetId="1">#REF!</definedName>
    <definedName name="titi_27">#REF!</definedName>
    <definedName name="tlibc" localSheetId="50">#REF!</definedName>
    <definedName name="tlibc" localSheetId="51">#REF!</definedName>
    <definedName name="tlibc" localSheetId="0">#REF!</definedName>
    <definedName name="tlibc" localSheetId="2">#REF!</definedName>
    <definedName name="tlibc" localSheetId="6">#REF!</definedName>
    <definedName name="tlibc" localSheetId="20">#REF!</definedName>
    <definedName name="tlibc" localSheetId="26">#REF!</definedName>
    <definedName name="tlibc" localSheetId="37">#REF!</definedName>
    <definedName name="tlibc" localSheetId="39">#REF!</definedName>
    <definedName name="tlibc" localSheetId="45">#REF!</definedName>
    <definedName name="tlibc" localSheetId="47">#REF!</definedName>
    <definedName name="tlibc" localSheetId="40">#REF!</definedName>
    <definedName name="tlibc" localSheetId="43">#REF!</definedName>
    <definedName name="tlibc" localSheetId="5">#REF!</definedName>
    <definedName name="tlibc" localSheetId="10">#REF!</definedName>
    <definedName name="tlibc" localSheetId="46">#REF!</definedName>
    <definedName name="tlibc" localSheetId="1">#REF!</definedName>
    <definedName name="tlibc">#REF!</definedName>
    <definedName name="tlibc_25" localSheetId="50">#REF!</definedName>
    <definedName name="tlibc_25" localSheetId="51">#REF!</definedName>
    <definedName name="tlibc_25" localSheetId="0">#REF!</definedName>
    <definedName name="tlibc_25" localSheetId="45">#REF!</definedName>
    <definedName name="tlibc_25" localSheetId="47">#REF!</definedName>
    <definedName name="tlibc_25" localSheetId="10">#REF!</definedName>
    <definedName name="tlibc_25" localSheetId="46">#REF!</definedName>
    <definedName name="tlibc_25" localSheetId="1">#REF!</definedName>
    <definedName name="tlibc_25">#REF!</definedName>
    <definedName name="tnom" localSheetId="50">#REF!</definedName>
    <definedName name="tnom" localSheetId="51">#REF!</definedName>
    <definedName name="tnom" localSheetId="0">#REF!</definedName>
    <definedName name="tnom" localSheetId="2">#REF!</definedName>
    <definedName name="tnom" localSheetId="6">#REF!</definedName>
    <definedName name="tnom" localSheetId="20">#REF!</definedName>
    <definedName name="tnom" localSheetId="26">#REF!</definedName>
    <definedName name="tnom" localSheetId="37">#REF!</definedName>
    <definedName name="tnom" localSheetId="39">#REF!</definedName>
    <definedName name="tnom" localSheetId="45">#REF!</definedName>
    <definedName name="tnom" localSheetId="47">#REF!</definedName>
    <definedName name="tnom" localSheetId="40">#REF!</definedName>
    <definedName name="tnom" localSheetId="43">#REF!</definedName>
    <definedName name="tnom" localSheetId="5">#REF!</definedName>
    <definedName name="tnom" localSheetId="10">#REF!</definedName>
    <definedName name="tnom" localSheetId="46">#REF!</definedName>
    <definedName name="tnom" localSheetId="1">#REF!</definedName>
    <definedName name="tnom">#REF!</definedName>
    <definedName name="tnomm" localSheetId="50">#REF!</definedName>
    <definedName name="tnomm" localSheetId="51">#REF!</definedName>
    <definedName name="tnomm" localSheetId="0">#REF!</definedName>
    <definedName name="tnomm" localSheetId="2">#REF!</definedName>
    <definedName name="tnomm" localSheetId="6">#REF!</definedName>
    <definedName name="tnomm" localSheetId="20">#REF!</definedName>
    <definedName name="tnomm" localSheetId="26">#REF!</definedName>
    <definedName name="tnomm" localSheetId="37">#REF!</definedName>
    <definedName name="tnomm" localSheetId="39">#REF!</definedName>
    <definedName name="tnomm" localSheetId="45">#REF!</definedName>
    <definedName name="tnomm" localSheetId="47">#REF!</definedName>
    <definedName name="tnomm" localSheetId="40">#REF!</definedName>
    <definedName name="tnomm" localSheetId="43">#REF!</definedName>
    <definedName name="tnomm" localSheetId="5">#REF!</definedName>
    <definedName name="tnomm" localSheetId="10">#REF!</definedName>
    <definedName name="tnomm" localSheetId="46">#REF!</definedName>
    <definedName name="tnomm" localSheetId="1">#REF!</definedName>
    <definedName name="tnomm">#REF!</definedName>
    <definedName name="tnumetab" localSheetId="50">#REF!</definedName>
    <definedName name="tnumetab" localSheetId="51">#REF!</definedName>
    <definedName name="tnumetab" localSheetId="0">#REF!</definedName>
    <definedName name="tnumetab" localSheetId="2">#REF!</definedName>
    <definedName name="tnumetab" localSheetId="6">#REF!</definedName>
    <definedName name="tnumetab" localSheetId="20">#REF!</definedName>
    <definedName name="tnumetab" localSheetId="26">#REF!</definedName>
    <definedName name="tnumetab" localSheetId="37">#REF!</definedName>
    <definedName name="tnumetab" localSheetId="39">#REF!</definedName>
    <definedName name="tnumetab" localSheetId="45">#REF!</definedName>
    <definedName name="tnumetab" localSheetId="47">#REF!</definedName>
    <definedName name="tnumetab" localSheetId="40">#REF!</definedName>
    <definedName name="tnumetab" localSheetId="43">#REF!</definedName>
    <definedName name="tnumetab" localSheetId="5">#REF!</definedName>
    <definedName name="tnumetab" localSheetId="10">#REF!</definedName>
    <definedName name="tnumetab" localSheetId="46">#REF!</definedName>
    <definedName name="tnumetab" localSheetId="1">#REF!</definedName>
    <definedName name="tnumetab">#REF!</definedName>
    <definedName name="tnumetab_25" localSheetId="50">#REF!</definedName>
    <definedName name="tnumetab_25" localSheetId="51">#REF!</definedName>
    <definedName name="tnumetab_25" localSheetId="0">#REF!</definedName>
    <definedName name="tnumetab_25" localSheetId="45">#REF!</definedName>
    <definedName name="tnumetab_25" localSheetId="47">#REF!</definedName>
    <definedName name="tnumetab_25" localSheetId="10">#REF!</definedName>
    <definedName name="tnumetab_25" localSheetId="46">#REF!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20">'[1]Intercalaire 1'!$A$2:$C$45</definedName>
    <definedName name="tot_cr" localSheetId="26">'[1]Intercalaire 1'!$A$2:$C$45</definedName>
    <definedName name="tot_cr" localSheetId="37">'[2]Intercalaire 1'!$A$2:$C$45</definedName>
    <definedName name="tot_cr" localSheetId="39">'[2]Intercalaire 1'!$A$2:$C$45</definedName>
    <definedName name="tot_cr" localSheetId="45">'[2]Intercalaire 1'!$A$2:$C$45</definedName>
    <definedName name="tot_cr" localSheetId="47">'[2]Intercalaire 1'!$A$2:$C$45</definedName>
    <definedName name="tot_cr" localSheetId="40">[23]Feuil1!$A$2:$C$45</definedName>
    <definedName name="tot_cr" localSheetId="43">[23]Feuil1!$A$2:$C$45</definedName>
    <definedName name="tot_cr" localSheetId="5">[23]Feuil1!$A$2:$C$45</definedName>
    <definedName name="tot_cr" localSheetId="46">[23]Feuil1!$A$2:$C$45</definedName>
    <definedName name="tot_cr" localSheetId="1">[23]Feuil1!$A$2:$C$45</definedName>
    <definedName name="tot_cr">[21]Feuil1!$A$2:$C$45</definedName>
    <definedName name="tot_cr_27" localSheetId="50">#REF!</definedName>
    <definedName name="tot_cr_27" localSheetId="51">#REF!</definedName>
    <definedName name="tot_cr_27" localSheetId="0">#REF!</definedName>
    <definedName name="tot_cr_27" localSheetId="45">#REF!</definedName>
    <definedName name="tot_cr_27" localSheetId="47">#REF!</definedName>
    <definedName name="tot_cr_27" localSheetId="10">#REF!</definedName>
    <definedName name="tot_cr_27" localSheetId="46">#REF!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20">'[1]Intercalaire 1'!$A$2:$B$45</definedName>
    <definedName name="tot_dr" localSheetId="26">'[1]Intercalaire 1'!$A$2:$B$45</definedName>
    <definedName name="tot_dr" localSheetId="37">'[2]Intercalaire 1'!$A$2:$B$45</definedName>
    <definedName name="tot_dr" localSheetId="39">'[2]Intercalaire 1'!$A$2:$B$45</definedName>
    <definedName name="tot_dr" localSheetId="45">'[2]Intercalaire 1'!$A$2:$B$45</definedName>
    <definedName name="tot_dr" localSheetId="47">'[2]Intercalaire 1'!$A$2:$B$45</definedName>
    <definedName name="tot_dr" localSheetId="40">[23]Feuil1!$A$2:$B$45</definedName>
    <definedName name="tot_dr" localSheetId="43">[23]Feuil1!$A$2:$B$45</definedName>
    <definedName name="tot_dr" localSheetId="5">[23]Feuil1!$A$2:$B$45</definedName>
    <definedName name="tot_dr" localSheetId="46">[23]Feuil1!$A$2:$B$45</definedName>
    <definedName name="tot_dr" localSheetId="1">[23]Feuil1!$A$2:$B$45</definedName>
    <definedName name="tot_dr">[21]Feuil1!$A$2:$B$45</definedName>
    <definedName name="tot_dr_27" localSheetId="50">#REF!</definedName>
    <definedName name="tot_dr_27" localSheetId="51">#REF!</definedName>
    <definedName name="tot_dr_27" localSheetId="0">#REF!</definedName>
    <definedName name="tot_dr_27" localSheetId="45">#REF!</definedName>
    <definedName name="tot_dr_27" localSheetId="47">#REF!</definedName>
    <definedName name="tot_dr_27" localSheetId="10">#REF!</definedName>
    <definedName name="tot_dr_27" localSheetId="46">#REF!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20">'[1]Intercalaire 1'!$K$37</definedName>
    <definedName name="total_aut" localSheetId="26">'[1]Intercalaire 1'!$K$37</definedName>
    <definedName name="total_aut" localSheetId="37">'[2]Intercalaire 1'!$K$37</definedName>
    <definedName name="total_aut" localSheetId="39">'[2]Intercalaire 1'!$K$37</definedName>
    <definedName name="total_aut" localSheetId="45">'[2]Intercalaire 1'!$K$37</definedName>
    <definedName name="total_aut" localSheetId="47">'[2]Intercalaire 1'!$K$37</definedName>
    <definedName name="total_aut" localSheetId="40">'[25]Intercalaire 1'!$K$37</definedName>
    <definedName name="total_aut" localSheetId="43">'[25]Intercalaire 1'!$K$37</definedName>
    <definedName name="total_aut" localSheetId="5">'[25]Intercalaire 1'!$K$37</definedName>
    <definedName name="total_aut" localSheetId="46">'[25]Intercalaire 1'!$K$37</definedName>
    <definedName name="total_aut" localSheetId="1">'[25]Intercalaire 1'!$K$37</definedName>
    <definedName name="total_aut">'[24]Intercalaire 1'!$K$37</definedName>
    <definedName name="totalagre" localSheetId="50">#REF!</definedName>
    <definedName name="totalagre" localSheetId="51">#REF!</definedName>
    <definedName name="totalagre" localSheetId="0">#REF!</definedName>
    <definedName name="totalagre" localSheetId="2">#REF!</definedName>
    <definedName name="totalagre" localSheetId="6">#REF!</definedName>
    <definedName name="totalagre" localSheetId="20">#REF!</definedName>
    <definedName name="totalagre" localSheetId="26">#REF!</definedName>
    <definedName name="totalagre" localSheetId="37">#REF!</definedName>
    <definedName name="totalagre" localSheetId="39">#REF!</definedName>
    <definedName name="totalagre" localSheetId="45">#REF!</definedName>
    <definedName name="totalagre" localSheetId="47">#REF!</definedName>
    <definedName name="totalagre" localSheetId="40">#REF!</definedName>
    <definedName name="totalagre" localSheetId="43">#REF!</definedName>
    <definedName name="totalagre" localSheetId="5">#REF!</definedName>
    <definedName name="totalagre" localSheetId="10">#REF!</definedName>
    <definedName name="totalagre" localSheetId="46">#REF!</definedName>
    <definedName name="totalagre" localSheetId="1">#REF!</definedName>
    <definedName name="totalagre">#REF!</definedName>
    <definedName name="totalaut" localSheetId="50">#REF!</definedName>
    <definedName name="totalaut" localSheetId="51">#REF!</definedName>
    <definedName name="totalaut" localSheetId="0">#REF!</definedName>
    <definedName name="totalaut" localSheetId="2">#REF!</definedName>
    <definedName name="totalaut" localSheetId="6">#REF!</definedName>
    <definedName name="totalaut" localSheetId="20">#REF!</definedName>
    <definedName name="totalaut" localSheetId="26">#REF!</definedName>
    <definedName name="totalaut" localSheetId="37">#REF!</definedName>
    <definedName name="totalaut" localSheetId="39">#REF!</definedName>
    <definedName name="totalaut" localSheetId="45">#REF!</definedName>
    <definedName name="totalaut" localSheetId="47">#REF!</definedName>
    <definedName name="totalaut" localSheetId="40">#REF!</definedName>
    <definedName name="totalaut" localSheetId="43">#REF!</definedName>
    <definedName name="totalaut" localSheetId="5">#REF!</definedName>
    <definedName name="totalaut" localSheetId="10">#REF!</definedName>
    <definedName name="totalaut" localSheetId="46">#REF!</definedName>
    <definedName name="totalaut" localSheetId="1">#REF!</definedName>
    <definedName name="totalaut">#REF!</definedName>
    <definedName name="totalcert" localSheetId="50">#REF!</definedName>
    <definedName name="totalcert" localSheetId="51">#REF!</definedName>
    <definedName name="totalcert" localSheetId="0">#REF!</definedName>
    <definedName name="totalcert" localSheetId="2">#REF!</definedName>
    <definedName name="totalcert" localSheetId="6">#REF!</definedName>
    <definedName name="totalcert" localSheetId="20">#REF!</definedName>
    <definedName name="totalcert" localSheetId="26">#REF!</definedName>
    <definedName name="totalcert" localSheetId="37">#REF!</definedName>
    <definedName name="totalcert" localSheetId="39">#REF!</definedName>
    <definedName name="totalcert" localSheetId="45">#REF!</definedName>
    <definedName name="totalcert" localSheetId="47">#REF!</definedName>
    <definedName name="totalcert" localSheetId="40">#REF!</definedName>
    <definedName name="totalcert" localSheetId="43">#REF!</definedName>
    <definedName name="totalcert" localSheetId="5">#REF!</definedName>
    <definedName name="totalcert" localSheetId="10">#REF!</definedName>
    <definedName name="totalcert" localSheetId="46">#REF!</definedName>
    <definedName name="totalcert" localSheetId="1">#REF!</definedName>
    <definedName name="totalcert">#REF!</definedName>
    <definedName name="totalfrance" localSheetId="50">#REF!</definedName>
    <definedName name="totalfrance" localSheetId="51">#REF!</definedName>
    <definedName name="totalfrance" localSheetId="0">#REF!</definedName>
    <definedName name="totalfrance" localSheetId="2">#REF!</definedName>
    <definedName name="totalfrance" localSheetId="6">#REF!</definedName>
    <definedName name="totalfrance" localSheetId="20">#REF!</definedName>
    <definedName name="totalfrance" localSheetId="26">#REF!</definedName>
    <definedName name="totalfrance" localSheetId="37">#REF!</definedName>
    <definedName name="totalfrance" localSheetId="39">#REF!</definedName>
    <definedName name="totalfrance" localSheetId="45">#REF!</definedName>
    <definedName name="totalfrance" localSheetId="47">#REF!</definedName>
    <definedName name="totalfrance" localSheetId="40">#REF!</definedName>
    <definedName name="totalfrance" localSheetId="43">#REF!</definedName>
    <definedName name="totalfrance" localSheetId="5">#REF!</definedName>
    <definedName name="totalfrance" localSheetId="10">#REF!</definedName>
    <definedName name="totalfrance" localSheetId="46">#REF!</definedName>
    <definedName name="totalfrance" localSheetId="1">#REF!</definedName>
    <definedName name="totalfrance">#REF!</definedName>
    <definedName name="totalplp" localSheetId="50">#REF!</definedName>
    <definedName name="totalplp" localSheetId="51">#REF!</definedName>
    <definedName name="totalplp" localSheetId="0">#REF!</definedName>
    <definedName name="totalplp" localSheetId="2">#REF!</definedName>
    <definedName name="totalplp" localSheetId="6">#REF!</definedName>
    <definedName name="totalplp" localSheetId="20">#REF!</definedName>
    <definedName name="totalplp" localSheetId="26">#REF!</definedName>
    <definedName name="totalplp" localSheetId="37">#REF!</definedName>
    <definedName name="totalplp" localSheetId="39">#REF!</definedName>
    <definedName name="totalplp" localSheetId="45">#REF!</definedName>
    <definedName name="totalplp" localSheetId="47">#REF!</definedName>
    <definedName name="totalplp" localSheetId="40">#REF!</definedName>
    <definedName name="totalplp" localSheetId="43">#REF!</definedName>
    <definedName name="totalplp" localSheetId="5">#REF!</definedName>
    <definedName name="totalplp" localSheetId="10">#REF!</definedName>
    <definedName name="totalplp" localSheetId="46">#REF!</definedName>
    <definedName name="totalplp" localSheetId="1">#REF!</definedName>
    <definedName name="totalplp">#REF!</definedName>
    <definedName name="toto" localSheetId="50">'[39]TAB I'!#REF!</definedName>
    <definedName name="toto" localSheetId="51">'[39]TAB I'!#REF!</definedName>
    <definedName name="toto" localSheetId="0">'[1]Intercalaire 1'!#REF!</definedName>
    <definedName name="toto" localSheetId="2">'[1]Intercalaire 1'!#REF!</definedName>
    <definedName name="toto" localSheetId="6">'[1]Intercalaire 1'!#REF!</definedName>
    <definedName name="toto" localSheetId="20">'[1]Intercalaire 1'!#REF!</definedName>
    <definedName name="toto" localSheetId="26">'[1]Intercalaire 1'!#REF!</definedName>
    <definedName name="toto" localSheetId="37">'[2]Intercalaire 1'!#REF!</definedName>
    <definedName name="toto" localSheetId="39">'[2]Intercalaire 1'!#REF!</definedName>
    <definedName name="toto" localSheetId="45">'[2]Intercalaire 1'!#REF!</definedName>
    <definedName name="toto" localSheetId="47">'[2]Intercalaire 1'!#REF!</definedName>
    <definedName name="TOTO" localSheetId="40">'[40]Tableau de données'!$A$2:$B$32</definedName>
    <definedName name="TOTO" localSheetId="43">'[40]Tableau de données'!$A$2:$B$32</definedName>
    <definedName name="TOTO" localSheetId="5">'[40]Tableau de données'!$A$2:$B$32</definedName>
    <definedName name="toto" localSheetId="10">'[39]TAB I'!#REF!</definedName>
    <definedName name="TOTO" localSheetId="46">'[40]Tableau de données'!$A$2:$B$32</definedName>
    <definedName name="TOTO" localSheetId="1">'[40]Tableau de données'!$A$2:$B$32</definedName>
    <definedName name="toto">'[39]TAB I'!#REF!</definedName>
    <definedName name="tprenom" localSheetId="50">#REF!</definedName>
    <definedName name="tprenom" localSheetId="51">#REF!</definedName>
    <definedName name="tprenom" localSheetId="0">#REF!</definedName>
    <definedName name="tprenom" localSheetId="2">#REF!</definedName>
    <definedName name="tprenom" localSheetId="6">#REF!</definedName>
    <definedName name="tprenom" localSheetId="20">#REF!</definedName>
    <definedName name="tprenom" localSheetId="26">#REF!</definedName>
    <definedName name="tprenom" localSheetId="37">#REF!</definedName>
    <definedName name="tprenom" localSheetId="39">#REF!</definedName>
    <definedName name="tprenom" localSheetId="45">#REF!</definedName>
    <definedName name="tprenom" localSheetId="47">#REF!</definedName>
    <definedName name="tprenom" localSheetId="40">#REF!</definedName>
    <definedName name="tprenom" localSheetId="43">#REF!</definedName>
    <definedName name="tprenom" localSheetId="5">#REF!</definedName>
    <definedName name="tprenom" localSheetId="10">#REF!</definedName>
    <definedName name="tprenom" localSheetId="46">#REF!</definedName>
    <definedName name="tprenom" localSheetId="1">#REF!</definedName>
    <definedName name="tprenom">#REF!</definedName>
    <definedName name="TPROMO" localSheetId="0">[41]Tables!$A$25:$B$28</definedName>
    <definedName name="TPROMO" localSheetId="2">[41]Tables!$A$25:$B$28</definedName>
    <definedName name="TPROMO" localSheetId="6">[41]Tables!$A$25:$B$28</definedName>
    <definedName name="TPROMO" localSheetId="20">[41]Tables!$A$25:$B$28</definedName>
    <definedName name="TPROMO" localSheetId="26">[41]Tables!$A$25:$B$28</definedName>
    <definedName name="TPROMO" localSheetId="37">[42]Tables!$A$25:$B$28</definedName>
    <definedName name="TPROMO" localSheetId="39">[42]Tables!$A$25:$B$28</definedName>
    <definedName name="TPROMO" localSheetId="45">[42]Tables!$A$25:$B$28</definedName>
    <definedName name="TPROMO" localSheetId="47">[42]Tables!$A$25:$B$28</definedName>
    <definedName name="TPROMO" localSheetId="43">[43]Tables!$A$25:$B$28</definedName>
    <definedName name="TPROMO" localSheetId="1">[42]Tables!$A$25:$B$28</definedName>
    <definedName name="TPROMO">[44]Tables!$A$25:$B$28</definedName>
    <definedName name="TRACE1" localSheetId="50">'[5]Tab 1'!#REF!</definedName>
    <definedName name="TRACE1" localSheetId="51">'[5]Tab 1'!#REF!</definedName>
    <definedName name="TRACE1" localSheetId="0">'[1]Intercalaire 1'!#REF!</definedName>
    <definedName name="TRACE1" localSheetId="2">'[1]Intercalaire 1'!#REF!</definedName>
    <definedName name="TRACE1" localSheetId="6">'[1]Intercalaire 1'!#REF!</definedName>
    <definedName name="TRACE1" localSheetId="20">'[1]Intercalaire 1'!#REF!</definedName>
    <definedName name="TRACE1" localSheetId="26">'[1]Intercalaire 1'!#REF!</definedName>
    <definedName name="TRACE1" localSheetId="37">'[2]Intercalaire 1'!#REF!</definedName>
    <definedName name="TRACE1" localSheetId="39">'[2]Intercalaire 1'!#REF!</definedName>
    <definedName name="TRACE1" localSheetId="45">'[2]Intercalaire 1'!#REF!</definedName>
    <definedName name="TRACE1" localSheetId="47">'[2]Intercalaire 1'!#REF!</definedName>
    <definedName name="TRACE1" localSheetId="40">'[3]Tab 1'!#REF!</definedName>
    <definedName name="TRACE1" localSheetId="43">'[3]Tab 1'!#REF!</definedName>
    <definedName name="TRACE1" localSheetId="5">'[3]Tab 1'!#REF!</definedName>
    <definedName name="TRACE1" localSheetId="10">'[5]Tab 1'!#REF!</definedName>
    <definedName name="TRACE1" localSheetId="46">'[3]Tab 1'!#REF!</definedName>
    <definedName name="TRACE1" localSheetId="1">'[4]Tab 1'!#REF!</definedName>
    <definedName name="TRACE1">'[5]Tab 1'!#REF!</definedName>
    <definedName name="TRACE2" localSheetId="50">'[5]Tab 1'!#REF!</definedName>
    <definedName name="TRACE2" localSheetId="51">'[5]Tab 1'!#REF!</definedName>
    <definedName name="TRACE2" localSheetId="0">'[1]Intercalaire 1'!#REF!</definedName>
    <definedName name="TRACE2" localSheetId="2">'[1]Intercalaire 1'!#REF!</definedName>
    <definedName name="TRACE2" localSheetId="6">'[1]Intercalaire 1'!#REF!</definedName>
    <definedName name="TRACE2" localSheetId="20">'[1]Intercalaire 1'!#REF!</definedName>
    <definedName name="TRACE2" localSheetId="26">'[1]Intercalaire 1'!#REF!</definedName>
    <definedName name="TRACE2" localSheetId="37">'[2]Intercalaire 1'!#REF!</definedName>
    <definedName name="TRACE2" localSheetId="39">'[2]Intercalaire 1'!#REF!</definedName>
    <definedName name="TRACE2" localSheetId="45">'[2]Intercalaire 1'!#REF!</definedName>
    <definedName name="TRACE2" localSheetId="47">'[2]Intercalaire 1'!#REF!</definedName>
    <definedName name="TRACE2" localSheetId="40">'[3]Tab 1'!#REF!</definedName>
    <definedName name="TRACE2" localSheetId="43">'[3]Tab 1'!#REF!</definedName>
    <definedName name="TRACE2" localSheetId="5">'[3]Tab 1'!#REF!</definedName>
    <definedName name="TRACE2" localSheetId="10">'[5]Tab 1'!#REF!</definedName>
    <definedName name="TRACE2" localSheetId="46">'[3]Tab 1'!#REF!</definedName>
    <definedName name="TRACE2" localSheetId="1">'[4]Tab 1'!#REF!</definedName>
    <definedName name="TRACE2">'[5]Tab 1'!#REF!</definedName>
    <definedName name="Ttypepromo" localSheetId="0">[41]Tables!$A$52:$B$54</definedName>
    <definedName name="Ttypepromo" localSheetId="2">[41]Tables!$A$52:$B$54</definedName>
    <definedName name="Ttypepromo" localSheetId="6">[41]Tables!$A$52:$B$54</definedName>
    <definedName name="Ttypepromo" localSheetId="20">[41]Tables!$A$52:$B$54</definedName>
    <definedName name="Ttypepromo" localSheetId="26">[41]Tables!$A$52:$B$54</definedName>
    <definedName name="Ttypepromo" localSheetId="37">[42]Tables!$A$52:$B$54</definedName>
    <definedName name="Ttypepromo" localSheetId="39">[42]Tables!$A$52:$B$54</definedName>
    <definedName name="Ttypepromo" localSheetId="45">[42]Tables!$A$52:$B$54</definedName>
    <definedName name="Ttypepromo" localSheetId="47">[42]Tables!$A$52:$B$54</definedName>
    <definedName name="Ttypepromo" localSheetId="43">[43]Tables!$A$52:$B$54</definedName>
    <definedName name="Ttypepromo" localSheetId="1">[42]Tables!$A$52:$B$54</definedName>
    <definedName name="Ttypepromo">[44]Tables!$A$52:$B$54</definedName>
    <definedName name="vv" localSheetId="43">[20]Section!$A$2:$B$43</definedName>
    <definedName name="vv" localSheetId="1">[20]Section!$A$2:$B$43</definedName>
    <definedName name="vv">[21]Section!$A$2:$B$43</definedName>
    <definedName name="xxxx" localSheetId="0">[45]x!$A$1:$C$58</definedName>
    <definedName name="xxxx" localSheetId="2">[45]x!$A$1:$C$58</definedName>
    <definedName name="xxxx" localSheetId="6">[45]x!$A$1:$C$58</definedName>
    <definedName name="xxxx" localSheetId="20">[45]x!$A$1:$C$58</definedName>
    <definedName name="xxxx" localSheetId="26">[45]x!$A$1:$C$58</definedName>
    <definedName name="xxxx" localSheetId="37">[46]x!$A$1:$C$58</definedName>
    <definedName name="xxxx" localSheetId="39">[46]x!$A$1:$C$58</definedName>
    <definedName name="xxxx" localSheetId="45">[46]x!$A$1:$C$58</definedName>
    <definedName name="xxxx" localSheetId="47">[46]x!$A$1:$C$58</definedName>
    <definedName name="xxxx" localSheetId="40">[47]x!$A$1:$C$58</definedName>
    <definedName name="xxxx" localSheetId="43">[47]x!$A$1:$C$58</definedName>
    <definedName name="xxxx" localSheetId="5">[47]x!$A$1:$C$58</definedName>
    <definedName name="xxxx" localSheetId="46">[47]x!$A$1:$C$58</definedName>
    <definedName name="xxxx" localSheetId="1">[47]x!$A$1:$C$58</definedName>
    <definedName name="xxxx">[48]x!$A$1:$C$58</definedName>
    <definedName name="xxxx_25" localSheetId="50">#REF!</definedName>
    <definedName name="xxxx_25" localSheetId="51">#REF!</definedName>
    <definedName name="xxxx_25" localSheetId="0">#REF!</definedName>
    <definedName name="xxxx_25" localSheetId="45">#REF!</definedName>
    <definedName name="xxxx_25" localSheetId="47">#REF!</definedName>
    <definedName name="xxxx_25" localSheetId="10">#REF!</definedName>
    <definedName name="xxxx_25" localSheetId="46">#REF!</definedName>
    <definedName name="xxxx_25" localSheetId="1">#REF!</definedName>
    <definedName name="xxxx_25">#REF!</definedName>
    <definedName name="_xlnm.Print_Area" localSheetId="0">PG_0!$A$1:$I$57</definedName>
    <definedName name="_xlnm.Print_Area" localSheetId="2">PG_1!$A$1:$J$59</definedName>
    <definedName name="_xlnm.Print_Area" localSheetId="6">PG_2!$A$1:$J$57</definedName>
    <definedName name="_xlnm.Print_Area" localSheetId="20">PG_3!$A$1:$J$59</definedName>
    <definedName name="_xlnm.Print_Area" localSheetId="26">PG_4!$A$1:$I$54</definedName>
    <definedName name="_xlnm.Print_Area" localSheetId="37">PG_5!$A$1:$I$54</definedName>
    <definedName name="_xlnm.Print_Area" localSheetId="39">PG_6!$A$1:$I$55</definedName>
    <definedName name="_xlnm.Print_Area" localSheetId="45">PG_7!$A$1:$I$55</definedName>
    <definedName name="_xlnm.Print_Area" localSheetId="47">PG_8!$A$1:$I$55</definedName>
    <definedName name="_xlnm.Print_Area" localSheetId="3">TAB_1!$A$1:$H$25</definedName>
    <definedName name="_xlnm.Print_Area" localSheetId="18">TAB_10!$A$1:$O$45</definedName>
    <definedName name="_xlnm.Print_Area" localSheetId="19">TAB_11!$A$1:$F$143</definedName>
    <definedName name="_xlnm.Print_Area" localSheetId="21">TAB_12!$A$1:$I$34</definedName>
    <definedName name="_xlnm.Print_Area" localSheetId="22">TAB_13!$A$1:$AJ$142</definedName>
    <definedName name="_xlnm.Print_Area" localSheetId="23">TAB_14!$A$1:$U$61</definedName>
    <definedName name="_xlnm.Print_Area" localSheetId="24">TAB_15!$A$1:$J$88</definedName>
    <definedName name="_xlnm.Print_Area" localSheetId="25">TAB_16!$A$1:$J$85</definedName>
    <definedName name="_xlnm.Print_Area" localSheetId="27">'TAB_17-a'!$A$1:$G$84</definedName>
    <definedName name="_xlnm.Print_Area" localSheetId="28">'TAB_17-b'!$A$1:$G$84</definedName>
    <definedName name="_xlnm.Print_Area" localSheetId="29">TAB_18!$A$1:$O$37</definedName>
    <definedName name="_xlnm.Print_Area" localSheetId="30">'TAB_19-a'!$A$1:$K$34</definedName>
    <definedName name="_xlnm.Print_Area" localSheetId="31">'TAB_19-b'!$A$1:$G$31</definedName>
    <definedName name="_xlnm.Print_Area" localSheetId="32">'TAB_19-c'!$A$1:$K$35</definedName>
    <definedName name="_xlnm.Print_Area" localSheetId="33">'TAB_19-d'!$A$1:$O$31</definedName>
    <definedName name="_xlnm.Print_Area" localSheetId="4">TAB_2!$A$1:$H$33</definedName>
    <definedName name="_xlnm.Print_Area" localSheetId="35">TAB_20!$A$1:$P$22</definedName>
    <definedName name="_xlnm.Print_Area" localSheetId="36">TAB_21!$A$1:$P$35</definedName>
    <definedName name="_xlnm.Print_Area" localSheetId="38">TAB_22!$A$1:$K$53</definedName>
    <definedName name="_xlnm.Print_Area" localSheetId="40">TAB_23!$A$1:$AH$93</definedName>
    <definedName name="_xlnm.Print_Area" localSheetId="41">TAB_24!$A$1:$Q$39</definedName>
    <definedName name="_xlnm.Print_Area" localSheetId="42">TAB_25!$A$1:$N$27</definedName>
    <definedName name="_xlnm.Print_Area" localSheetId="43">TAB_26!$A$1:$K$144</definedName>
    <definedName name="_xlnm.Print_Area" localSheetId="44">TAB_27!$A$1:$Q$83</definedName>
    <definedName name="_xlnm.Print_Area" localSheetId="5">TAB_3!$A$1:$K$50</definedName>
    <definedName name="_xlnm.Print_Area" localSheetId="7">TAB_4!$A$1:$I$39</definedName>
    <definedName name="_xlnm.Print_Area" localSheetId="8">TAB_5!$A$1:$I$139</definedName>
    <definedName name="_xlnm.Print_Area" localSheetId="9">TAB_5a!$A$1:$J$102</definedName>
    <definedName name="_xlnm.Print_Area" localSheetId="10">TAB_5b!$A$1:$J$70</definedName>
    <definedName name="_xlnm.Print_Area" localSheetId="11">TAB_6!$A$1:$O$32</definedName>
    <definedName name="_xlnm.Print_Area" localSheetId="12">TAB_7!$A$1:$L$46</definedName>
    <definedName name="_xlnm.Print_Area" localSheetId="13">TAB_8!$A$1:$H$139</definedName>
    <definedName name="_xlnm.Print_Area" localSheetId="14">'TAB_8-a'!$A$1:$V$140</definedName>
    <definedName name="_xlnm.Print_Area" localSheetId="15">'TAB_8-b'!$A$1:$H$111</definedName>
    <definedName name="_xlnm.Print_Area" localSheetId="16">TAB_8c!$A$1:$L$69</definedName>
    <definedName name="_xlnm.Print_Area" localSheetId="17">TAB_9!$A$1:$H$35</definedName>
    <definedName name="_xlnm.Print_Area" localSheetId="46">'Table CNU'!$A$1:$E$62</definedName>
    <definedName name="_xlnm.Print_Area" localSheetId="1">tabmat!$A$1:$A$71</definedName>
  </definedNames>
  <calcPr calcId="125725"/>
</workbook>
</file>

<file path=xl/calcChain.xml><?xml version="1.0" encoding="utf-8"?>
<calcChain xmlns="http://schemas.openxmlformats.org/spreadsheetml/2006/main">
  <c r="S68" i="64"/>
  <c r="R67"/>
  <c r="R68" s="1"/>
  <c r="I55" i="59" l="1"/>
  <c r="K50" i="43" l="1"/>
  <c r="K49"/>
  <c r="J52"/>
  <c r="I52"/>
  <c r="H52"/>
  <c r="G52"/>
  <c r="F52"/>
  <c r="E52"/>
  <c r="D52"/>
  <c r="C52"/>
  <c r="B52"/>
  <c r="H13"/>
  <c r="G13"/>
  <c r="F13"/>
  <c r="E13"/>
  <c r="N25" i="39"/>
  <c r="N23"/>
  <c r="N22"/>
  <c r="N18"/>
  <c r="N17"/>
  <c r="N16"/>
  <c r="N15"/>
  <c r="N14"/>
  <c r="N13"/>
  <c r="N12"/>
  <c r="N11"/>
  <c r="N27"/>
  <c r="O18" i="34"/>
  <c r="O17"/>
  <c r="O16"/>
  <c r="O15"/>
  <c r="P15" s="1"/>
  <c r="O14"/>
  <c r="O13"/>
  <c r="N18"/>
  <c r="N17"/>
  <c r="N14"/>
  <c r="N13"/>
  <c r="P16"/>
  <c r="N35" i="27"/>
  <c r="M35"/>
  <c r="L35"/>
  <c r="K35"/>
  <c r="J35"/>
  <c r="I35"/>
  <c r="H35"/>
  <c r="G35"/>
  <c r="F35"/>
  <c r="E35"/>
  <c r="D35"/>
  <c r="C35"/>
  <c r="F135" i="13"/>
  <c r="E135"/>
  <c r="D135"/>
  <c r="C135"/>
  <c r="B135"/>
  <c r="P13" i="34" l="1"/>
  <c r="P17"/>
  <c r="K52" i="43"/>
  <c r="P14" i="34"/>
  <c r="P18"/>
  <c r="K137" i="41"/>
  <c r="K114"/>
  <c r="K81"/>
  <c r="K82" s="1"/>
  <c r="K67"/>
  <c r="K51"/>
  <c r="K55"/>
  <c r="K34"/>
  <c r="AE9" i="37"/>
  <c r="AE10"/>
  <c r="AE11"/>
  <c r="AE12"/>
  <c r="AE15"/>
  <c r="AE18"/>
  <c r="AE19"/>
  <c r="AE20"/>
  <c r="AE21"/>
  <c r="AE23"/>
  <c r="AE24"/>
  <c r="AE25"/>
  <c r="AE26"/>
  <c r="AE27"/>
  <c r="AE29"/>
  <c r="AE30"/>
  <c r="AE31"/>
  <c r="AE32"/>
  <c r="AE34"/>
  <c r="AE35"/>
  <c r="AE36"/>
  <c r="AE37"/>
  <c r="AE38"/>
  <c r="AE40"/>
  <c r="AE41"/>
  <c r="AE42"/>
  <c r="AE43"/>
  <c r="AE45"/>
  <c r="AG86"/>
  <c r="AG84"/>
  <c r="AG83"/>
  <c r="AG82"/>
  <c r="AG79"/>
  <c r="AG78"/>
  <c r="AG77"/>
  <c r="AG76"/>
  <c r="AG75"/>
  <c r="AG74"/>
  <c r="AG72"/>
  <c r="AG71"/>
  <c r="AG70"/>
  <c r="AG69"/>
  <c r="AG67"/>
  <c r="AG66"/>
  <c r="AG65"/>
  <c r="AG64"/>
  <c r="AG62"/>
  <c r="AG61"/>
  <c r="AG60"/>
  <c r="AG58"/>
  <c r="AG57"/>
  <c r="AG56"/>
  <c r="AG54"/>
  <c r="AG52"/>
  <c r="AG51"/>
  <c r="AG48"/>
  <c r="AG47"/>
  <c r="AG45"/>
  <c r="AG43"/>
  <c r="AG42"/>
  <c r="AG41"/>
  <c r="AG40"/>
  <c r="AG38"/>
  <c r="AG37"/>
  <c r="AG36"/>
  <c r="AG35"/>
  <c r="AG34"/>
  <c r="AG32"/>
  <c r="AG31"/>
  <c r="AG30"/>
  <c r="AG29"/>
  <c r="AG27"/>
  <c r="AG26"/>
  <c r="AG25"/>
  <c r="AG24"/>
  <c r="AG23"/>
  <c r="AG21"/>
  <c r="AG20"/>
  <c r="AG19"/>
  <c r="AG18"/>
  <c r="AG15"/>
  <c r="AG14"/>
  <c r="AG12"/>
  <c r="AG11"/>
  <c r="AG10"/>
  <c r="AF86"/>
  <c r="AF84"/>
  <c r="AF83"/>
  <c r="AF82"/>
  <c r="AF79"/>
  <c r="AF78"/>
  <c r="AF77"/>
  <c r="AF76"/>
  <c r="AF75"/>
  <c r="AF74"/>
  <c r="AF72"/>
  <c r="AF71"/>
  <c r="AF70"/>
  <c r="AF69"/>
  <c r="AF67"/>
  <c r="AF66"/>
  <c r="AF65"/>
  <c r="AF64"/>
  <c r="AF62"/>
  <c r="AF61"/>
  <c r="AF60"/>
  <c r="AF58"/>
  <c r="AF57"/>
  <c r="AF56"/>
  <c r="AF54"/>
  <c r="AF52"/>
  <c r="AF51"/>
  <c r="AF48"/>
  <c r="AF47"/>
  <c r="AF45"/>
  <c r="AF43"/>
  <c r="AF42"/>
  <c r="AF41"/>
  <c r="AF40"/>
  <c r="AF38"/>
  <c r="AF37"/>
  <c r="AF36"/>
  <c r="AF35"/>
  <c r="AF34"/>
  <c r="AF32"/>
  <c r="AF31"/>
  <c r="AF30"/>
  <c r="AF29"/>
  <c r="AF27"/>
  <c r="AF26"/>
  <c r="AF25"/>
  <c r="AF24"/>
  <c r="AF23"/>
  <c r="AF21"/>
  <c r="AF20"/>
  <c r="AF19"/>
  <c r="AF18"/>
  <c r="AF15"/>
  <c r="AF14"/>
  <c r="AF12"/>
  <c r="AF11"/>
  <c r="AF10"/>
  <c r="AG9"/>
  <c r="AF9"/>
  <c r="AE89"/>
  <c r="AD85"/>
  <c r="AC85"/>
  <c r="AE84"/>
  <c r="AE83"/>
  <c r="AE82"/>
  <c r="AD80"/>
  <c r="AC80"/>
  <c r="AE79"/>
  <c r="AE78"/>
  <c r="AE77"/>
  <c r="AE76"/>
  <c r="AE75"/>
  <c r="AE74"/>
  <c r="AD73"/>
  <c r="AE73" s="1"/>
  <c r="AC73"/>
  <c r="AE72"/>
  <c r="AE71"/>
  <c r="AE70"/>
  <c r="AE69"/>
  <c r="AD68"/>
  <c r="AC68"/>
  <c r="AE67"/>
  <c r="AE66"/>
  <c r="AE65"/>
  <c r="AE64"/>
  <c r="AD63"/>
  <c r="AE63" s="1"/>
  <c r="AC63"/>
  <c r="AE62"/>
  <c r="AE61"/>
  <c r="AE60"/>
  <c r="AD59"/>
  <c r="AC59"/>
  <c r="AE58"/>
  <c r="AE57"/>
  <c r="AE56"/>
  <c r="AD55"/>
  <c r="AC55"/>
  <c r="AE54"/>
  <c r="AD53"/>
  <c r="AC53"/>
  <c r="AE52"/>
  <c r="AE51"/>
  <c r="AD49"/>
  <c r="AC49"/>
  <c r="AE48"/>
  <c r="AE47"/>
  <c r="AD46"/>
  <c r="AC46"/>
  <c r="AD44"/>
  <c r="AC44"/>
  <c r="AD39"/>
  <c r="AC39"/>
  <c r="AD33"/>
  <c r="AC33"/>
  <c r="AD28"/>
  <c r="AC28"/>
  <c r="AD22"/>
  <c r="AC22"/>
  <c r="AD16"/>
  <c r="AC16"/>
  <c r="AE14"/>
  <c r="AD13"/>
  <c r="AC13"/>
  <c r="U59" i="24"/>
  <c r="U61" s="1"/>
  <c r="S59"/>
  <c r="S61" s="1"/>
  <c r="M59"/>
  <c r="M61" s="1"/>
  <c r="G59"/>
  <c r="G61" s="1"/>
  <c r="S57"/>
  <c r="M57"/>
  <c r="G57"/>
  <c r="U55"/>
  <c r="U57" s="1"/>
  <c r="U53"/>
  <c r="S53"/>
  <c r="M53"/>
  <c r="G53"/>
  <c r="AE39" i="37" l="1"/>
  <c r="AE49"/>
  <c r="K56" i="41"/>
  <c r="K143"/>
  <c r="AE85" i="37"/>
  <c r="AE80"/>
  <c r="AE68"/>
  <c r="AE59"/>
  <c r="AE53"/>
  <c r="AE28"/>
  <c r="AE55"/>
  <c r="AE13"/>
  <c r="AE22"/>
  <c r="AE33"/>
  <c r="AE44"/>
  <c r="AD81"/>
  <c r="AC81"/>
  <c r="AE46"/>
  <c r="AC50"/>
  <c r="AE16"/>
  <c r="AC17"/>
  <c r="AD17"/>
  <c r="AD50"/>
  <c r="O35" i="35"/>
  <c r="N35"/>
  <c r="L35"/>
  <c r="K35"/>
  <c r="I35"/>
  <c r="H35"/>
  <c r="F35"/>
  <c r="E35"/>
  <c r="C35"/>
  <c r="B35"/>
  <c r="AE81" i="37" l="1"/>
  <c r="AE50"/>
  <c r="AC87"/>
  <c r="AC91" s="1"/>
  <c r="AD87"/>
  <c r="AE17"/>
  <c r="H88" i="9"/>
  <c r="G88"/>
  <c r="F88"/>
  <c r="E88"/>
  <c r="D88"/>
  <c r="C88"/>
  <c r="B88"/>
  <c r="AD91" i="37" l="1"/>
  <c r="AE87"/>
  <c r="AE91" s="1"/>
  <c r="H26" i="23"/>
  <c r="G26"/>
  <c r="F26"/>
  <c r="E26"/>
  <c r="D26"/>
  <c r="C26"/>
  <c r="B26"/>
  <c r="F26" i="22"/>
  <c r="E26"/>
  <c r="D26"/>
  <c r="C26"/>
  <c r="B26"/>
  <c r="F22"/>
  <c r="E22"/>
  <c r="D22"/>
  <c r="C22"/>
  <c r="B22"/>
  <c r="F106" i="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136" i="4"/>
  <c r="E136"/>
  <c r="D136"/>
  <c r="C136"/>
  <c r="B136"/>
  <c r="H136" l="1"/>
  <c r="G28" i="21"/>
  <c r="F28"/>
  <c r="E28"/>
  <c r="D28"/>
  <c r="C28"/>
  <c r="B28"/>
  <c r="F67" i="57"/>
  <c r="E67"/>
  <c r="D67"/>
  <c r="C67"/>
  <c r="B67"/>
  <c r="H65"/>
  <c r="J65" s="1"/>
  <c r="H64"/>
  <c r="J64" s="1"/>
  <c r="H63"/>
  <c r="J63" s="1"/>
  <c r="H62"/>
  <c r="J62" s="1"/>
  <c r="H61"/>
  <c r="J61" s="1"/>
  <c r="H60"/>
  <c r="J60" s="1"/>
  <c r="H59"/>
  <c r="J59" s="1"/>
  <c r="H58"/>
  <c r="J58" s="1"/>
  <c r="H57"/>
  <c r="J57" s="1"/>
  <c r="H56"/>
  <c r="J56" s="1"/>
  <c r="H55"/>
  <c r="J55" s="1"/>
  <c r="H54"/>
  <c r="J54" s="1"/>
  <c r="H53"/>
  <c r="J53" s="1"/>
  <c r="J52"/>
  <c r="H52"/>
  <c r="H51"/>
  <c r="J51" s="1"/>
  <c r="H50"/>
  <c r="J50" s="1"/>
  <c r="H49"/>
  <c r="J49" s="1"/>
  <c r="H48"/>
  <c r="J48" s="1"/>
  <c r="H47"/>
  <c r="J47" s="1"/>
  <c r="H46"/>
  <c r="J46" s="1"/>
  <c r="H45"/>
  <c r="J45" s="1"/>
  <c r="H44"/>
  <c r="J44" s="1"/>
  <c r="H43"/>
  <c r="J43" s="1"/>
  <c r="H42"/>
  <c r="J42" s="1"/>
  <c r="H41"/>
  <c r="J41" s="1"/>
  <c r="H40"/>
  <c r="J40" s="1"/>
  <c r="H39"/>
  <c r="J39" s="1"/>
  <c r="J38"/>
  <c r="H38"/>
  <c r="H37"/>
  <c r="J37" s="1"/>
  <c r="J36"/>
  <c r="H36"/>
  <c r="H35"/>
  <c r="J35" s="1"/>
  <c r="H34"/>
  <c r="J34" s="1"/>
  <c r="H33"/>
  <c r="J33" s="1"/>
  <c r="H32"/>
  <c r="J32" s="1"/>
  <c r="H31"/>
  <c r="J31" s="1"/>
  <c r="H30"/>
  <c r="J30" s="1"/>
  <c r="H29"/>
  <c r="J29" s="1"/>
  <c r="H28"/>
  <c r="J28" s="1"/>
  <c r="H27"/>
  <c r="J27" s="1"/>
  <c r="H26"/>
  <c r="J26" s="1"/>
  <c r="H25"/>
  <c r="J25" s="1"/>
  <c r="H24"/>
  <c r="J24" s="1"/>
  <c r="H23"/>
  <c r="J23" s="1"/>
  <c r="H22"/>
  <c r="J22" s="1"/>
  <c r="H21"/>
  <c r="J21" s="1"/>
  <c r="H20"/>
  <c r="J20" s="1"/>
  <c r="H19"/>
  <c r="J19" s="1"/>
  <c r="H18"/>
  <c r="J18" s="1"/>
  <c r="H17"/>
  <c r="J17" s="1"/>
  <c r="H16"/>
  <c r="J16" s="1"/>
  <c r="H15"/>
  <c r="J15" s="1"/>
  <c r="H14"/>
  <c r="J14" s="1"/>
  <c r="H13"/>
  <c r="J13" s="1"/>
  <c r="H12"/>
  <c r="J12" s="1"/>
  <c r="H11"/>
  <c r="J11" s="1"/>
  <c r="H10"/>
  <c r="J10" s="1"/>
  <c r="H67" l="1"/>
  <c r="J67" s="1"/>
  <c r="I125" i="1" l="1"/>
  <c r="H125"/>
  <c r="G125"/>
  <c r="F125"/>
  <c r="E125"/>
  <c r="D125"/>
  <c r="C125"/>
  <c r="C127" s="1"/>
  <c r="B125"/>
  <c r="F127" l="1"/>
  <c r="I13" i="19"/>
  <c r="K46" i="45"/>
  <c r="K50" s="1"/>
  <c r="K49"/>
  <c r="K48"/>
  <c r="K34"/>
  <c r="K33"/>
  <c r="K31"/>
  <c r="K35" s="1"/>
  <c r="K19"/>
  <c r="K18"/>
  <c r="K16"/>
  <c r="K20" s="1"/>
  <c r="E20" i="17" l="1"/>
  <c r="D20"/>
  <c r="C20"/>
  <c r="B20"/>
  <c r="F18"/>
  <c r="F17"/>
  <c r="F16"/>
  <c r="F15"/>
  <c r="F14"/>
  <c r="F13"/>
  <c r="F12"/>
  <c r="H14" l="1"/>
  <c r="H18"/>
  <c r="H12"/>
  <c r="H16"/>
  <c r="C21"/>
  <c r="F20"/>
  <c r="H13" s="1"/>
  <c r="I55" i="55"/>
  <c r="H17" i="17" l="1"/>
  <c r="H15"/>
  <c r="F21"/>
  <c r="E21"/>
  <c r="H20"/>
  <c r="B21"/>
  <c r="D21"/>
  <c r="L43" i="46" l="1"/>
  <c r="K43"/>
  <c r="J43"/>
  <c r="H43"/>
  <c r="G43"/>
  <c r="F43"/>
  <c r="E43"/>
  <c r="D43"/>
  <c r="C43"/>
  <c r="B43"/>
  <c r="M28"/>
  <c r="O28" s="1"/>
  <c r="M26"/>
  <c r="M25"/>
  <c r="E27"/>
  <c r="O27" s="1"/>
  <c r="E26"/>
  <c r="E25"/>
  <c r="L30"/>
  <c r="K30"/>
  <c r="J30"/>
  <c r="I30"/>
  <c r="H30"/>
  <c r="G30"/>
  <c r="F30"/>
  <c r="D30"/>
  <c r="C30"/>
  <c r="B30"/>
  <c r="L17"/>
  <c r="K17"/>
  <c r="J17"/>
  <c r="H17"/>
  <c r="G17"/>
  <c r="F17"/>
  <c r="E17"/>
  <c r="D17"/>
  <c r="C17"/>
  <c r="B17"/>
  <c r="M15"/>
  <c r="O15" s="1"/>
  <c r="M13"/>
  <c r="M12"/>
  <c r="I14"/>
  <c r="O14" s="1"/>
  <c r="I13"/>
  <c r="I12"/>
  <c r="O25" l="1"/>
  <c r="O12"/>
  <c r="I17"/>
  <c r="O26"/>
  <c r="O13"/>
  <c r="M17"/>
  <c r="M30"/>
  <c r="E30"/>
  <c r="O17" l="1"/>
  <c r="O30"/>
  <c r="H97" i="2"/>
  <c r="J97" s="1"/>
  <c r="H96"/>
  <c r="J96" s="1"/>
  <c r="H95"/>
  <c r="J95" s="1"/>
  <c r="H94"/>
  <c r="J94" s="1"/>
  <c r="H93"/>
  <c r="J93" s="1"/>
  <c r="H92"/>
  <c r="J92" s="1"/>
  <c r="H91"/>
  <c r="J91" s="1"/>
  <c r="H90"/>
  <c r="J90" s="1"/>
  <c r="H89"/>
  <c r="J89" s="1"/>
  <c r="H88"/>
  <c r="J88" s="1"/>
  <c r="H87"/>
  <c r="J87" s="1"/>
  <c r="H86"/>
  <c r="J86" s="1"/>
  <c r="H85"/>
  <c r="J85" s="1"/>
  <c r="H84"/>
  <c r="J84" s="1"/>
  <c r="H83"/>
  <c r="J83" s="1"/>
  <c r="H82"/>
  <c r="J82" s="1"/>
  <c r="H81"/>
  <c r="J81" s="1"/>
  <c r="H80"/>
  <c r="J80" s="1"/>
  <c r="H79"/>
  <c r="J79" s="1"/>
  <c r="H78"/>
  <c r="J78" s="1"/>
  <c r="H77"/>
  <c r="J77" s="1"/>
  <c r="H76"/>
  <c r="J76" s="1"/>
  <c r="H75"/>
  <c r="J75" s="1"/>
  <c r="H74"/>
  <c r="J74" s="1"/>
  <c r="H73"/>
  <c r="J73" s="1"/>
  <c r="H72"/>
  <c r="J72" s="1"/>
  <c r="H71"/>
  <c r="J71" s="1"/>
  <c r="H70"/>
  <c r="J70" s="1"/>
  <c r="H69"/>
  <c r="J69" s="1"/>
  <c r="H68"/>
  <c r="J68" s="1"/>
  <c r="H67"/>
  <c r="J67" s="1"/>
  <c r="H66"/>
  <c r="J66" s="1"/>
  <c r="H65"/>
  <c r="J65" s="1"/>
  <c r="H64"/>
  <c r="J64" s="1"/>
  <c r="H63"/>
  <c r="J63" s="1"/>
  <c r="H62"/>
  <c r="J62" s="1"/>
  <c r="H61"/>
  <c r="J61" s="1"/>
  <c r="H60"/>
  <c r="J60" s="1"/>
  <c r="H59"/>
  <c r="J59" s="1"/>
  <c r="H58"/>
  <c r="J58" s="1"/>
  <c r="H57"/>
  <c r="J57" s="1"/>
  <c r="H56"/>
  <c r="J56" s="1"/>
  <c r="H55"/>
  <c r="J55" s="1"/>
  <c r="H54"/>
  <c r="J54" s="1"/>
  <c r="H53"/>
  <c r="J53" s="1"/>
  <c r="H52"/>
  <c r="J52" s="1"/>
  <c r="H51"/>
  <c r="J51" s="1"/>
  <c r="H50"/>
  <c r="J50" s="1"/>
  <c r="H49"/>
  <c r="J49" s="1"/>
  <c r="H48"/>
  <c r="J48" s="1"/>
  <c r="H47"/>
  <c r="J47" s="1"/>
  <c r="H46"/>
  <c r="J46" s="1"/>
  <c r="H45"/>
  <c r="J45" s="1"/>
  <c r="H44"/>
  <c r="J44" s="1"/>
  <c r="H43"/>
  <c r="J43" s="1"/>
  <c r="H42"/>
  <c r="J42" s="1"/>
  <c r="H41"/>
  <c r="J41" s="1"/>
  <c r="H40"/>
  <c r="J40" s="1"/>
  <c r="H39"/>
  <c r="J39" s="1"/>
  <c r="H38"/>
  <c r="J38" s="1"/>
  <c r="H37"/>
  <c r="J37" s="1"/>
  <c r="H36"/>
  <c r="J36" s="1"/>
  <c r="H35"/>
  <c r="J35" s="1"/>
  <c r="H34"/>
  <c r="J34" s="1"/>
  <c r="H33"/>
  <c r="J33" s="1"/>
  <c r="H32"/>
  <c r="J32" s="1"/>
  <c r="H31"/>
  <c r="J31" s="1"/>
  <c r="H30"/>
  <c r="J30" s="1"/>
  <c r="H29"/>
  <c r="J29" s="1"/>
  <c r="H28"/>
  <c r="J28" s="1"/>
  <c r="H27"/>
  <c r="J27" s="1"/>
  <c r="H26"/>
  <c r="J26" s="1"/>
  <c r="H25"/>
  <c r="J25" s="1"/>
  <c r="H24"/>
  <c r="J24" s="1"/>
  <c r="H23"/>
  <c r="J23" s="1"/>
  <c r="H22"/>
  <c r="J22" s="1"/>
  <c r="H21"/>
  <c r="J21" s="1"/>
  <c r="H20"/>
  <c r="J20" s="1"/>
  <c r="H19"/>
  <c r="J19" s="1"/>
  <c r="H18"/>
  <c r="J18" s="1"/>
  <c r="H17"/>
  <c r="J17" s="1"/>
  <c r="H16"/>
  <c r="J16" s="1"/>
  <c r="H15"/>
  <c r="J15" s="1"/>
  <c r="H14"/>
  <c r="J14" s="1"/>
  <c r="H13"/>
  <c r="J13" s="1"/>
  <c r="H12"/>
  <c r="J12" s="1"/>
  <c r="H11"/>
  <c r="J11" s="1"/>
  <c r="H10"/>
  <c r="J10" s="1"/>
  <c r="J50" i="45" l="1"/>
  <c r="J49"/>
  <c r="J48"/>
  <c r="J34"/>
  <c r="J33"/>
  <c r="J19"/>
  <c r="J18"/>
  <c r="J31"/>
  <c r="J35" s="1"/>
  <c r="J16"/>
  <c r="J20" s="1"/>
  <c r="I64" i="12" l="1"/>
  <c r="I63"/>
  <c r="I62"/>
  <c r="I61"/>
  <c r="I60"/>
  <c r="I59"/>
  <c r="K59" s="1"/>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H66"/>
  <c r="G66"/>
  <c r="F66"/>
  <c r="E66"/>
  <c r="D66"/>
  <c r="C66"/>
  <c r="L59" l="1"/>
  <c r="I66"/>
  <c r="M20" i="34"/>
  <c r="L20"/>
  <c r="L22" s="1"/>
  <c r="K20"/>
  <c r="J20"/>
  <c r="I20"/>
  <c r="H20"/>
  <c r="H22" s="1"/>
  <c r="G20"/>
  <c r="F20"/>
  <c r="F22" s="1"/>
  <c r="E20"/>
  <c r="D20"/>
  <c r="C20"/>
  <c r="B20"/>
  <c r="O12"/>
  <c r="N12"/>
  <c r="N20" s="1"/>
  <c r="F126" i="1"/>
  <c r="E126"/>
  <c r="B126"/>
  <c r="I21" i="19"/>
  <c r="I20"/>
  <c r="I17"/>
  <c r="I16"/>
  <c r="I15"/>
  <c r="I14"/>
  <c r="I12"/>
  <c r="E11"/>
  <c r="D11"/>
  <c r="C11"/>
  <c r="B11"/>
  <c r="H23"/>
  <c r="G23"/>
  <c r="F23"/>
  <c r="E23"/>
  <c r="D23"/>
  <c r="C23"/>
  <c r="B23"/>
  <c r="P12" i="34" l="1"/>
  <c r="P20" s="1"/>
  <c r="N22" s="1"/>
  <c r="B22"/>
  <c r="I22"/>
  <c r="C22"/>
  <c r="E22"/>
  <c r="K22"/>
  <c r="O20"/>
  <c r="H126" i="1"/>
  <c r="C126"/>
  <c r="G126"/>
  <c r="I11" i="19"/>
  <c r="I23"/>
  <c r="B24" s="1"/>
  <c r="D126" i="1"/>
  <c r="I126"/>
  <c r="C25" i="19" l="1"/>
  <c r="F25"/>
  <c r="O22" i="34"/>
  <c r="C24" i="19"/>
  <c r="F24"/>
  <c r="H24"/>
  <c r="G24"/>
  <c r="E24"/>
  <c r="D24"/>
  <c r="B35" i="27"/>
  <c r="AH82" i="37"/>
  <c r="AH78"/>
  <c r="AH77"/>
  <c r="AH74"/>
  <c r="AH70"/>
  <c r="AH69"/>
  <c r="AH66"/>
  <c r="AH65"/>
  <c r="AH62"/>
  <c r="AH61"/>
  <c r="AH58"/>
  <c r="AH57"/>
  <c r="AH54"/>
  <c r="AH45"/>
  <c r="AH42"/>
  <c r="AH41"/>
  <c r="AH38"/>
  <c r="AH37"/>
  <c r="AH34"/>
  <c r="AH30"/>
  <c r="AH29"/>
  <c r="AH26"/>
  <c r="AH25"/>
  <c r="AH21"/>
  <c r="AH18"/>
  <c r="AH14"/>
  <c r="AH10"/>
  <c r="AH9"/>
  <c r="AH84"/>
  <c r="AH83"/>
  <c r="AH79"/>
  <c r="AH76"/>
  <c r="AH75"/>
  <c r="AH72"/>
  <c r="AH71"/>
  <c r="AH67"/>
  <c r="AH64"/>
  <c r="AH60"/>
  <c r="AH56"/>
  <c r="AH52"/>
  <c r="AH51"/>
  <c r="AH48"/>
  <c r="AH47"/>
  <c r="AH43"/>
  <c r="AH40"/>
  <c r="AH36"/>
  <c r="AH35"/>
  <c r="AH32"/>
  <c r="AH31"/>
  <c r="AH27"/>
  <c r="AH24"/>
  <c r="AH23"/>
  <c r="AH20"/>
  <c r="AH19"/>
  <c r="AH15"/>
  <c r="AH12"/>
  <c r="AH11"/>
  <c r="AB89"/>
  <c r="AB84"/>
  <c r="AB83"/>
  <c r="AB82"/>
  <c r="AB79"/>
  <c r="AB78"/>
  <c r="AB77"/>
  <c r="AB76"/>
  <c r="AB75"/>
  <c r="AB74"/>
  <c r="AB72"/>
  <c r="AB71"/>
  <c r="AB70"/>
  <c r="AB69"/>
  <c r="AB67"/>
  <c r="AB66"/>
  <c r="AB65"/>
  <c r="AB64"/>
  <c r="AB62"/>
  <c r="AB61"/>
  <c r="AB60"/>
  <c r="AB58"/>
  <c r="AB57"/>
  <c r="AB56"/>
  <c r="AB54"/>
  <c r="AB52"/>
  <c r="AB51"/>
  <c r="AB48"/>
  <c r="AB47"/>
  <c r="AB45"/>
  <c r="AB43"/>
  <c r="AB42"/>
  <c r="AB41"/>
  <c r="AB40"/>
  <c r="AB38"/>
  <c r="AB37"/>
  <c r="AB36"/>
  <c r="AB35"/>
  <c r="AB34"/>
  <c r="AB32"/>
  <c r="AB31"/>
  <c r="AB30"/>
  <c r="AB29"/>
  <c r="AB27"/>
  <c r="AB26"/>
  <c r="AB25"/>
  <c r="AB24"/>
  <c r="AB23"/>
  <c r="AB21"/>
  <c r="AB20"/>
  <c r="AB19"/>
  <c r="AB18"/>
  <c r="AB15"/>
  <c r="AB14"/>
  <c r="AB12"/>
  <c r="AB11"/>
  <c r="AB10"/>
  <c r="AB9"/>
  <c r="AA85"/>
  <c r="AG85" s="1"/>
  <c r="AA80"/>
  <c r="AG80" s="1"/>
  <c r="AA73"/>
  <c r="AG73" s="1"/>
  <c r="AA68"/>
  <c r="AG68" s="1"/>
  <c r="AA63"/>
  <c r="AG63" s="1"/>
  <c r="AA59"/>
  <c r="AG59" s="1"/>
  <c r="AA55"/>
  <c r="AG55" s="1"/>
  <c r="AA53"/>
  <c r="AG53" s="1"/>
  <c r="AA49"/>
  <c r="AG49" s="1"/>
  <c r="AA46"/>
  <c r="AG46" s="1"/>
  <c r="AA44"/>
  <c r="AG44" s="1"/>
  <c r="AA39"/>
  <c r="AG39" s="1"/>
  <c r="AA33"/>
  <c r="AG33" s="1"/>
  <c r="AA28"/>
  <c r="AG28" s="1"/>
  <c r="AA22"/>
  <c r="AG22" s="1"/>
  <c r="AA16"/>
  <c r="AG16" s="1"/>
  <c r="AA13"/>
  <c r="AG13" s="1"/>
  <c r="AA17" l="1"/>
  <c r="AG17" s="1"/>
  <c r="AA50"/>
  <c r="AG50" s="1"/>
  <c r="AA81"/>
  <c r="AG81" s="1"/>
  <c r="I24" i="19"/>
  <c r="O35" i="27"/>
  <c r="AA87" i="37" l="1"/>
  <c r="AG87" s="1"/>
  <c r="Z85"/>
  <c r="AF85" s="1"/>
  <c r="Z80"/>
  <c r="AF80" s="1"/>
  <c r="Z73"/>
  <c r="AF73" s="1"/>
  <c r="Z68"/>
  <c r="AF68" s="1"/>
  <c r="Z63"/>
  <c r="AF63" s="1"/>
  <c r="Z59"/>
  <c r="AF59" s="1"/>
  <c r="Z55"/>
  <c r="AF55" s="1"/>
  <c r="Z53"/>
  <c r="AF53" s="1"/>
  <c r="Z49"/>
  <c r="AF49" s="1"/>
  <c r="Z46"/>
  <c r="AF46" s="1"/>
  <c r="Z44"/>
  <c r="AF44" s="1"/>
  <c r="Z39"/>
  <c r="AF39" s="1"/>
  <c r="Z33"/>
  <c r="AF33" s="1"/>
  <c r="Z28"/>
  <c r="AF28" s="1"/>
  <c r="Z22"/>
  <c r="AF22" s="1"/>
  <c r="Z16"/>
  <c r="AF16" s="1"/>
  <c r="Z13"/>
  <c r="AF13" s="1"/>
  <c r="AH28" l="1"/>
  <c r="AB28"/>
  <c r="AH73"/>
  <c r="AB73"/>
  <c r="AH22"/>
  <c r="AB22"/>
  <c r="AH44"/>
  <c r="AB44"/>
  <c r="AH53"/>
  <c r="AB53"/>
  <c r="AB68"/>
  <c r="AH68"/>
  <c r="AB85"/>
  <c r="AH13"/>
  <c r="AB13"/>
  <c r="AH46"/>
  <c r="AB46"/>
  <c r="AH55"/>
  <c r="AB55"/>
  <c r="AH39"/>
  <c r="AB39"/>
  <c r="AB63"/>
  <c r="AH63"/>
  <c r="AB16"/>
  <c r="AH16"/>
  <c r="AH33"/>
  <c r="AB33"/>
  <c r="AH49"/>
  <c r="AB49"/>
  <c r="AH59"/>
  <c r="AB59"/>
  <c r="AH80"/>
  <c r="AB80"/>
  <c r="AA91"/>
  <c r="Z17"/>
  <c r="AF17" s="1"/>
  <c r="Z50"/>
  <c r="AF50" s="1"/>
  <c r="Z81"/>
  <c r="AF81" s="1"/>
  <c r="AH81" l="1"/>
  <c r="AB81"/>
  <c r="Z87"/>
  <c r="AF87" s="1"/>
  <c r="AH50"/>
  <c r="AB50"/>
  <c r="AH85"/>
  <c r="AH17"/>
  <c r="AB17"/>
  <c r="I31" i="23"/>
  <c r="I30"/>
  <c r="I29"/>
  <c r="I28"/>
  <c r="I27"/>
  <c r="I25"/>
  <c r="I24"/>
  <c r="I23"/>
  <c r="I21"/>
  <c r="I20"/>
  <c r="I19"/>
  <c r="I18"/>
  <c r="I17"/>
  <c r="I16"/>
  <c r="I15"/>
  <c r="I14"/>
  <c r="I13"/>
  <c r="I11"/>
  <c r="I10"/>
  <c r="H22"/>
  <c r="G22"/>
  <c r="F22"/>
  <c r="E22"/>
  <c r="D22"/>
  <c r="D33" s="1"/>
  <c r="C22"/>
  <c r="B22"/>
  <c r="H12"/>
  <c r="G12"/>
  <c r="F12"/>
  <c r="E12"/>
  <c r="D12"/>
  <c r="C12"/>
  <c r="B12"/>
  <c r="H31" i="22"/>
  <c r="H30"/>
  <c r="H29"/>
  <c r="H28"/>
  <c r="H27"/>
  <c r="H25"/>
  <c r="H24"/>
  <c r="H23"/>
  <c r="H21"/>
  <c r="H20"/>
  <c r="H19"/>
  <c r="H18"/>
  <c r="H17"/>
  <c r="H16"/>
  <c r="H15"/>
  <c r="H14"/>
  <c r="H13"/>
  <c r="H11"/>
  <c r="H10"/>
  <c r="H26"/>
  <c r="F12"/>
  <c r="F33" s="1"/>
  <c r="E12"/>
  <c r="E33" s="1"/>
  <c r="D12"/>
  <c r="C12"/>
  <c r="C33" s="1"/>
  <c r="B12"/>
  <c r="B33" s="1"/>
  <c r="H106" i="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F108"/>
  <c r="B108"/>
  <c r="I12" i="23" l="1"/>
  <c r="I26"/>
  <c r="AH87" i="37"/>
  <c r="Z91"/>
  <c r="AB87"/>
  <c r="AB91" s="1"/>
  <c r="C33" i="23"/>
  <c r="G33"/>
  <c r="H33"/>
  <c r="E33"/>
  <c r="I22"/>
  <c r="F33"/>
  <c r="B33"/>
  <c r="D33" i="22"/>
  <c r="H12"/>
  <c r="H22"/>
  <c r="H33" s="1"/>
  <c r="H108" i="6"/>
  <c r="I33" i="23" l="1"/>
  <c r="H34" s="1"/>
  <c r="D34"/>
  <c r="E34"/>
  <c r="H33" i="21"/>
  <c r="L33" s="1"/>
  <c r="H32"/>
  <c r="L32" s="1"/>
  <c r="H31"/>
  <c r="L31" s="1"/>
  <c r="H30"/>
  <c r="L30" s="1"/>
  <c r="H29"/>
  <c r="L29" s="1"/>
  <c r="H27"/>
  <c r="L27" s="1"/>
  <c r="H26"/>
  <c r="L26" s="1"/>
  <c r="H25"/>
  <c r="L25" s="1"/>
  <c r="H23"/>
  <c r="L23" s="1"/>
  <c r="H22"/>
  <c r="L22" s="1"/>
  <c r="H21"/>
  <c r="L21" s="1"/>
  <c r="H20"/>
  <c r="L20" s="1"/>
  <c r="H19"/>
  <c r="L19" s="1"/>
  <c r="H18"/>
  <c r="L18" s="1"/>
  <c r="H17"/>
  <c r="L17" s="1"/>
  <c r="H16"/>
  <c r="L16" s="1"/>
  <c r="H15"/>
  <c r="L15" s="1"/>
  <c r="H13"/>
  <c r="H12"/>
  <c r="L12" s="1"/>
  <c r="G24"/>
  <c r="F24"/>
  <c r="E24"/>
  <c r="E35" s="1"/>
  <c r="D24"/>
  <c r="C24"/>
  <c r="B24"/>
  <c r="D14"/>
  <c r="C14"/>
  <c r="B14"/>
  <c r="N17" i="20"/>
  <c r="N16"/>
  <c r="N15"/>
  <c r="N14"/>
  <c r="N13"/>
  <c r="N12"/>
  <c r="L19"/>
  <c r="J19"/>
  <c r="H19"/>
  <c r="F19"/>
  <c r="D19"/>
  <c r="B19"/>
  <c r="B34" i="23" l="1"/>
  <c r="G34"/>
  <c r="I34"/>
  <c r="F34"/>
  <c r="C34"/>
  <c r="C137" i="4"/>
  <c r="B137"/>
  <c r="F137"/>
  <c r="E137"/>
  <c r="D137"/>
  <c r="F35" i="21"/>
  <c r="H28"/>
  <c r="L28" s="1"/>
  <c r="D35"/>
  <c r="H24"/>
  <c r="L24" s="1"/>
  <c r="C35"/>
  <c r="G35"/>
  <c r="B35"/>
  <c r="H14"/>
  <c r="L14" s="1"/>
  <c r="L13"/>
  <c r="N19" i="20"/>
  <c r="F30" i="18"/>
  <c r="F29"/>
  <c r="F28"/>
  <c r="F27"/>
  <c r="F26"/>
  <c r="F24"/>
  <c r="F23"/>
  <c r="F22"/>
  <c r="F20"/>
  <c r="F19"/>
  <c r="F18"/>
  <c r="F17"/>
  <c r="F16"/>
  <c r="F15"/>
  <c r="F14"/>
  <c r="F13"/>
  <c r="F12"/>
  <c r="F10"/>
  <c r="F9"/>
  <c r="E25"/>
  <c r="D25"/>
  <c r="C25"/>
  <c r="B25"/>
  <c r="E21"/>
  <c r="D21"/>
  <c r="C21"/>
  <c r="B21"/>
  <c r="E11"/>
  <c r="D11"/>
  <c r="C11"/>
  <c r="B11"/>
  <c r="O12" i="20" l="1"/>
  <c r="G17"/>
  <c r="F21" i="18"/>
  <c r="F25"/>
  <c r="F11"/>
  <c r="C32"/>
  <c r="E32"/>
  <c r="D32"/>
  <c r="B32"/>
  <c r="K19" i="20"/>
  <c r="M12"/>
  <c r="K12"/>
  <c r="G15"/>
  <c r="E17"/>
  <c r="E13"/>
  <c r="C19"/>
  <c r="C14"/>
  <c r="K16"/>
  <c r="I12"/>
  <c r="E15"/>
  <c r="G19"/>
  <c r="G14"/>
  <c r="E12"/>
  <c r="C17"/>
  <c r="M15"/>
  <c r="K15"/>
  <c r="I15"/>
  <c r="G16"/>
  <c r="G12"/>
  <c r="E14"/>
  <c r="M19"/>
  <c r="E19"/>
  <c r="C15"/>
  <c r="O19"/>
  <c r="M16"/>
  <c r="I16"/>
  <c r="G13"/>
  <c r="B20"/>
  <c r="C16"/>
  <c r="C12"/>
  <c r="M17"/>
  <c r="I17"/>
  <c r="E16"/>
  <c r="I19"/>
  <c r="C13"/>
  <c r="O14"/>
  <c r="O15"/>
  <c r="O13"/>
  <c r="O16"/>
  <c r="O17"/>
  <c r="H35" i="21"/>
  <c r="J13" s="1"/>
  <c r="J23" l="1"/>
  <c r="J19"/>
  <c r="L35"/>
  <c r="J12"/>
  <c r="J14"/>
  <c r="J16"/>
  <c r="J26"/>
  <c r="J28"/>
  <c r="J33"/>
  <c r="J25"/>
  <c r="J29"/>
  <c r="F32" i="18"/>
  <c r="B33" s="1"/>
  <c r="J24" i="21"/>
  <c r="J15"/>
  <c r="J30"/>
  <c r="J22"/>
  <c r="J17"/>
  <c r="J31"/>
  <c r="J21"/>
  <c r="J20"/>
  <c r="J35"/>
  <c r="J27"/>
  <c r="J18"/>
  <c r="J32"/>
  <c r="H32" i="18" l="1"/>
  <c r="E33"/>
  <c r="H13"/>
  <c r="H17"/>
  <c r="H22"/>
  <c r="H26"/>
  <c r="H29"/>
  <c r="H21"/>
  <c r="D33"/>
  <c r="H12"/>
  <c r="H16"/>
  <c r="H20"/>
  <c r="H28"/>
  <c r="C33"/>
  <c r="H10"/>
  <c r="H15"/>
  <c r="H19"/>
  <c r="H24"/>
  <c r="H11"/>
  <c r="H25"/>
  <c r="H9"/>
  <c r="H14"/>
  <c r="H18"/>
  <c r="H23"/>
  <c r="H27"/>
  <c r="H30"/>
  <c r="M38" i="46"/>
  <c r="M39"/>
  <c r="M41"/>
  <c r="M43"/>
  <c r="I40"/>
  <c r="I39"/>
  <c r="I38"/>
  <c r="I57" i="48"/>
  <c r="I59" i="49" s="1"/>
  <c r="I55" i="50" s="1"/>
  <c r="I55" i="51" s="1"/>
  <c r="I55" i="52" s="1"/>
  <c r="F33" i="18" l="1"/>
  <c r="O40" i="46"/>
  <c r="I43"/>
  <c r="O43" s="1"/>
  <c r="O39"/>
  <c r="O38"/>
  <c r="O41"/>
  <c r="L10" i="12" l="1"/>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60"/>
  <c r="L61"/>
  <c r="L62"/>
  <c r="L63"/>
  <c r="L64"/>
  <c r="L66"/>
  <c r="L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60"/>
  <c r="K61"/>
  <c r="K62"/>
  <c r="K63"/>
  <c r="K64"/>
  <c r="K66"/>
  <c r="K9"/>
  <c r="C99" i="2" l="1"/>
  <c r="D99"/>
  <c r="E99"/>
  <c r="F99"/>
  <c r="B99"/>
  <c r="H99" l="1"/>
  <c r="J99" s="1"/>
</calcChain>
</file>

<file path=xl/sharedStrings.xml><?xml version="1.0" encoding="utf-8"?>
<sst xmlns="http://schemas.openxmlformats.org/spreadsheetml/2006/main" count="3710" uniqueCount="1128">
  <si>
    <t>ETRANGER</t>
  </si>
  <si>
    <t>Total général</t>
  </si>
  <si>
    <t>AIX-MARSEILLE</t>
  </si>
  <si>
    <t>AMIENS</t>
  </si>
  <si>
    <t>COMPIEGNE UTC</t>
  </si>
  <si>
    <t>BESANCON</t>
  </si>
  <si>
    <t>BORDEAUX</t>
  </si>
  <si>
    <t>BORDEAUX 3</t>
  </si>
  <si>
    <t>BORDEAUX IP</t>
  </si>
  <si>
    <t>PAU</t>
  </si>
  <si>
    <t>CAEN</t>
  </si>
  <si>
    <t>CLERMONT-FERRAND</t>
  </si>
  <si>
    <t>CLERMONT 2</t>
  </si>
  <si>
    <t>CORSE</t>
  </si>
  <si>
    <t>CORTE</t>
  </si>
  <si>
    <t>CRETEIL</t>
  </si>
  <si>
    <t>CACHAN ENS</t>
  </si>
  <si>
    <t>MARNE-LA-VALLEE</t>
  </si>
  <si>
    <t>PARIS 12</t>
  </si>
  <si>
    <t>PARIS 13</t>
  </si>
  <si>
    <t>PARIS 8</t>
  </si>
  <si>
    <t>DIJON</t>
  </si>
  <si>
    <t>GRENOBLE</t>
  </si>
  <si>
    <t>CHAMBERY</t>
  </si>
  <si>
    <t>GRENOBLE 1</t>
  </si>
  <si>
    <t>GRENOBLE 2</t>
  </si>
  <si>
    <t>GRENOBLE 3</t>
  </si>
  <si>
    <t>GRENOBLE IP</t>
  </si>
  <si>
    <t>HORS ACADEMIE</t>
  </si>
  <si>
    <t>POLYNESIE</t>
  </si>
  <si>
    <t>LA REUNION</t>
  </si>
  <si>
    <t>LILLE</t>
  </si>
  <si>
    <t>ARTOIS</t>
  </si>
  <si>
    <t>LILLE 1</t>
  </si>
  <si>
    <t>LILLE 2</t>
  </si>
  <si>
    <t>LILLE 3</t>
  </si>
  <si>
    <t>LITTORAL</t>
  </si>
  <si>
    <t>VALENCIENNES</t>
  </si>
  <si>
    <t>LIMOGES</t>
  </si>
  <si>
    <t>LYON</t>
  </si>
  <si>
    <t>LYON 2</t>
  </si>
  <si>
    <t>LYON 3</t>
  </si>
  <si>
    <t>LYON INSA</t>
  </si>
  <si>
    <t>ST ETIENNE</t>
  </si>
  <si>
    <t>ST ETIENNE ENI</t>
  </si>
  <si>
    <t>MONTPELLIER</t>
  </si>
  <si>
    <t>MONTPELLIER 3</t>
  </si>
  <si>
    <t>PERPIGNAN</t>
  </si>
  <si>
    <t>NANCY-METZ</t>
  </si>
  <si>
    <t>LORRAINE</t>
  </si>
  <si>
    <t>NANTES</t>
  </si>
  <si>
    <t>ANGERS</t>
  </si>
  <si>
    <t>LE MANS</t>
  </si>
  <si>
    <t>NANTES EC</t>
  </si>
  <si>
    <t>NICE</t>
  </si>
  <si>
    <t>TOULON</t>
  </si>
  <si>
    <t>ORLEANS-TOURS</t>
  </si>
  <si>
    <t>ORLEANS</t>
  </si>
  <si>
    <t>TOURS</t>
  </si>
  <si>
    <t>PARIS</t>
  </si>
  <si>
    <t>PARIS 1</t>
  </si>
  <si>
    <t>PARIS 3</t>
  </si>
  <si>
    <t>PARIS 4</t>
  </si>
  <si>
    <t>PARIS 5</t>
  </si>
  <si>
    <t>PARIS 6</t>
  </si>
  <si>
    <t>PARIS 7</t>
  </si>
  <si>
    <t>PARIS CNAM</t>
  </si>
  <si>
    <t>PARIS DAUPHINE</t>
  </si>
  <si>
    <t>PARIS ENS</t>
  </si>
  <si>
    <t>POITIERS</t>
  </si>
  <si>
    <t>LA ROCHELLE</t>
  </si>
  <si>
    <t>POITIERS ENSMA</t>
  </si>
  <si>
    <t>REIMS</t>
  </si>
  <si>
    <t>RENNES</t>
  </si>
  <si>
    <t>BREST</t>
  </si>
  <si>
    <t>BRETAGNE SUD</t>
  </si>
  <si>
    <t>RENNES 1</t>
  </si>
  <si>
    <t>RENNES 2</t>
  </si>
  <si>
    <t>RENNES INSA</t>
  </si>
  <si>
    <t>ROUEN</t>
  </si>
  <si>
    <t>ROUEN INSA</t>
  </si>
  <si>
    <t>STRASBOURG</t>
  </si>
  <si>
    <t>MULHOUSE</t>
  </si>
  <si>
    <t>STRASBOURG INSA</t>
  </si>
  <si>
    <t>TOULOUSE</t>
  </si>
  <si>
    <t>TOULOUSE 2</t>
  </si>
  <si>
    <t>TOULOUSE 3</t>
  </si>
  <si>
    <t>TOULOUSE INP</t>
  </si>
  <si>
    <t>TOULOUSE INSA</t>
  </si>
  <si>
    <t>VERSAILLES</t>
  </si>
  <si>
    <t>CERGY-PONTOISE</t>
  </si>
  <si>
    <t>PARIS 10</t>
  </si>
  <si>
    <t>PARIS 11</t>
  </si>
  <si>
    <t>VERSAILLES ST QUENT.</t>
  </si>
  <si>
    <t>CLERMONT 1</t>
  </si>
  <si>
    <t>LYON ENS</t>
  </si>
  <si>
    <t>NIMES</t>
  </si>
  <si>
    <t>PARIS 2</t>
  </si>
  <si>
    <t>GRENOBLE IEP</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</si>
  <si>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</si>
  <si>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</si>
  <si>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</si>
  <si>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</si>
  <si>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</si>
  <si>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</si>
  <si>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</si>
  <si>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</si>
  <si>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</si>
  <si>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</si>
  <si>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</si>
  <si>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</si>
  <si>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</si>
  <si>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</si>
  <si>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</si>
  <si>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</si>
  <si>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</si>
  <si>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</si>
  <si>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</si>
  <si>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</si>
  <si>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</si>
  <si>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</si>
  <si>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</si>
  <si>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</si>
  <si>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</si>
  <si>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</si>
  <si>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</si>
  <si>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</si>
  <si>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</si>
  <si>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</si>
  <si>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</si>
  <si>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</si>
  <si>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</si>
  <si>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</si>
  <si>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</si>
  <si>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</si>
  <si>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</si>
  <si>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</si>
  <si>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</si>
  <si>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</si>
  <si>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</si>
  <si>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</si>
  <si>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</si>
  <si>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</si>
  <si>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</si>
  <si>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</si>
  <si>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</si>
  <si>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</si>
  <si>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</si>
  <si>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</si>
  <si>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</si>
  <si>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</si>
  <si>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</si>
  <si>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</si>
  <si>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</si>
  <si>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</si>
  <si>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</si>
  <si>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PARIS ISM</t>
  </si>
  <si>
    <t>LILLE EC</t>
  </si>
  <si>
    <t>LYON EC</t>
  </si>
  <si>
    <t>ALBI CUFR</t>
  </si>
  <si>
    <t>TARBES ENI</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</si>
  <si>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</si>
  <si>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</si>
  <si>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</si>
  <si>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</si>
  <si>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</si>
  <si>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</si>
  <si>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</si>
  <si>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</si>
  <si>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</si>
  <si>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</si>
  <si>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</si>
  <si>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</si>
  <si>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</si>
  <si>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</si>
  <si>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</si>
  <si>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</si>
  <si>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</si>
  <si>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</si>
  <si>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</si>
  <si>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</si>
  <si>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</si>
  <si>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</si>
  <si>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</si>
  <si>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EHESS</t>
  </si>
  <si>
    <t>PARIS ENSAM</t>
  </si>
  <si>
    <t>PARIS EPHE</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</si>
  <si>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</si>
  <si>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</si>
  <si>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</si>
  <si>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</si>
  <si>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</si>
  <si>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</si>
  <si>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</si>
  <si>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</si>
  <si>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</si>
  <si>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</si>
  <si>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</si>
  <si>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</si>
  <si>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Chargé de recherche (CNRS, INRA, INSERM…)</t>
  </si>
  <si>
    <t>Ingénieur de recherche fonctionnaire</t>
  </si>
  <si>
    <t>Activité d'enseignement et/ou de recherche à l'étranger</t>
  </si>
  <si>
    <t>Autre activité</t>
  </si>
  <si>
    <t>Droit *</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</si>
  <si>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</si>
  <si>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</si>
  <si>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</si>
  <si>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</si>
  <si>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</si>
  <si>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</si>
  <si>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</si>
  <si>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</si>
  <si>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</si>
  <si>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</si>
  <si>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</si>
  <si>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</si>
  <si>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</si>
  <si>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</si>
  <si>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</si>
  <si>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</si>
  <si>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</si>
  <si>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</si>
  <si>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</si>
  <si>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</si>
  <si>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</si>
  <si>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</si>
  <si>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</si>
  <si>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</si>
  <si>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</si>
  <si>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Doctorat dans l'établissement de recrutement</t>
  </si>
  <si>
    <t>Doctorat dans un autre établissement</t>
  </si>
  <si>
    <t>% (A)</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</si>
  <si>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</si>
  <si>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</si>
  <si>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</si>
  <si>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</si>
  <si>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</si>
  <si>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</si>
  <si>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Recrutement dit "Local"</t>
  </si>
  <si>
    <t>Recrutement dit "Local avec mobilité"</t>
  </si>
  <si>
    <t>Recrutement dit "Externe avec pré-recrutement"</t>
  </si>
  <si>
    <t>Recrutement dit "Externe"</t>
  </si>
  <si>
    <t>2012</t>
  </si>
  <si>
    <t>2013</t>
  </si>
  <si>
    <t>Allemagne</t>
  </si>
  <si>
    <t>Angleterre</t>
  </si>
  <si>
    <t>Australie</t>
  </si>
  <si>
    <t>Autriche</t>
  </si>
  <si>
    <t>Belgique</t>
  </si>
  <si>
    <t>Brésil</t>
  </si>
  <si>
    <t>Canada</t>
  </si>
  <si>
    <t>Chine</t>
  </si>
  <si>
    <t>Chypre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</si>
  <si>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</si>
  <si>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</si>
  <si>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</si>
  <si>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</si>
  <si>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</si>
  <si>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</si>
  <si>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</si>
  <si>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</si>
  <si>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</si>
  <si>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</si>
  <si>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</si>
  <si>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</si>
  <si>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</si>
  <si>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</si>
  <si>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</si>
  <si>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</si>
  <si>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</si>
  <si>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</si>
  <si>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</si>
  <si>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</si>
  <si>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</si>
  <si>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</si>
  <si>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</si>
  <si>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</si>
  <si>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</si>
  <si>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</si>
  <si>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</si>
  <si>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</si>
  <si>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</si>
  <si>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</si>
  <si>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</si>
  <si>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</si>
  <si>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</si>
  <si>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</si>
  <si>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</si>
  <si>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</si>
  <si>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</si>
  <si>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</si>
  <si>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</si>
  <si>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</si>
  <si>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</si>
  <si>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</si>
  <si>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</si>
  <si>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</si>
  <si>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</si>
  <si>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 xml:space="preserve">Langues et littératures romanes : espagnol, italien, portugais, autres langues romanes </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</si>
  <si>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</si>
  <si>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</si>
  <si>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</si>
  <si>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</si>
  <si>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</si>
  <si>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</si>
  <si>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</si>
  <si>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</si>
  <si>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</si>
  <si>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</si>
  <si>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</si>
  <si>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</si>
  <si>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</si>
  <si>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</si>
  <si>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</si>
  <si>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</si>
  <si>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</si>
  <si>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</si>
  <si>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</si>
  <si>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</si>
  <si>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</si>
  <si>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</si>
  <si>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</si>
  <si>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</si>
  <si>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</si>
  <si>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</si>
  <si>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</si>
  <si>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</si>
  <si>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</si>
  <si>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</si>
  <si>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</si>
  <si>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</si>
  <si>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</si>
  <si>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</si>
  <si>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</si>
  <si>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 xml:space="preserve">49 ans </t>
  </si>
  <si>
    <t xml:space="preserve">47 ans </t>
  </si>
  <si>
    <t xml:space="preserve">46 ans </t>
  </si>
  <si>
    <t>36 ans 9 mois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</si>
  <si>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</si>
  <si>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</si>
  <si>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</si>
  <si>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</si>
  <si>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</si>
  <si>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</si>
  <si>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</si>
  <si>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</si>
  <si>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</si>
  <si>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</si>
  <si>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</si>
  <si>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</si>
  <si>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</si>
  <si>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</si>
  <si>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</si>
  <si>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Groupe 3A</t>
  </si>
  <si>
    <t>Groupe 3B</t>
  </si>
  <si>
    <t>Groupe 4A</t>
  </si>
  <si>
    <t>Groupe 4B</t>
  </si>
  <si>
    <t>Total Sciences</t>
  </si>
  <si>
    <t>Groupe 5A</t>
  </si>
  <si>
    <t>Groupe 5B</t>
  </si>
  <si>
    <t>Groupe 06</t>
  </si>
  <si>
    <t>Groupe 07</t>
  </si>
  <si>
    <t>Groupe 08</t>
  </si>
  <si>
    <t>Groupe 09</t>
  </si>
  <si>
    <t>Groupe 10</t>
  </si>
  <si>
    <t>Total Pharmacie</t>
  </si>
  <si>
    <t>Homme</t>
  </si>
  <si>
    <t>Femme</t>
  </si>
  <si>
    <t>Répartition par sexe</t>
  </si>
  <si>
    <t>MCF</t>
  </si>
  <si>
    <t>PR</t>
  </si>
  <si>
    <t>STAPS</t>
  </si>
  <si>
    <t>THEOLOGIE</t>
  </si>
  <si>
    <t>Groupe 14</t>
  </si>
  <si>
    <t>Roumanie</t>
  </si>
  <si>
    <t>Royaume-Uni</t>
  </si>
  <si>
    <t>Russie</t>
  </si>
  <si>
    <t>Guinée</t>
  </si>
  <si>
    <t>Non renseigné</t>
  </si>
  <si>
    <t>Total Union européenne</t>
  </si>
  <si>
    <t>Autre pays européens</t>
  </si>
  <si>
    <t>Union européenne</t>
  </si>
  <si>
    <t>Amérique</t>
  </si>
  <si>
    <t>Océanie</t>
  </si>
  <si>
    <t>Europe</t>
  </si>
  <si>
    <t>Total Europe de l'EST</t>
  </si>
  <si>
    <t>Autres pays européens</t>
  </si>
  <si>
    <t xml:space="preserve">Total EUROPE </t>
  </si>
  <si>
    <t>Total Asie mineure</t>
  </si>
  <si>
    <t xml:space="preserve">Total Asie du Sud Est </t>
  </si>
  <si>
    <t>Total ASIE</t>
  </si>
  <si>
    <t>Total Afrique noire</t>
  </si>
  <si>
    <t>Total Maghreb</t>
  </si>
  <si>
    <t>Total AFRIQUE</t>
  </si>
  <si>
    <t>Total Amérique du Nord</t>
  </si>
  <si>
    <t>Total Amérique Centrale</t>
  </si>
  <si>
    <t>Total Amérique du Sud</t>
  </si>
  <si>
    <t>Total AMERIQUE</t>
  </si>
  <si>
    <t>Total OCEANIE</t>
  </si>
  <si>
    <t>TOTAL GENERAL</t>
  </si>
  <si>
    <t>Croatie</t>
  </si>
  <si>
    <t>Serbie</t>
  </si>
  <si>
    <t>République Tchèque</t>
  </si>
  <si>
    <t>Ukraine</t>
  </si>
  <si>
    <t>Afrique noire</t>
  </si>
  <si>
    <t>Maghreb</t>
  </si>
  <si>
    <t>Amérique du Nord</t>
  </si>
  <si>
    <t>Amérique du Sud</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</si>
  <si>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</si>
  <si>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</si>
  <si>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</si>
  <si>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</si>
  <si>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</si>
  <si>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</si>
  <si>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</si>
  <si>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</si>
  <si>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</si>
  <si>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</si>
  <si>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</si>
  <si>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</si>
  <si>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</si>
  <si>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</si>
  <si>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</si>
  <si>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</si>
  <si>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</si>
  <si>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</si>
  <si>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</si>
  <si>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</si>
  <si>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</si>
  <si>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</si>
  <si>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</si>
  <si>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</si>
  <si>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</si>
  <si>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</si>
  <si>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</si>
  <si>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</si>
  <si>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</si>
  <si>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</si>
  <si>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</si>
  <si>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</si>
  <si>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</si>
  <si>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</si>
  <si>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</si>
  <si>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</si>
  <si>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</si>
  <si>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</si>
  <si>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</si>
  <si>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</si>
  <si>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</si>
  <si>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</si>
  <si>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</si>
  <si>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</si>
  <si>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</si>
  <si>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</si>
  <si>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</si>
  <si>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</si>
  <si>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</si>
  <si>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</si>
  <si>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</si>
  <si>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</si>
  <si>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</si>
  <si>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</si>
  <si>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</si>
  <si>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</si>
  <si>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</si>
  <si>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</si>
  <si>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</si>
  <si>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</si>
  <si>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t>moment du recrutement, ensuite, pour les MCF, par rapport au lieu d'obtention du doctorat</t>
  </si>
  <si>
    <t>enfin, toujours pour les MCF, par une approche élargie à l'ensemble du cursus antérieur au recrutement.</t>
  </si>
  <si>
    <t>Ces trois angles d'observation sont traités en fonction de l'établissement d'accueil ou de l'activité</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</si>
  <si>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</si>
  <si>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</si>
  <si>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</si>
  <si>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</si>
  <si>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</si>
  <si>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</si>
  <si>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</si>
  <si>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</si>
  <si>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</si>
  <si>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</si>
  <si>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</si>
  <si>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</si>
  <si>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</si>
  <si>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</si>
  <si>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</si>
  <si>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r>
      <t>Pas de mobilité</t>
    </r>
    <r>
      <rPr>
        <b/>
        <vertAlign val="superscript"/>
        <sz val="10"/>
        <color theme="0"/>
        <rFont val="Times New Roman"/>
        <family val="1"/>
      </rPr>
      <t xml:space="preserve"> </t>
    </r>
  </si>
  <si>
    <r>
      <t xml:space="preserve">Pas de mobilité : </t>
    </r>
    <r>
      <rPr>
        <i/>
        <sz val="10"/>
        <color theme="1"/>
        <rFont val="Times New Roman"/>
        <family val="1"/>
      </rPr>
      <t>Recrutement dans l'établissement où le lauréat a déjà exercé des fonctions professionnelles</t>
    </r>
  </si>
  <si>
    <t>Mobilité dans l'académie (hors région parisienne)</t>
  </si>
  <si>
    <r>
      <t>Pas de mobilité</t>
    </r>
    <r>
      <rPr>
        <b/>
        <vertAlign val="superscript"/>
        <sz val="10"/>
        <color theme="0"/>
        <rFont val="Times New Roman"/>
        <family val="1"/>
      </rPr>
      <t xml:space="preserve">
(A)</t>
    </r>
  </si>
  <si>
    <t>Académie / Etablissement de recrutement</t>
  </si>
  <si>
    <r>
      <rPr>
        <b/>
        <u/>
        <sz val="10"/>
        <color theme="0"/>
        <rFont val="Times New Roman"/>
        <family val="1"/>
      </rPr>
      <t>TABLEAU VIII-a</t>
    </r>
    <r>
      <rPr>
        <b/>
        <sz val="10"/>
        <color theme="0"/>
        <rFont val="Times New Roman"/>
        <family val="1"/>
      </rPr>
      <t xml:space="preserve"> : Répartition des maîtres de conférences par académie / établissement de recrutement, grande discipline et lieu d'obtention du doctorat et établissement de recrutement</t>
    </r>
  </si>
  <si>
    <r>
      <rPr>
        <b/>
        <u/>
        <sz val="10"/>
        <color theme="0"/>
        <rFont val="Times New Roman"/>
        <family val="1"/>
      </rPr>
      <t>TABLEAU VIII-b</t>
    </r>
    <r>
      <rPr>
        <b/>
        <sz val="10"/>
        <color theme="0"/>
        <rFont val="Times New Roman"/>
        <family val="1"/>
      </rPr>
      <t xml:space="preserve"> : Indicateur de mobilité académique (IMA) des maîtres de conférences par établissement</t>
    </r>
  </si>
  <si>
    <r>
      <rPr>
        <b/>
        <u/>
        <sz val="10"/>
        <color theme="0"/>
        <rFont val="Times New Roman"/>
        <family val="1"/>
      </rPr>
      <t>TABLEAU VIII-c</t>
    </r>
    <r>
      <rPr>
        <b/>
        <sz val="10"/>
        <color theme="0"/>
        <rFont val="Times New Roman"/>
        <family val="1"/>
      </rPr>
      <t xml:space="preserve"> : Indicateur de mobilité académique (IMA) des maîtres de conférences par section du CNU</t>
    </r>
  </si>
  <si>
    <r>
      <rPr>
        <b/>
        <u/>
        <sz val="10"/>
        <color theme="0"/>
        <rFont val="Times New Roman"/>
        <family val="1"/>
      </rPr>
      <t>TABLEAU IX</t>
    </r>
    <r>
      <rPr>
        <b/>
        <sz val="10"/>
        <color theme="0"/>
        <rFont val="Times New Roman"/>
        <family val="1"/>
      </rPr>
      <t xml:space="preserve"> : Analyse de la mobilité (lieu d'obtention du doctorat) des maitres de conférences recrutés en fonction du type d'activité</t>
    </r>
  </si>
  <si>
    <t>Même établissement</t>
  </si>
  <si>
    <t>Autre académie</t>
  </si>
  <si>
    <t>Même académie</t>
  </si>
  <si>
    <t>Région parisienne</t>
  </si>
  <si>
    <t>Etablissement d'obtention
 du doctorat</t>
  </si>
  <si>
    <t>Etablissement de
 recrutement</t>
  </si>
  <si>
    <t>1. Droit et Sciences économiques</t>
  </si>
  <si>
    <t>2. Lettres et Sciences humaines</t>
  </si>
  <si>
    <t>3. Sciences (hors Pharmacie)</t>
  </si>
  <si>
    <r>
      <rPr>
        <b/>
        <u/>
        <sz val="10"/>
        <color theme="0"/>
        <rFont val="Times New Roman"/>
        <family val="1"/>
      </rPr>
      <t>TABLEAU XI</t>
    </r>
    <r>
      <rPr>
        <b/>
        <sz val="10"/>
        <color theme="0"/>
        <rFont val="Times New Roman"/>
        <family val="1"/>
      </rPr>
      <t xml:space="preserve"> : Etude du cursus universitaire par rapport à l'établissement de recrutement</t>
    </r>
  </si>
  <si>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</si>
  <si>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</si>
  <si>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</si>
  <si>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</si>
  <si>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</si>
  <si>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</si>
  <si>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</si>
  <si>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TOTAL PROVINCE</t>
  </si>
  <si>
    <t>TOTAL REGION PARISIENNE</t>
  </si>
  <si>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</si>
  <si>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</si>
  <si>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</si>
  <si>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</si>
  <si>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</si>
  <si>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</si>
  <si>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</si>
  <si>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</si>
  <si>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</si>
  <si>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</si>
  <si>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</si>
  <si>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</si>
  <si>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</si>
  <si>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</si>
  <si>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</si>
  <si>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</si>
  <si>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r>
      <rPr>
        <b/>
        <u/>
        <sz val="10"/>
        <color theme="0"/>
        <rFont val="Times New Roman"/>
        <family val="1"/>
      </rPr>
      <t>TABLEAUX X</t>
    </r>
    <r>
      <rPr>
        <b/>
        <sz val="10"/>
        <color theme="0"/>
        <rFont val="Times New Roman"/>
        <family val="1"/>
      </rPr>
      <t xml:space="preserve"> : Rapprochement entre le lieu d'obtention du doctorat et le lieu de recrutement des maîtres de conférences *</t>
    </r>
  </si>
  <si>
    <t>Pays du post-doctorat</t>
  </si>
  <si>
    <t>Age</t>
  </si>
  <si>
    <t>Grade</t>
  </si>
  <si>
    <t>Nombre total de recrutement</t>
  </si>
  <si>
    <t>% d'étrangers</t>
  </si>
  <si>
    <r>
      <rPr>
        <u/>
        <sz val="10"/>
        <rFont val="Times New Roman"/>
        <family val="1"/>
      </rPr>
      <t>Note</t>
    </r>
    <r>
      <rPr>
        <sz val="10"/>
        <rFont val="Times New Roman"/>
        <family val="1"/>
      </rPr>
      <t xml:space="preserve"> : La colonne "PR" ne comptabilise que les recrutements "hors de l'enseignement supérieur".</t>
    </r>
  </si>
  <si>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</si>
  <si>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</si>
  <si>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</si>
  <si>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</si>
  <si>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 Seuls les 10 établissements ayant "produits" le plus doctorants recrutés dans la grande discipline sont présentés dans ces tableaux.</t>
  </si>
  <si>
    <t>Thaïlande</t>
  </si>
  <si>
    <t>Venezuela</t>
  </si>
  <si>
    <t>Pologne</t>
  </si>
  <si>
    <t>Total Océanie</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</si>
  <si>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</si>
  <si>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</si>
  <si>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</si>
  <si>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</si>
  <si>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</si>
  <si>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</si>
  <si>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</si>
  <si>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</si>
  <si>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</si>
  <si>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</si>
  <si>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</si>
  <si>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</si>
  <si>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</si>
  <si>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</si>
  <si>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</si>
  <si>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</si>
  <si>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Indonésie</t>
  </si>
  <si>
    <t>Malaisie</t>
  </si>
  <si>
    <t>Mongolie</t>
  </si>
  <si>
    <t>Philippines</t>
  </si>
  <si>
    <t>Taiwan</t>
  </si>
  <si>
    <t>Afrique du Sud</t>
  </si>
  <si>
    <t>Angola</t>
  </si>
  <si>
    <t>Burkina-Faso</t>
  </si>
  <si>
    <t>Burundi</t>
  </si>
  <si>
    <t>Comores</t>
  </si>
  <si>
    <t>Cote d'Ivoire</t>
  </si>
  <si>
    <t>Ethiopie</t>
  </si>
  <si>
    <t>Maurice</t>
  </si>
  <si>
    <t>Mauritanie</t>
  </si>
  <si>
    <t>Mozambique</t>
  </si>
  <si>
    <t>Nigéria</t>
  </si>
  <si>
    <t>Rwanda</t>
  </si>
  <si>
    <t>Tchad</t>
  </si>
  <si>
    <t>Togo</t>
  </si>
  <si>
    <t>Costa-Rica</t>
  </si>
  <si>
    <t>Cuba</t>
  </si>
  <si>
    <t>Equateur</t>
  </si>
  <si>
    <t>Grenade</t>
  </si>
  <si>
    <t>Guatemala</t>
  </si>
  <si>
    <t>Mexique</t>
  </si>
  <si>
    <t>Panama</t>
  </si>
  <si>
    <t>Pérou</t>
  </si>
  <si>
    <t>Saint-Domingue</t>
  </si>
  <si>
    <t>Uruguay</t>
  </si>
  <si>
    <t>Macédoine</t>
  </si>
  <si>
    <t>Libye</t>
  </si>
  <si>
    <t>Erythrée</t>
  </si>
  <si>
    <t>Zaïre</t>
  </si>
  <si>
    <t>Professeur agrégé exerçant des fonctions d'ATER</t>
  </si>
  <si>
    <t>Contractuels sur emplois vacants du second degré</t>
  </si>
  <si>
    <t>Enseignant vacataire (chargé d’enseignement vacataire et agent temporaire vacataire)</t>
  </si>
  <si>
    <t>Activité professionnelle principale au cours de l'année 2013-2014</t>
  </si>
  <si>
    <t>AIX IEP</t>
  </si>
  <si>
    <t>AIX-MARSEILLE EC</t>
  </si>
  <si>
    <t>LYON IEP</t>
  </si>
  <si>
    <t>RENNES IEP</t>
  </si>
  <si>
    <t>TOULOUSE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</si>
  <si>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</si>
  <si>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</si>
  <si>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</si>
  <si>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Avant 2011</t>
  </si>
  <si>
    <t>Total Afrique</t>
  </si>
  <si>
    <t>Cultures et langues régionales</t>
  </si>
  <si>
    <r>
      <rPr>
        <i/>
        <u/>
        <sz val="8"/>
        <color theme="1"/>
        <rFont val="Times New Roman"/>
        <family val="2"/>
      </rPr>
      <t xml:space="preserve">Source </t>
    </r>
    <r>
      <rPr>
        <i/>
        <sz val="8"/>
        <color theme="1"/>
        <rFont val="Times New Roman"/>
        <family val="2"/>
      </rPr>
      <t>: DGRH A1-1 et A2 / 2014</t>
    </r>
  </si>
  <si>
    <t>34 ans 2 mois</t>
  </si>
  <si>
    <t>32 ans 4 mois</t>
  </si>
  <si>
    <t xml:space="preserve">36 ans </t>
  </si>
  <si>
    <t>32 ans 10 mois</t>
  </si>
  <si>
    <t>39 ans 9 mois</t>
  </si>
  <si>
    <t>34 ans 9 mois</t>
  </si>
  <si>
    <t>Tota général</t>
  </si>
  <si>
    <t>45 ans 1 mois</t>
  </si>
  <si>
    <t>45 ans 9 mois</t>
  </si>
  <si>
    <t>Cette partie présente une synthèse des recrutements effectués depuis 10 ans.</t>
  </si>
  <si>
    <t>LILLE ENSC</t>
  </si>
  <si>
    <t>RENNES ENS</t>
  </si>
  <si>
    <t>CERGY ENSEA</t>
  </si>
  <si>
    <t>Groupe 2</t>
  </si>
  <si>
    <t>Groupe 6</t>
  </si>
  <si>
    <r>
      <t>TABLEAU V-a :</t>
    </r>
    <r>
      <rPr>
        <b/>
        <sz val="10"/>
        <color theme="0"/>
        <rFont val="Times New Roman"/>
        <family val="1"/>
      </rPr>
      <t xml:space="preserve"> Indicateur de mobilité académique (IMA) des professeurs des universités par établissement</t>
    </r>
  </si>
  <si>
    <t>Autre nationalité</t>
  </si>
  <si>
    <r>
      <rPr>
        <b/>
        <u/>
        <sz val="10"/>
        <color theme="0"/>
        <rFont val="Times New Roman"/>
        <family val="1"/>
      </rPr>
      <t>TABLEAU VII</t>
    </r>
    <r>
      <rPr>
        <b/>
        <sz val="10"/>
        <color theme="0"/>
        <rFont val="Times New Roman"/>
        <family val="1"/>
      </rPr>
      <t xml:space="preserve"> : Répartition des maîtres de conférences par type d'activité détaillée et type de mobilité</t>
    </r>
  </si>
  <si>
    <t xml:space="preserve"> </t>
  </si>
  <si>
    <t>45 ans 6 mois</t>
  </si>
  <si>
    <t>45 ans 8 mois</t>
  </si>
  <si>
    <t xml:space="preserve">48 ans </t>
  </si>
  <si>
    <t xml:space="preserve">42 ans </t>
  </si>
  <si>
    <t>47 ans 6 mois</t>
  </si>
  <si>
    <t xml:space="preserve">44 ans </t>
  </si>
  <si>
    <t xml:space="preserve">40 ans </t>
  </si>
  <si>
    <t>48 ans 4 mois</t>
  </si>
  <si>
    <t>48 ans 9 mois</t>
  </si>
  <si>
    <t>48 ans 5 mois</t>
  </si>
  <si>
    <t>48 ans 2 mois</t>
  </si>
  <si>
    <t>48 ans 11 mois</t>
  </si>
  <si>
    <t>46 ans 3 mois</t>
  </si>
  <si>
    <t>41 ans 6 mois</t>
  </si>
  <si>
    <t>42 ans 9 mois</t>
  </si>
  <si>
    <t>46 ans 7 mois</t>
  </si>
  <si>
    <t>48 ans 6 mois</t>
  </si>
  <si>
    <t xml:space="preserve">51 ans </t>
  </si>
  <si>
    <t>49 ans 4 mois</t>
  </si>
  <si>
    <t>47 ans 2 mois</t>
  </si>
  <si>
    <t>46 ans 6 mois</t>
  </si>
  <si>
    <t>49 ans 8 mois</t>
  </si>
  <si>
    <t>43 ans 7 mois</t>
  </si>
  <si>
    <t>46 ans 4 mois</t>
  </si>
  <si>
    <t>44 ans 10 mois</t>
  </si>
  <si>
    <t>44 ans 3 mois</t>
  </si>
  <si>
    <t xml:space="preserve">37 ans </t>
  </si>
  <si>
    <t>42 ans 7 mois</t>
  </si>
  <si>
    <t>37 ans 4 mois</t>
  </si>
  <si>
    <t>39 ans 1 mois</t>
  </si>
  <si>
    <t>38 ans 10 mois</t>
  </si>
  <si>
    <t>38 ans 11 mois</t>
  </si>
  <si>
    <t xml:space="preserve">50 ans </t>
  </si>
  <si>
    <t>44 ans 9 mois</t>
  </si>
  <si>
    <t>45 ans 4 mois</t>
  </si>
  <si>
    <t xml:space="preserve">43 ans </t>
  </si>
  <si>
    <t>45 ans 3 mois</t>
  </si>
  <si>
    <t>44 ans 6 mois</t>
  </si>
  <si>
    <t>41 ans 9 mois</t>
  </si>
  <si>
    <t>42 ans 6 mois</t>
  </si>
  <si>
    <t xml:space="preserve">45 ans </t>
  </si>
  <si>
    <t>42 ans 4 mois</t>
  </si>
  <si>
    <t>43 ans 1 mois</t>
  </si>
  <si>
    <t>42 ans 2 mois</t>
  </si>
  <si>
    <t>42 ans 5 mois</t>
  </si>
  <si>
    <t>43 ans 9 mois</t>
  </si>
  <si>
    <t>43 ans 4 mois</t>
  </si>
  <si>
    <t>46 ans 9 mois</t>
  </si>
  <si>
    <t>42 ans 10 mois</t>
  </si>
  <si>
    <t>46 ans 8 mois</t>
  </si>
  <si>
    <t xml:space="preserve">41 ans </t>
  </si>
  <si>
    <t>40 ans 7 mois</t>
  </si>
  <si>
    <t>43 ans 8 mois</t>
  </si>
  <si>
    <t>44 ans 8 mois</t>
  </si>
  <si>
    <t>Session synchronisée</t>
  </si>
  <si>
    <t>Table des sections du Conseil national des universités</t>
  </si>
  <si>
    <t>(hors médecine et odontologie)</t>
  </si>
  <si>
    <t>GRANDES DISCIPLINES</t>
  </si>
  <si>
    <t>N° du
Groupe</t>
  </si>
  <si>
    <t>N° de la
Section</t>
  </si>
  <si>
    <t>TITRE DE LA SECTION DU C.N.U.</t>
  </si>
  <si>
    <t>I</t>
  </si>
  <si>
    <t>II</t>
  </si>
  <si>
    <t>3A</t>
  </si>
  <si>
    <t>III</t>
  </si>
  <si>
    <t>3B</t>
  </si>
  <si>
    <t xml:space="preserve">Langues et littératures arabes, chinoises, japonaises, hébraïques, </t>
  </si>
  <si>
    <t>d'autres domaines linguistiques</t>
  </si>
  <si>
    <t>4A</t>
  </si>
  <si>
    <t>Architecture (ses théories et ses pratiques) arts appliqués, arts plastiques, arts du spectacle, épistémologie des enseignements artistiques, esthétique, musicologie, musique, sciences de l'art</t>
  </si>
  <si>
    <t>IV</t>
  </si>
  <si>
    <t>4B</t>
  </si>
  <si>
    <t>Histoire, civilisation, archéologie et art des mondes anciens et médiévaux</t>
  </si>
  <si>
    <t xml:space="preserve">Histoire et civilisations : histoire des mondes modernes, histoire du monde </t>
  </si>
  <si>
    <t xml:space="preserve"> contemporain ; de l'art; de la musique</t>
  </si>
  <si>
    <t>12A</t>
  </si>
  <si>
    <t>XII</t>
  </si>
  <si>
    <t>12B</t>
  </si>
  <si>
    <t>XX</t>
  </si>
  <si>
    <t>76 &amp; 77</t>
  </si>
  <si>
    <t>Théologie catholique, théologie protestante</t>
  </si>
  <si>
    <t>5A</t>
  </si>
  <si>
    <t>V</t>
  </si>
  <si>
    <t>5B</t>
  </si>
  <si>
    <t>VI</t>
  </si>
  <si>
    <t>VII</t>
  </si>
  <si>
    <t>VIII</t>
  </si>
  <si>
    <t>IX</t>
  </si>
  <si>
    <t>Génie électrique, électronique, photonique et systèmes</t>
  </si>
  <si>
    <t>X</t>
  </si>
  <si>
    <t>Sciences physico-chimiques et ingéniérie appliquées à la santé</t>
  </si>
  <si>
    <t>XI</t>
  </si>
  <si>
    <t>Sciences biologiques fondamentales et clinique</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</si>
  <si>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</si>
  <si>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</si>
  <si>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</si>
  <si>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</si>
  <si>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r>
      <rPr>
        <b/>
        <u/>
        <sz val="10"/>
        <color theme="0"/>
        <rFont val="Times New Roman"/>
        <family val="1"/>
      </rPr>
      <t>TABLEAU VI</t>
    </r>
    <r>
      <rPr>
        <b/>
        <sz val="10"/>
        <color theme="0"/>
        <rFont val="Times New Roman"/>
        <family val="1"/>
      </rPr>
      <t xml:space="preserve"> : Répartition des maîtres de conférences par type d'activité et type de mobilité</t>
    </r>
  </si>
  <si>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</si>
  <si>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</si>
  <si>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</si>
  <si>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1) Un maître de conférence est en situation d'endo-recrutement s'il a obtenu sa thèse dans l'établissement de recrutement.</t>
  </si>
  <si>
    <r>
      <t xml:space="preserve">Recrutement "Local" </t>
    </r>
    <r>
      <rPr>
        <sz val="10"/>
        <color theme="1"/>
        <rFont val="Times New Roman"/>
        <family val="1"/>
      </rPr>
      <t>:</t>
    </r>
    <r>
      <rPr>
        <b/>
        <i/>
        <sz val="10"/>
        <color theme="1"/>
        <rFont val="Times New Roman"/>
        <family val="1"/>
      </rPr>
      <t xml:space="preserve"> </t>
    </r>
    <r>
      <rPr>
        <i/>
        <sz val="10"/>
        <color theme="1"/>
        <rFont val="Times New Roman"/>
        <family val="1"/>
      </rPr>
      <t>Recrutés ayant réalisé tout leur cursus dans l'établissement de recrutement.</t>
    </r>
  </si>
  <si>
    <r>
      <rPr>
        <b/>
        <i/>
        <sz val="10"/>
        <color theme="1"/>
        <rFont val="Times New Roman"/>
        <family val="1"/>
      </rPr>
      <t>Recrutement "Local avec mobilité"</t>
    </r>
    <r>
      <rPr>
        <i/>
        <sz val="10"/>
        <color theme="1"/>
        <rFont val="Times New Roman"/>
        <family val="1"/>
      </rPr>
      <t xml:space="preserve"> </t>
    </r>
    <r>
      <rPr>
        <sz val="10"/>
        <color theme="1"/>
        <rFont val="Times New Roman"/>
        <family val="1"/>
      </rPr>
      <t>:</t>
    </r>
    <r>
      <rPr>
        <i/>
        <sz val="10"/>
        <color theme="1"/>
        <rFont val="Times New Roman"/>
        <family val="1"/>
      </rPr>
      <t xml:space="preserve"> Recrutés ayant obtenu leur doctorat dans l'établissement de recrutement mais qui ont effectué tout ou partie de leur cursus post-doctoral (ATER, post-doc…) dans un autre établissement.</t>
    </r>
  </si>
  <si>
    <r>
      <rPr>
        <b/>
        <i/>
        <sz val="10"/>
        <color theme="1"/>
        <rFont val="Times New Roman"/>
        <family val="1"/>
      </rPr>
      <t>Recrutement "Externe avec pré-recrutement"</t>
    </r>
    <r>
      <rPr>
        <i/>
        <sz val="10"/>
        <color theme="1"/>
        <rFont val="Times New Roman"/>
        <family val="1"/>
      </rPr>
      <t xml:space="preserve"> </t>
    </r>
    <r>
      <rPr>
        <sz val="10"/>
        <color theme="1"/>
        <rFont val="Times New Roman"/>
        <family val="1"/>
      </rPr>
      <t>:</t>
    </r>
    <r>
      <rPr>
        <i/>
        <sz val="10"/>
        <color theme="1"/>
        <rFont val="Times New Roman"/>
        <family val="1"/>
      </rPr>
      <t xml:space="preserve"> Recrutés ayant effectué tout ou partie de leur cursus post-doctoral (ATER, post-doc…) dans l'établissement de recrutement, mais qui ont obtenu leur doctorat dans un autre établissement.</t>
    </r>
  </si>
  <si>
    <r>
      <rPr>
        <b/>
        <i/>
        <sz val="10"/>
        <color theme="1"/>
        <rFont val="Times New Roman"/>
        <family val="1"/>
      </rPr>
      <t>Recrutement "Externe"</t>
    </r>
    <r>
      <rPr>
        <sz val="10"/>
        <color theme="1"/>
        <rFont val="Times New Roman"/>
        <family val="1"/>
      </rPr>
      <t xml:space="preserve"> :</t>
    </r>
    <r>
      <rPr>
        <i/>
        <sz val="10"/>
        <color theme="1"/>
        <rFont val="Times New Roman"/>
        <family val="1"/>
      </rPr>
      <t xml:space="preserve"> Recrutés ayant effectué tout leur cursus dans un autre établissement que celui de recrutement.</t>
    </r>
  </si>
  <si>
    <t>* Pour le "Droit", les données ne concernent que le recrutement au titre des articles 46.1° et 46.4° du décret n°84-431 du 6 juin 1984 (hors agrégés donc).</t>
  </si>
  <si>
    <t>1) Un maître de conférences est en situation d'endo-recrutement s'il a obtenu sa thèse dans l'établissement de recrutement</t>
  </si>
  <si>
    <t>Campagne 2015 - Session synchronisée</t>
  </si>
  <si>
    <t>Campagne 2015 de recrutement des professeurs des universités
- Session synchronisée -</t>
  </si>
  <si>
    <t>Activité professionnelle principale au cours de l'année 2014-2015</t>
  </si>
  <si>
    <t>Professeur agrégé du second degré</t>
  </si>
  <si>
    <t>Campagne 2015 de recrutement des maîtres de conférences
- Session synchronisée -</t>
  </si>
  <si>
    <t>la période 2006-2015.</t>
  </si>
  <si>
    <t>Activité professionnelle principale au cours de l'année
 2014-2015</t>
  </si>
  <si>
    <t>GUYANE</t>
  </si>
  <si>
    <t>LYON ENSATT</t>
  </si>
  <si>
    <t>PARIS ENSC</t>
  </si>
  <si>
    <t>ACADEMIE D'AIX-MARSEILLE</t>
  </si>
  <si>
    <t>ACADEMIE D'AMIENS</t>
  </si>
  <si>
    <t>ACADEMIE DE BESANCON</t>
  </si>
  <si>
    <t>ACADEMIE DE BORDEAUX</t>
  </si>
  <si>
    <t>ACADEMIE DE CAEN</t>
  </si>
  <si>
    <t>ACADEMIE DE CLERMONT-FERRAND</t>
  </si>
  <si>
    <t>ACADEMIE DE CORSE</t>
  </si>
  <si>
    <t>ACADEMIE DE CRETEIL</t>
  </si>
  <si>
    <t>ACADEMIE DE DIJON</t>
  </si>
  <si>
    <t>ACADEMIE DE GRENOBLE</t>
  </si>
  <si>
    <t>ACADEMIE DE GUYANE</t>
  </si>
  <si>
    <t>ACADEMIE DE LA REUNION</t>
  </si>
  <si>
    <t>ACADEMIE DE LILLE</t>
  </si>
  <si>
    <t>ACADEMIE DE LIMOGES</t>
  </si>
  <si>
    <t>ACADEMIE DE LYON</t>
  </si>
  <si>
    <t>ACADEMIE DE MONTPELLIER</t>
  </si>
  <si>
    <t>ACADEMIE DE NANCY-METZ</t>
  </si>
  <si>
    <t>ACADEMIE DE NANTES</t>
  </si>
  <si>
    <t>ACADEMIE DE NICE</t>
  </si>
  <si>
    <t>ACADEMIE DE PARIS</t>
  </si>
  <si>
    <t>ACADEMIE DE POITIERS</t>
  </si>
  <si>
    <t>ACADEMIE DE REIMS</t>
  </si>
  <si>
    <t>ACADEMIE DE RENNES</t>
  </si>
  <si>
    <t>ACADEMIE DE ROUEN</t>
  </si>
  <si>
    <t>ACADEMIE DE STRASBOURG</t>
  </si>
  <si>
    <t>ACADEMIE DE TOULOUSE</t>
  </si>
  <si>
    <t>ACADEMIE DE VERSAILLES</t>
  </si>
  <si>
    <t>ACADEMIE D'ORLEANS-TOURS</t>
  </si>
  <si>
    <r>
      <t xml:space="preserve">Endo-recrutement </t>
    </r>
    <r>
      <rPr>
        <b/>
        <vertAlign val="superscript"/>
        <sz val="10"/>
        <color theme="0"/>
        <rFont val="Times New Roman"/>
        <family val="1"/>
      </rPr>
      <t xml:space="preserve">1)
</t>
    </r>
    <r>
      <rPr>
        <b/>
        <sz val="10"/>
        <color theme="0"/>
        <rFont val="Times New Roman"/>
        <family val="1"/>
      </rPr>
      <t>(A)</t>
    </r>
  </si>
  <si>
    <t>METZ ENI</t>
  </si>
  <si>
    <t>ACADEMIE DE PACIFIQUE</t>
  </si>
  <si>
    <t>BREST ENI</t>
  </si>
  <si>
    <t>RENNES EHESP</t>
  </si>
  <si>
    <t>CENTRALESUPELEC</t>
  </si>
  <si>
    <t>SURESNES INSHEA</t>
  </si>
  <si>
    <t>Avant 2009</t>
  </si>
  <si>
    <t>2009</t>
  </si>
  <si>
    <t>2010</t>
  </si>
  <si>
    <t>2011</t>
  </si>
  <si>
    <t>2014</t>
  </si>
  <si>
    <t>Étiquettes de lignes</t>
  </si>
  <si>
    <t>PACIFIQUE</t>
  </si>
  <si>
    <t>ANTILLES-GUYANE</t>
  </si>
  <si>
    <t>BORDEAUX IEP</t>
  </si>
  <si>
    <t>DIJON AGROSUP</t>
  </si>
  <si>
    <t>PARIS EC. NAT. CHARTES</t>
  </si>
  <si>
    <t>PARIS IAE</t>
  </si>
  <si>
    <t>AUTRE ETABLISSEMENT</t>
  </si>
  <si>
    <t>ACADEMIE DES ANTILLES-GUYANE</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</si>
  <si>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</si>
  <si>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r>
      <rPr>
        <b/>
        <u/>
        <sz val="10"/>
        <color theme="0"/>
        <rFont val="Times New Roman"/>
        <family val="1"/>
      </rPr>
      <t>TABLEAU XV</t>
    </r>
    <r>
      <rPr>
        <b/>
        <sz val="10"/>
        <color theme="0"/>
        <rFont val="Times New Roman"/>
        <family val="1"/>
      </rPr>
      <t xml:space="preserve"> : Répartition par année de qualification et discipline des maîtres de conférences recrutés</t>
    </r>
  </si>
  <si>
    <t>Année de qualification</t>
  </si>
  <si>
    <t>% de qualifiés en 2015</t>
  </si>
  <si>
    <r>
      <t xml:space="preserve">xx </t>
    </r>
    <r>
      <rPr>
        <b/>
        <vertAlign val="superscript"/>
        <sz val="10"/>
        <color theme="1"/>
        <rFont val="Times New Roman"/>
        <family val="1"/>
      </rPr>
      <t>1)</t>
    </r>
  </si>
  <si>
    <t>Groupe 03</t>
  </si>
  <si>
    <t>Groupe 04</t>
  </si>
  <si>
    <t>Groupe 12</t>
  </si>
  <si>
    <t>Groupe Théologie</t>
  </si>
  <si>
    <t>Groupe 05</t>
  </si>
  <si>
    <t>Groupe 11</t>
  </si>
  <si>
    <r>
      <rPr>
        <b/>
        <u/>
        <sz val="10"/>
        <color theme="0"/>
        <rFont val="Times New Roman"/>
        <family val="1"/>
      </rPr>
      <t>TABLEAU XVI</t>
    </r>
    <r>
      <rPr>
        <b/>
        <sz val="10"/>
        <color theme="0"/>
        <rFont val="Times New Roman"/>
        <family val="1"/>
      </rPr>
      <t xml:space="preserve"> : Répartition par année d'obtention du doctorat et discipline des maîtres de conférences recrutés</t>
    </r>
  </si>
  <si>
    <t>Grande discipline / groupe / section du CNU</t>
  </si>
  <si>
    <r>
      <rPr>
        <b/>
        <u/>
        <sz val="10"/>
        <color theme="0"/>
        <rFont val="Times New Roman"/>
        <family val="1"/>
      </rPr>
      <t>TABLEAU XVII-b</t>
    </r>
    <r>
      <rPr>
        <b/>
        <sz val="10"/>
        <color theme="0"/>
        <rFont val="Times New Roman"/>
        <family val="1"/>
      </rPr>
      <t xml:space="preserve"> : Répartition par grande discipline, groupe de sections, section du CNU et âge moyen</t>
    </r>
  </si>
  <si>
    <t>Année d'obtention du doctorat</t>
  </si>
  <si>
    <t>32 ans 6 mois</t>
  </si>
  <si>
    <t>31 ans 11 mois</t>
  </si>
  <si>
    <t>32 ans 2 mois</t>
  </si>
  <si>
    <t>31 ans 3 mois</t>
  </si>
  <si>
    <t xml:space="preserve">33 ans </t>
  </si>
  <si>
    <t>32 ans 1 mois</t>
  </si>
  <si>
    <t>33 ans 4 mois</t>
  </si>
  <si>
    <t>36 ans 5 mois</t>
  </si>
  <si>
    <t>38 ans 1 mois</t>
  </si>
  <si>
    <t>39 ans 10 mois</t>
  </si>
  <si>
    <t xml:space="preserve">30 ans </t>
  </si>
  <si>
    <t>37 ans 10 mois</t>
  </si>
  <si>
    <t xml:space="preserve">32 ans </t>
  </si>
  <si>
    <t>38 ans 9 mois</t>
  </si>
  <si>
    <t>36 ans 3 mois</t>
  </si>
  <si>
    <t>40 ans 6 mois</t>
  </si>
  <si>
    <t xml:space="preserve">35 ans </t>
  </si>
  <si>
    <t>34 ans 8 mois</t>
  </si>
  <si>
    <t>35 ans 2 mois</t>
  </si>
  <si>
    <t xml:space="preserve">34 ans </t>
  </si>
  <si>
    <t>32 ans 9 mois</t>
  </si>
  <si>
    <t>36 ans 1 mois</t>
  </si>
  <si>
    <t xml:space="preserve">0 ans </t>
  </si>
  <si>
    <t>34 ans 5 mois</t>
  </si>
  <si>
    <t>32 ans 3 mois</t>
  </si>
  <si>
    <t>31 ans 7 mois</t>
  </si>
  <si>
    <t>30 ans 9 mois</t>
  </si>
  <si>
    <t>31 ans 9 mois</t>
  </si>
  <si>
    <t>31 ans 6 mois</t>
  </si>
  <si>
    <t xml:space="preserve">31 ans </t>
  </si>
  <si>
    <t>31 ans 2 mois</t>
  </si>
  <si>
    <t>29 ans 6 mois</t>
  </si>
  <si>
    <t>33 ans 7 mois</t>
  </si>
  <si>
    <t xml:space="preserve">29 ans </t>
  </si>
  <si>
    <t>34 ans 6 mois</t>
  </si>
  <si>
    <t xml:space="preserve">38 ans </t>
  </si>
  <si>
    <t>29 ans 10 mois</t>
  </si>
  <si>
    <t>29 ans 9 mois</t>
  </si>
  <si>
    <t>30 ans 6 mois</t>
  </si>
  <si>
    <t>29 ans 7 mois</t>
  </si>
  <si>
    <t>33 ans 6 mois</t>
  </si>
  <si>
    <t>35 ans 9 mois</t>
  </si>
  <si>
    <t>35 ans 1 mois</t>
  </si>
  <si>
    <t>30 ans 3 mois</t>
  </si>
  <si>
    <t>37 ans 6 mois</t>
  </si>
  <si>
    <t>34 ans 3 mois</t>
  </si>
  <si>
    <t>33 ans 2 mois</t>
  </si>
  <si>
    <t>35 ans 5 mois</t>
  </si>
  <si>
    <t>37 ans 2 mois</t>
  </si>
  <si>
    <t>40 ans 9 mois</t>
  </si>
  <si>
    <t>32 ans 7 mois</t>
  </si>
  <si>
    <t xml:space="preserve">28 ans </t>
  </si>
  <si>
    <t>39 ans 4 mois</t>
  </si>
  <si>
    <t>35 ans 10 mois</t>
  </si>
  <si>
    <t>33 ans 11 mois</t>
  </si>
  <si>
    <t>38 ans 3 mois</t>
  </si>
  <si>
    <t>36 ans 6 mois</t>
  </si>
  <si>
    <t>39 ans 3 mois</t>
  </si>
  <si>
    <t>38 ans 7 mois</t>
  </si>
  <si>
    <t>29 ans 4 mois</t>
  </si>
  <si>
    <t>31 ans 10 mois</t>
  </si>
  <si>
    <t>30 ans 4 mois</t>
  </si>
  <si>
    <t>30 ans 5 mois</t>
  </si>
  <si>
    <t>30 ans 1 mois</t>
  </si>
  <si>
    <t>28 ans 6 mois</t>
  </si>
  <si>
    <t>32 ans 8 mois</t>
  </si>
  <si>
    <t>34 ans 10 mois</t>
  </si>
  <si>
    <t>33 ans 1 mois</t>
  </si>
  <si>
    <t>31 ans 1 mois</t>
  </si>
  <si>
    <t>33 ans 9 mois</t>
  </si>
  <si>
    <t>32 ans 5 mois</t>
  </si>
  <si>
    <t>31 ans 5 mois</t>
  </si>
  <si>
    <t>34 ans 7 mois</t>
  </si>
  <si>
    <t>33 ans 8 mois</t>
  </si>
  <si>
    <t>33 ans 3 mois</t>
  </si>
  <si>
    <t>34 ans 1 mois</t>
  </si>
  <si>
    <t>36 ans 4 mois</t>
  </si>
  <si>
    <t>37 ans 9 mois</t>
  </si>
  <si>
    <t>40 ans 3 mois</t>
  </si>
  <si>
    <t>36 ans 10 mois</t>
  </si>
  <si>
    <t>36 ans 2 mois</t>
  </si>
  <si>
    <t>37 ans 8 mois</t>
  </si>
  <si>
    <t>34 ans 4 mois</t>
  </si>
  <si>
    <t>34 ans 11 mois</t>
  </si>
  <si>
    <t>35 ans 11 mois</t>
  </si>
  <si>
    <t>38 ans 6 mois</t>
  </si>
  <si>
    <t>30 ans 8 mois</t>
  </si>
  <si>
    <t>30 ans 7 mois</t>
  </si>
  <si>
    <t>33 ans 10 mois</t>
  </si>
  <si>
    <t>36 ans 7 mois</t>
  </si>
  <si>
    <t>Grande discipline/groupe/section du CNU</t>
  </si>
  <si>
    <r>
      <rPr>
        <b/>
        <u/>
        <sz val="10"/>
        <color theme="0"/>
        <rFont val="Times New Roman"/>
        <family val="1"/>
      </rPr>
      <t>TABLEAU XIX-a</t>
    </r>
    <r>
      <rPr>
        <b/>
        <sz val="10"/>
        <color theme="0"/>
        <rFont val="Times New Roman"/>
        <family val="1"/>
      </rPr>
      <t xml:space="preserve"> : Répartition des maîtres de conférences recrutés par activité professionnelle, groupe de disciplines et âge moyen de recrutement</t>
    </r>
  </si>
  <si>
    <t>31 ans 4 mois</t>
  </si>
  <si>
    <t>29 ans 8 mois</t>
  </si>
  <si>
    <t>30 ans 2 mois</t>
  </si>
  <si>
    <t>29 ans 5 mois</t>
  </si>
  <si>
    <t>28 ans 3 mois</t>
  </si>
  <si>
    <t>29 ans 1 mois</t>
  </si>
  <si>
    <t>35 ans 6 mois</t>
  </si>
  <si>
    <t xml:space="preserve">27 ans </t>
  </si>
  <si>
    <t>39 ans 11 mois</t>
  </si>
  <si>
    <t>39 ans 8 mois</t>
  </si>
  <si>
    <t>44 ans 4 mois</t>
  </si>
  <si>
    <t>38 ans 2 mois</t>
  </si>
  <si>
    <t>35 ans 4 mois</t>
  </si>
  <si>
    <t>39 ans 6 mois</t>
  </si>
  <si>
    <t>38 ans 5 mois</t>
  </si>
  <si>
    <t>28 ans 7 mois</t>
  </si>
  <si>
    <t>32 ans 11 mois</t>
  </si>
  <si>
    <t>Groupe 3</t>
  </si>
  <si>
    <t>Groupe 4</t>
  </si>
  <si>
    <t>41 ans 7 mois</t>
  </si>
  <si>
    <t>40 ans 5 mois</t>
  </si>
  <si>
    <r>
      <rPr>
        <b/>
        <u/>
        <sz val="10"/>
        <color theme="0"/>
        <rFont val="Times New Roman"/>
        <family val="1"/>
      </rPr>
      <t>TABLEAU XIX-b</t>
    </r>
    <r>
      <rPr>
        <b/>
        <sz val="10"/>
        <color theme="0"/>
        <rFont val="Times New Roman"/>
        <family val="1"/>
      </rPr>
      <t xml:space="preserve"> : Répartition des maîtres de conférences recrutés par activité professionnelle, groupe de disciplines juridiques et âge moyen de recrutement</t>
    </r>
  </si>
  <si>
    <r>
      <rPr>
        <b/>
        <u/>
        <sz val="10"/>
        <color theme="0"/>
        <rFont val="Times New Roman"/>
        <family val="1"/>
      </rPr>
      <t>TABLEAU XIX-c</t>
    </r>
    <r>
      <rPr>
        <b/>
        <sz val="10"/>
        <color theme="0"/>
        <rFont val="Times New Roman"/>
        <family val="1"/>
      </rPr>
      <t xml:space="preserve"> : Répartition des maîtres de conférences recrutés par activité professionnelle, groupe de disciplines littéraires et âge moyen de recrutement</t>
    </r>
  </si>
  <si>
    <r>
      <rPr>
        <b/>
        <u/>
        <sz val="10"/>
        <color theme="0"/>
        <rFont val="Times New Roman"/>
        <family val="1"/>
      </rPr>
      <t>TABLEAU XIX-d</t>
    </r>
    <r>
      <rPr>
        <b/>
        <sz val="10"/>
        <color theme="0"/>
        <rFont val="Times New Roman"/>
        <family val="1"/>
      </rPr>
      <t xml:space="preserve"> : Répartition des maîtres de conférences recrutés par activité professionnelle, groupe de disciplines scientifiques et âge moyen de recrutement</t>
    </r>
  </si>
  <si>
    <t>28 ans 9 mois</t>
  </si>
  <si>
    <t>29 ans 11 mois</t>
  </si>
  <si>
    <t>27 ans 1 mois</t>
  </si>
  <si>
    <t>29 ans 3 mois</t>
  </si>
  <si>
    <t>45 ans 7 mois</t>
  </si>
  <si>
    <t>31 ans 8 mois</t>
  </si>
  <si>
    <t>35 ans 7 mois</t>
  </si>
  <si>
    <t>37 ans 7 mois</t>
  </si>
  <si>
    <t>Groupe 5</t>
  </si>
  <si>
    <r>
      <rPr>
        <b/>
        <u/>
        <sz val="10"/>
        <color theme="0"/>
        <rFont val="Times New Roman"/>
        <family val="1"/>
      </rPr>
      <t>TABLEAU XIX-e</t>
    </r>
    <r>
      <rPr>
        <b/>
        <sz val="10"/>
        <color theme="0"/>
        <rFont val="Times New Roman"/>
        <family val="1"/>
      </rPr>
      <t xml:space="preserve"> : Répartition des maîtres de conférences recrutés en pharmacie par activité professionnelle et âge moyen de recrutement</t>
    </r>
  </si>
  <si>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</si>
  <si>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</si>
  <si>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</si>
  <si>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</si>
  <si>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</si>
  <si>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t>Arabie Saoudite</t>
  </si>
  <si>
    <t>Nouvelle-Zélande</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</si>
  <si>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</si>
  <si>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</si>
  <si>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Amérique centrale</t>
  </si>
  <si>
    <t>Costa Rica</t>
  </si>
  <si>
    <t>Hong Kong</t>
  </si>
  <si>
    <t>Israel</t>
  </si>
  <si>
    <t>ACADEMIE DE AIX-MARSEILLE</t>
  </si>
  <si>
    <t>ACADEMIE DE AMIENS</t>
  </si>
  <si>
    <t>ACADEMIE DE ORLEANS-TOURS</t>
  </si>
  <si>
    <t xml:space="preserve">53 ans </t>
  </si>
  <si>
    <t>49 ans 7 mois</t>
  </si>
  <si>
    <t>52 ans 2 mois</t>
  </si>
  <si>
    <t>47 ans 7 mois</t>
  </si>
  <si>
    <t>47 ans 11 mois</t>
  </si>
  <si>
    <t>54 ans 3 mois</t>
  </si>
  <si>
    <t>52 ans 7 mois</t>
  </si>
  <si>
    <t>49 ans 2 mois</t>
  </si>
  <si>
    <t>52 ans 3 mois</t>
  </si>
  <si>
    <t xml:space="preserve">52 ans </t>
  </si>
  <si>
    <t>44 ans 1 mois</t>
  </si>
  <si>
    <t>43 ans 10 mois</t>
  </si>
  <si>
    <t xml:space="preserve">39 ans </t>
  </si>
  <si>
    <t>44 ans 5 mois</t>
  </si>
  <si>
    <t>49 ans 1 mois</t>
  </si>
  <si>
    <t>50 ans 1 mois</t>
  </si>
  <si>
    <t>48 ans 3 mois</t>
  </si>
  <si>
    <t>54 ans 2 mois</t>
  </si>
  <si>
    <t>47 ans 10 mois</t>
  </si>
  <si>
    <t>48 ans 1 mois</t>
  </si>
  <si>
    <t>53 ans 4 mois</t>
  </si>
  <si>
    <t>40 ans 2 mois</t>
  </si>
  <si>
    <t>50 ans 7 mois</t>
  </si>
  <si>
    <t>50 ans 6 mois</t>
  </si>
  <si>
    <t>50 ans 10 mois</t>
  </si>
  <si>
    <t>52 ans 6 mois</t>
  </si>
  <si>
    <t>41 ans 1 mois</t>
  </si>
  <si>
    <t>43 ans 3 mois</t>
  </si>
  <si>
    <t>44 ans 7 mois</t>
  </si>
  <si>
    <t>41 ans 10 mois</t>
  </si>
  <si>
    <t>46 ans 2 mois</t>
  </si>
  <si>
    <r>
      <rPr>
        <b/>
        <u/>
        <sz val="10"/>
        <color theme="0"/>
        <rFont val="Times New Roman"/>
        <family val="1"/>
      </rPr>
      <t>TABLEAU XVII-a</t>
    </r>
    <r>
      <rPr>
        <b/>
        <sz val="10"/>
        <color theme="0"/>
        <rFont val="Times New Roman"/>
        <family val="1"/>
      </rPr>
      <t xml:space="preserve"> : Répartition par grande discipline, groupe de sections, section du CNU et âge moyen</t>
    </r>
  </si>
  <si>
    <t>Droit et sciences polotique</t>
  </si>
  <si>
    <t>Sciences économiques et de gestion</t>
  </si>
  <si>
    <t>Langues et littératures</t>
  </si>
  <si>
    <t>Sciences humaines</t>
  </si>
  <si>
    <t>Mathématiques et informatique</t>
  </si>
  <si>
    <t>Mécanique, génie mécanique, génie informatique, énergétique</t>
  </si>
  <si>
    <t>15 ans</t>
  </si>
  <si>
    <t>14 ans et 4 mois</t>
  </si>
  <si>
    <t>12 ans et 5 mois</t>
  </si>
  <si>
    <t>12 ans et 11 mois</t>
  </si>
  <si>
    <t>6 ans</t>
  </si>
  <si>
    <t>11 ans et 4 mois</t>
  </si>
  <si>
    <t>14 ans et 8 mois</t>
  </si>
  <si>
    <t>11 nas et 7 mois</t>
  </si>
  <si>
    <t>13 ans et 3 mois</t>
  </si>
  <si>
    <t>13 ans et 6 mois</t>
  </si>
  <si>
    <t>12 ans</t>
  </si>
  <si>
    <t>12 ans et 10 mois</t>
  </si>
  <si>
    <t>Maîtres de conférences</t>
  </si>
  <si>
    <t xml:space="preserve"> Autre enseignant-chercheur titulaire</t>
  </si>
  <si>
    <t xml:space="preserve"> Chargé de recherche (CNRS, INRA, INSERM…)</t>
  </si>
  <si>
    <t xml:space="preserve"> Ingénieur de recherche fonctionnaire</t>
  </si>
  <si>
    <t xml:space="preserve"> Professeur agrégé du second degré</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</si>
  <si>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</si>
  <si>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</si>
  <si>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</si>
  <si>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</si>
  <si>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t>Répartition par grade d'origine, section du CNU et sexe des lauréats de l'agrégation externe (année 2015)</t>
  </si>
  <si>
    <t>Répartition par âge, section du CNU et sexe des lauréats de l'agrégation externe (année 2015)</t>
  </si>
  <si>
    <t>Répartition par sexe et section du CNU des lauréats à l'agrégation externe (année 2015)</t>
  </si>
  <si>
    <t>Campagne 2015 de recrutement des professeurs des universités
- Session synchronisée* -</t>
  </si>
  <si>
    <t>* Hors agrégation externe</t>
  </si>
  <si>
    <r>
      <t>TABLEAU V-b :</t>
    </r>
    <r>
      <rPr>
        <b/>
        <sz val="10"/>
        <color theme="0"/>
        <rFont val="Times New Roman"/>
        <family val="1"/>
      </rPr>
      <t xml:space="preserve"> Indicateur de mobilité académique (IMA) des professeurs des universités par section du CNU</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</si>
  <si>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</si>
  <si>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</si>
  <si>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</si>
  <si>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</si>
  <si>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(Voir la " Note de la DGRH " n°6 de Juin 2016 pour un commentaire de ces données)</t>
  </si>
  <si>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</si>
  <si>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</si>
  <si>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</si>
  <si>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</si>
  <si>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</si>
  <si>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</si>
  <si>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</si>
  <si>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</si>
  <si>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</si>
  <si>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</si>
  <si>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</si>
  <si>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</si>
  <si>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</si>
  <si>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</si>
  <si>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</si>
  <si>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</si>
  <si>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</si>
  <si>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</si>
  <si>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</si>
  <si>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</si>
  <si>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</si>
  <si>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</si>
  <si>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</si>
  <si>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A-3 : Proportion de MCF ayant obtenu leur doctorat dans l'établissement qui les ont recrutés depuis 2002</t>
  </si>
  <si>
    <t>Voir aussi tableau IX.</t>
  </si>
  <si>
    <t>A-4 : Répartition des MCF recrutés par type de mobilité depuis 2002</t>
  </si>
  <si>
    <t>Voir aussi tableau VI.</t>
  </si>
  <si>
    <t>Voir aussi tableau XI.</t>
  </si>
  <si>
    <t>A-6 : Taux d'endo-recrutement des PR depuis 1998</t>
  </si>
  <si>
    <t>Voir aussi tableau IV.</t>
  </si>
  <si>
    <t>A-5 : Cursus types des MCF recrutés depuis 2005</t>
  </si>
  <si>
    <t>A-7 : Proportion de recrutements selon la grande discipline dans la population totale des MCF étrangers recrutés depuis 2002</t>
  </si>
  <si>
    <t>Voir aussi tableaux XXIII à XXVII.</t>
  </si>
  <si>
    <r>
      <t xml:space="preserve">- « </t>
    </r>
    <r>
      <rPr>
        <b/>
        <sz val="10"/>
        <color theme="1"/>
        <rFont val="Times New Roman"/>
        <family val="1"/>
      </rPr>
      <t>Local</t>
    </r>
    <r>
      <rPr>
        <sz val="10"/>
        <color theme="1"/>
        <rFont val="Times New Roman"/>
        <family val="2"/>
      </rPr>
      <t xml:space="preserve"> » : il s’agit des MCF qui ont réalisé tout leur cursus dans l'établissement de recrutement ;</t>
    </r>
  </si>
  <si>
    <r>
      <t>- «</t>
    </r>
    <r>
      <rPr>
        <b/>
        <sz val="10"/>
        <color theme="1"/>
        <rFont val="Times New Roman"/>
        <family val="1"/>
      </rPr>
      <t xml:space="preserve"> Local avec mobilité </t>
    </r>
    <r>
      <rPr>
        <sz val="10"/>
        <color theme="1"/>
        <rFont val="Times New Roman"/>
        <family val="2"/>
      </rPr>
      <t>» : ce sont les MCF qui ont obtenu leur doctorat dans l'établissement de recrutement tout en ayant effectué tout ou partie de leur cursus post-doctoral (ATER, post-doc…) dans un autre établissement ;</t>
    </r>
  </si>
  <si>
    <r>
      <t xml:space="preserve">- « </t>
    </r>
    <r>
      <rPr>
        <b/>
        <sz val="10"/>
        <color theme="1"/>
        <rFont val="Times New Roman"/>
        <family val="1"/>
      </rPr>
      <t>Externe avec pré-recrutement</t>
    </r>
    <r>
      <rPr>
        <sz val="10"/>
        <color theme="1"/>
        <rFont val="Times New Roman"/>
        <family val="2"/>
      </rPr>
      <t xml:space="preserve"> » : cette trajectoire caractérise les MCF qui ont effectué tout ou partie de leur cursus post-doctoral (ATER, post-doc…) dans l'établissement de recrutement, mais ayant effectué leur cursus antérieur dans un autre établissement ;</t>
    </r>
  </si>
  <si>
    <r>
      <t xml:space="preserve">- « </t>
    </r>
    <r>
      <rPr>
        <b/>
        <sz val="10"/>
        <color theme="1"/>
        <rFont val="Times New Roman"/>
        <family val="1"/>
      </rPr>
      <t>Externe</t>
    </r>
    <r>
      <rPr>
        <sz val="10"/>
        <color theme="1"/>
        <rFont val="Times New Roman"/>
        <family val="2"/>
      </rPr>
      <t xml:space="preserve"> » : cette appellation désigne les MCF qui ont effectué tout leur cursus dans un autre établissement que l'établissement de recrutement.</t>
    </r>
  </si>
  <si>
    <t>Les définitions des cursus types sont les suivantes :</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</si>
  <si>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</si>
  <si>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Trajectoire professionnelle des enseignants chercheurs recrutés lors de la campagne 2015</t>
  </si>
  <si>
    <t>TABLE  DES  MATIERES</t>
  </si>
  <si>
    <t>I - Origine professionnelle des enseignants-chercheurs (Données nationales)</t>
  </si>
  <si>
    <t>Tableau I : Répartition par type d'activité et par grande discipline  (PR)</t>
  </si>
  <si>
    <t>Tableau II : Répartition par type d'activité et par grande discipline  (MCF)</t>
  </si>
  <si>
    <t>Tableau III :  Contribution des enseignants du 2nd degré dans chaque cohorte de MCF depuis 2005</t>
  </si>
  <si>
    <t>II - Mobilité des enseignants-chercheurs (Données nationales et par établissement)</t>
  </si>
  <si>
    <t>Tableau IV : Répartition par type d'activité et par type de mobilité (PR)</t>
  </si>
  <si>
    <t>Tableau V : Mobilité par établissement (PR)</t>
  </si>
  <si>
    <t>Tableau V-a : Indice de mobilité académique (IMA) des établissements (PR)</t>
  </si>
  <si>
    <t>Tableau V-b : Indice de mobilité académique (IMA) des sections du CNU (PR)</t>
  </si>
  <si>
    <t>Tableau VI :   Répartition par type d'activité et par type de mobilité (MCF)</t>
  </si>
  <si>
    <t>Tableau VII :   Répartition par type d'activité détaillée et par type de mobilité (MCF)</t>
  </si>
  <si>
    <t>Tableau VIII : Mobilité par établissement en regard de l'obtention du doctorat (MCF)</t>
  </si>
  <si>
    <t>Tableau VIII-a : Relation lieu d'obtention doctorat, grande discipline et établissement de recrutement (MCF)</t>
  </si>
  <si>
    <t>Tableau VIII-b : Indice de mobilité académique (IMA) des établissements (MCF)</t>
  </si>
  <si>
    <t>Tableau VIII-c : Indice de mobilité académique (IMA) des sections du CNU (MCF)</t>
  </si>
  <si>
    <t>Tableau IX : Relation entre type de mobilité (selon le lieu d'obtention du doctorat) et le type d'activité (MCF)</t>
  </si>
  <si>
    <t>Tableau X : Rapprochement entre le lieu d'obtention du doctorat et l'établissement de recrutement (MCF)</t>
  </si>
  <si>
    <t>Tableau XI : Etude de la relation 'Cursus universitaire - Etablissement de recrutement'</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</si>
  <si>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</si>
  <si>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</si>
  <si>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</si>
  <si>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</si>
  <si>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 xml:space="preserve">Tableau XV : Répartition des MCF nouvellement recrutés par année de qualification et discipline </t>
  </si>
  <si>
    <t>Tableau XVI : Répartition par année d'obtention du doctorat et par discipline des MCF nouvellement recrutés</t>
  </si>
  <si>
    <t>TABLE  DES  MATIERES  (suite)</t>
  </si>
  <si>
    <t>IV - Données démographiques</t>
  </si>
  <si>
    <t>Tableau XVII-a : Age des recrutés par grande discipline, groupe de sections, section du cnu et par sexe (PR)</t>
  </si>
  <si>
    <t>Tableau XVII-b : Age des recrutés par grande discipline, groupe de sections, section du cnu et par sexe (MCF)</t>
  </si>
  <si>
    <t xml:space="preserve">Tableaux VIII : Ancienneté comme MCF des PR recrutés  </t>
  </si>
  <si>
    <t>Tableaux XIX-a : Age des MCF recrutés, par grandes disciplines et par activité professionnelle</t>
  </si>
  <si>
    <r>
      <t xml:space="preserve">Tableaux XIX-b : Age des MCF recrutés en </t>
    </r>
    <r>
      <rPr>
        <b/>
        <u/>
        <sz val="12"/>
        <rFont val="Times New Roman"/>
        <family val="1"/>
      </rPr>
      <t>droit</t>
    </r>
    <r>
      <rPr>
        <b/>
        <sz val="12"/>
        <rFont val="Times New Roman"/>
        <family val="1"/>
      </rPr>
      <t xml:space="preserve"> et activité professionnelle</t>
    </r>
  </si>
  <si>
    <r>
      <t xml:space="preserve">Tableaux XIX-c : Age des MCF recrutés en </t>
    </r>
    <r>
      <rPr>
        <b/>
        <u/>
        <sz val="12"/>
        <rFont val="Times New Roman"/>
        <family val="1"/>
      </rPr>
      <t>lettres-sciences humaines</t>
    </r>
    <r>
      <rPr>
        <b/>
        <sz val="12"/>
        <rFont val="Times New Roman"/>
        <family val="1"/>
      </rPr>
      <t xml:space="preserve"> et activité professionnelle</t>
    </r>
  </si>
  <si>
    <r>
      <t xml:space="preserve">Tableaux XIX-d : Age des MCF recrutés en </t>
    </r>
    <r>
      <rPr>
        <b/>
        <u/>
        <sz val="12"/>
        <rFont val="Times New Roman"/>
        <family val="1"/>
      </rPr>
      <t>sciences</t>
    </r>
    <r>
      <rPr>
        <b/>
        <sz val="12"/>
        <rFont val="Times New Roman"/>
        <family val="1"/>
      </rPr>
      <t xml:space="preserve"> et activité professionnelle</t>
    </r>
  </si>
  <si>
    <r>
      <t xml:space="preserve">Tableaux XIX-e : Age des MCF recrutés en </t>
    </r>
    <r>
      <rPr>
        <b/>
        <u/>
        <sz val="12"/>
        <rFont val="Times New Roman"/>
        <family val="1"/>
      </rPr>
      <t>pharmacie</t>
    </r>
    <r>
      <rPr>
        <b/>
        <sz val="12"/>
        <rFont val="Times New Roman"/>
        <family val="1"/>
      </rPr>
      <t xml:space="preserve"> et activité professionnelle</t>
    </r>
  </si>
  <si>
    <t>Tableau XX : Répartition par sexe suivant le type d'activité et la grande discipline (PR)</t>
  </si>
  <si>
    <t>Tableau XXI : Répartition par sexe suivant le type d'activité et la grande discipline (MCF)</t>
  </si>
  <si>
    <t>V - Données concernant l'agrégation</t>
  </si>
  <si>
    <t>Tableau XXII-a :  Agrégation externe</t>
  </si>
  <si>
    <t>VI - Données concernant le recrutement d'enseignants-chercheurs de nationalité étrangère</t>
  </si>
  <si>
    <t>Tableau XXIII  : Le recrutement de 2006 à 2015 des enseignants-chercheurs de nationalité étrangère, par discipline</t>
  </si>
  <si>
    <t>Tableau XXIV  : Le recrutement en 2015 des PR (y compris les ex-MCF), par groupe de disciplines et pays d'origine</t>
  </si>
  <si>
    <t>Tableau XXV  : Le recrutement en 2015 des PR (non compris les ex-MCF), par groupe de disciplines et pays d'origine</t>
  </si>
  <si>
    <t>Tableau XXVI : Le recrutement de 2006 à 2015 des MCF, par pays d'origine et année de recrutement</t>
  </si>
  <si>
    <t>Tableau XXVII : Le recrutement en 2015 des MCF, par groupe de disciplines et pays d'origine</t>
  </si>
  <si>
    <t>Table des sections du Conseil national des universités (CNU)</t>
  </si>
  <si>
    <t>Cette étude a été réalisée par :</t>
  </si>
  <si>
    <r>
      <t>d</t>
    </r>
    <r>
      <rPr>
        <sz val="9"/>
        <rFont val="Arial"/>
        <family val="2"/>
      </rPr>
      <t xml:space="preserve"> Jérôme TOURBEAUX, ingénieur de recherche (DGRH A1-1),</t>
    </r>
  </si>
  <si>
    <r>
      <t>d</t>
    </r>
    <r>
      <rPr>
        <sz val="9"/>
        <rFont val="Arial"/>
        <family val="2"/>
      </rPr>
      <t xml:space="preserve"> Julien THIRION, ingénieur d'études (DGRH A1-1).</t>
    </r>
  </si>
  <si>
    <r>
      <t>Les publications</t>
    </r>
    <r>
      <rPr>
        <sz val="9"/>
        <rFont val="Arial"/>
        <family val="2"/>
      </rPr>
      <t xml:space="preserve"> du département DGRH A1-1 sont consultables sur le site internet du ministère aux adresses suivantes :</t>
    </r>
  </si>
  <si>
    <t xml:space="preserve">Sur la page « Bilans et statistiques » : </t>
  </si>
  <si>
    <t>http://www.enseignementsup-recherche.gouv.fr/cid22708/bilans-et-statistiques.html</t>
  </si>
  <si>
    <t>ou par la rubrique « Études et regards statistiques » consacrée aux personnels enseignants du supérieur :</t>
  </si>
  <si>
    <t xml:space="preserve">http://www.enseignementsup-recherche.gouv.fr/pid20616/etudes-et-regards-statistiques.html </t>
  </si>
  <si>
    <t>ou sur le portail PERSÉ relatif aux personnels de l’enseignement supérieur, à partir du lien :</t>
  </si>
  <si>
    <t>https://galaxie.enseignementsup-recherche.gouv.fr/perse/tableaux-de-bord</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</si>
  <si>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</si>
  <si>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</si>
  <si>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</si>
  <si>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</si>
  <si>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</si>
  <si>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</si>
  <si>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professionnelle exercée au moment du recrutement.</t>
  </si>
  <si>
    <t>Cette partie présente des statistiques relatives à l'agrégation externe dans les seules disciplines</t>
  </si>
</sst>
</file>

<file path=xl/styles.xml><?xml version="1.0" encoding="utf-8"?>
<styleSheet xmlns="http://schemas.openxmlformats.org/spreadsheetml/2006/main">
  <numFmts count="10">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d\ mmmm\ yyyy"/>
    <numFmt numFmtId="173" formatCode="\ 00"/>
  </numFmts>
  <fonts count="59">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1"/>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sz val="9"/>
      <color theme="1"/>
      <name val="Times New Roman"/>
      <family val="2"/>
    </font>
    <font>
      <i/>
      <vertAlign val="superscript"/>
      <sz val="8"/>
      <color theme="1"/>
      <name val="Times New Roman"/>
      <family val="1"/>
    </font>
    <font>
      <b/>
      <vertAlign val="superscript"/>
      <sz val="8"/>
      <color theme="0"/>
      <name val="Times New Roman"/>
      <family val="1"/>
    </font>
    <font>
      <i/>
      <sz val="8"/>
      <color theme="1"/>
      <name val="Times New Roman"/>
      <family val="2"/>
    </font>
    <font>
      <i/>
      <u/>
      <sz val="8"/>
      <color theme="1"/>
      <name val="Times New Roman"/>
      <family val="2"/>
    </font>
    <font>
      <b/>
      <sz val="10"/>
      <name val="Times New Roman"/>
      <family val="2"/>
    </font>
    <font>
      <b/>
      <sz val="8"/>
      <color theme="1"/>
      <name val="Times New Roman"/>
      <family val="1"/>
    </font>
    <font>
      <sz val="10"/>
      <name val="Times New Roman"/>
      <family val="1"/>
    </font>
    <font>
      <sz val="10"/>
      <name val="Helv"/>
    </font>
    <font>
      <sz val="10"/>
      <color rgb="FF00B0F0"/>
      <name val="Times New Roman"/>
      <family val="2"/>
    </font>
    <font>
      <b/>
      <vertAlign val="superscript"/>
      <sz val="10"/>
      <color theme="1"/>
      <name val="Times New Roman"/>
      <family val="1"/>
    </font>
    <font>
      <sz val="8"/>
      <color theme="1"/>
      <name val="Arial"/>
      <family val="2"/>
    </font>
    <font>
      <b/>
      <sz val="8"/>
      <color theme="1"/>
      <name val="Arial"/>
      <family val="2"/>
    </font>
    <font>
      <b/>
      <sz val="9"/>
      <color theme="1"/>
      <name val="Times New Roman"/>
      <family val="1"/>
    </font>
    <font>
      <sz val="8"/>
      <name val="Times New Roman"/>
      <family val="1"/>
    </font>
    <font>
      <b/>
      <u/>
      <sz val="14"/>
      <name val="Times New Roman"/>
      <family val="1"/>
    </font>
    <font>
      <b/>
      <u/>
      <sz val="12"/>
      <name val="Times New Roman"/>
      <family val="1"/>
    </font>
    <font>
      <sz val="9"/>
      <name val="Wingdings 2"/>
      <family val="1"/>
      <charset val="2"/>
    </font>
    <font>
      <u/>
      <sz val="9"/>
      <name val="Arial"/>
      <family val="2"/>
    </font>
    <font>
      <u/>
      <sz val="10"/>
      <color theme="10"/>
      <name val="Times New Roman"/>
      <family val="1"/>
    </font>
  </fonts>
  <fills count="11">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3" tint="0.59996337778862885"/>
        <bgColor indexed="64"/>
      </patternFill>
    </fill>
    <fill>
      <patternFill patternType="solid">
        <fgColor theme="0"/>
        <bgColor indexed="64"/>
      </patternFill>
    </fill>
    <fill>
      <patternFill patternType="solid">
        <fgColor indexed="22"/>
        <bgColor indexed="64"/>
      </patternFill>
    </fill>
  </fills>
  <borders count="239">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style="dashed">
        <color theme="0" tint="-0.499984740745262"/>
      </left>
      <right style="thin">
        <color theme="3" tint="0.3999145481734672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91454817346722"/>
      </right>
      <top style="dashed">
        <color theme="0" tint="-0.499984740745262"/>
      </top>
      <bottom style="dashed">
        <color theme="0" tint="-0.499984740745262"/>
      </bottom>
      <diagonal/>
    </border>
    <border>
      <left style="thin">
        <color theme="3" tint="0.3999450666829432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thin">
        <color theme="3" tint="0.39991454817346722"/>
      </right>
      <top style="dashed">
        <color theme="0" tint="-0.499984740745262"/>
      </top>
      <bottom/>
      <diagonal/>
    </border>
    <border>
      <left style="thin">
        <color theme="3" tint="0.39991454817346722"/>
      </left>
      <right style="dashed">
        <color theme="0" tint="-0.499984740745262"/>
      </right>
      <top/>
      <bottom style="dashed">
        <color theme="0" tint="-0.499984740745262"/>
      </bottom>
      <diagonal/>
    </border>
    <border>
      <left style="dashed">
        <color theme="0" tint="-0.499984740745262"/>
      </left>
      <right style="thin">
        <color theme="3" tint="0.39988402966399123"/>
      </right>
      <top/>
      <bottom style="dashed">
        <color theme="0" tint="-0.499984740745262"/>
      </bottom>
      <diagonal/>
    </border>
    <border>
      <left style="thin">
        <color theme="3" tint="0.3999145481734672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dashed">
        <color theme="0" tint="-0.499984740745262"/>
      </right>
      <top style="dashed">
        <color theme="0" tint="-0.499984740745262"/>
      </top>
      <bottom/>
      <diagonal/>
    </border>
    <border>
      <left style="dashed">
        <color theme="0" tint="-0.499984740745262"/>
      </left>
      <right style="thin">
        <color theme="3" tint="0.39988402966399123"/>
      </right>
      <top style="dashed">
        <color theme="0" tint="-0.499984740745262"/>
      </top>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style="thin">
        <color theme="0"/>
      </left>
      <right style="thin">
        <color theme="0" tint="-4.9989318521683403E-2"/>
      </right>
      <top/>
      <bottom/>
      <diagonal/>
    </border>
    <border>
      <left style="thin">
        <color theme="0" tint="-4.9989318521683403E-2"/>
      </left>
      <right/>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style="thin">
        <color theme="3" tint="0.39994506668294322"/>
      </right>
      <top style="thin">
        <color theme="0"/>
      </top>
      <bottom style="dashed">
        <color theme="0" tint="-0.499984740745262"/>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style="dashed">
        <color theme="3" tint="0.39994506668294322"/>
      </left>
      <right/>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style="dashed">
        <color theme="3" tint="0.39991454817346722"/>
      </left>
      <right/>
      <top style="dashed">
        <color theme="3" tint="0.39991454817346722"/>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style="dashed">
        <color theme="3" tint="0.39991454817346722"/>
      </left>
      <right/>
      <top/>
      <bottom style="dashed">
        <color theme="3" tint="0.39991454817346722"/>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style="dashed">
        <color theme="3" tint="0.39988402966399123"/>
      </top>
      <bottom/>
      <diagonal/>
    </border>
    <border>
      <left/>
      <right/>
      <top style="dashed">
        <color theme="3" tint="0.39988402966399123"/>
      </top>
      <bottom/>
      <diagonal/>
    </border>
    <border>
      <left/>
      <right style="dashed">
        <color theme="3" tint="0.39988402966399123"/>
      </right>
      <top style="dashed">
        <color theme="3" tint="0.39988402966399123"/>
      </top>
      <bottom/>
      <diagonal/>
    </border>
    <border>
      <left style="dashed">
        <color theme="3" tint="0.39988402966399123"/>
      </left>
      <right/>
      <top/>
      <bottom/>
      <diagonal/>
    </border>
    <border>
      <left/>
      <right style="dashed">
        <color theme="3" tint="0.39988402966399123"/>
      </right>
      <top/>
      <bottom/>
      <diagonal/>
    </border>
    <border>
      <left style="dashed">
        <color theme="3" tint="0.39988402966399123"/>
      </left>
      <right/>
      <top/>
      <bottom style="dashed">
        <color theme="3" tint="0.39988402966399123"/>
      </bottom>
      <diagonal/>
    </border>
    <border>
      <left/>
      <right/>
      <top/>
      <bottom style="dashed">
        <color theme="3" tint="0.39988402966399123"/>
      </bottom>
      <diagonal/>
    </border>
    <border>
      <left/>
      <right style="dashed">
        <color theme="3" tint="0.39988402966399123"/>
      </right>
      <top/>
      <bottom style="dashed">
        <color theme="3" tint="0.39988402966399123"/>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1454817346722"/>
      </left>
      <right/>
      <top style="dashed">
        <color theme="0" tint="-0.499984740745262"/>
      </top>
      <bottom style="thin">
        <color theme="3" tint="0.39994506668294322"/>
      </bottom>
      <diagonal/>
    </border>
    <border>
      <left style="dashed">
        <color theme="3" tint="0.39985351115451523"/>
      </left>
      <right/>
      <top style="dashed">
        <color theme="3" tint="0.39985351115451523"/>
      </top>
      <bottom/>
      <diagonal/>
    </border>
    <border>
      <left/>
      <right/>
      <top style="dashed">
        <color theme="3" tint="0.39985351115451523"/>
      </top>
      <bottom/>
      <diagonal/>
    </border>
    <border>
      <left/>
      <right style="dashed">
        <color theme="3" tint="0.39985351115451523"/>
      </right>
      <top style="dashed">
        <color theme="3" tint="0.39985351115451523"/>
      </top>
      <bottom/>
      <diagonal/>
    </border>
    <border>
      <left style="dashed">
        <color theme="3" tint="0.39985351115451523"/>
      </left>
      <right/>
      <top/>
      <bottom/>
      <diagonal/>
    </border>
    <border>
      <left/>
      <right style="dashed">
        <color theme="3" tint="0.39985351115451523"/>
      </right>
      <top/>
      <bottom/>
      <diagonal/>
    </border>
    <border>
      <left style="dashed">
        <color theme="3" tint="0.39985351115451523"/>
      </left>
      <right/>
      <top/>
      <bottom style="dashed">
        <color theme="3" tint="0.39985351115451523"/>
      </bottom>
      <diagonal/>
    </border>
    <border>
      <left/>
      <right/>
      <top/>
      <bottom style="dashed">
        <color theme="3" tint="0.39985351115451523"/>
      </bottom>
      <diagonal/>
    </border>
    <border>
      <left/>
      <right style="dashed">
        <color theme="3" tint="0.39985351115451523"/>
      </right>
      <top/>
      <bottom style="dashed">
        <color theme="3" tint="0.39985351115451523"/>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49998474074526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theme="3" tint="0.39994506668294322"/>
      </left>
      <right style="thin">
        <color theme="3" tint="0.39994506668294322"/>
      </right>
      <top style="dashed">
        <color theme="0" tint="-0.499984740745262"/>
      </top>
      <bottom style="thin">
        <color theme="0" tint="-0.499984740745262"/>
      </bottom>
      <diagonal/>
    </border>
    <border>
      <left style="thin">
        <color theme="3" tint="0.39994506668294322"/>
      </left>
      <right style="thin">
        <color theme="0" tint="-0.499984740745262"/>
      </right>
      <top style="dashed">
        <color theme="0" tint="-0.499984740745262"/>
      </top>
      <bottom style="thin">
        <color theme="0" tint="-0.499984740745262"/>
      </bottom>
      <diagonal/>
    </border>
    <border>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0" tint="-0.499984740745262"/>
      </right>
      <top style="dashed">
        <color theme="0" tint="-0.499984740745262"/>
      </top>
      <bottom/>
      <diagonal/>
    </border>
    <border>
      <left/>
      <right style="thin">
        <color theme="3" tint="0.39994506668294322"/>
      </right>
      <top style="dashed">
        <color theme="0" tint="-0.499984740745262"/>
      </top>
      <bottom style="thin">
        <color theme="3" tint="0.39994506668294322"/>
      </bottom>
      <diagonal/>
    </border>
    <border>
      <left/>
      <right style="thin">
        <color theme="1"/>
      </right>
      <top style="thin">
        <color theme="0"/>
      </top>
      <bottom/>
      <diagonal/>
    </border>
    <border>
      <left style="thin">
        <color theme="1"/>
      </left>
      <right style="thin">
        <color theme="1"/>
      </right>
      <top style="thin">
        <color theme="0"/>
      </top>
      <bottom/>
      <diagonal/>
    </border>
    <border>
      <left style="thin">
        <color theme="1"/>
      </left>
      <right style="thin">
        <color theme="0"/>
      </right>
      <top style="thin">
        <color theme="0"/>
      </top>
      <bottom/>
      <diagonal/>
    </border>
    <border>
      <left style="thin">
        <color theme="0" tint="-0.499984740745262"/>
      </left>
      <right style="thin">
        <color theme="0" tint="-0.499984740745262"/>
      </right>
      <top/>
      <bottom style="thin">
        <color theme="0"/>
      </bottom>
      <diagonal/>
    </border>
    <border>
      <left style="thin">
        <color theme="0" tint="-0.499984740745262"/>
      </left>
      <right style="thin">
        <color theme="0" tint="-0.499984740745262"/>
      </right>
      <top style="thin">
        <color theme="0"/>
      </top>
      <bottom/>
      <diagonal/>
    </border>
    <border>
      <left/>
      <right style="thin">
        <color theme="3" tint="0.39994506668294322"/>
      </right>
      <top style="dashed">
        <color theme="0" tint="-0.499984740745262"/>
      </top>
      <bottom style="thin">
        <color theme="0" tint="-0.499984740745262"/>
      </bottom>
      <diagonal/>
    </border>
    <border>
      <left style="thin">
        <color theme="1"/>
      </left>
      <right/>
      <top style="thin">
        <color theme="0"/>
      </top>
      <bottom/>
      <diagonal/>
    </border>
    <border>
      <left/>
      <right/>
      <top/>
      <bottom style="thin">
        <color theme="3" tint="0.39994506668294322"/>
      </bottom>
      <diagonal/>
    </border>
    <border>
      <left style="thin">
        <color theme="3" tint="0.39991454817346722"/>
      </left>
      <right style="thin">
        <color theme="0" tint="-0.499984740745262"/>
      </right>
      <top/>
      <bottom style="thin">
        <color theme="3" tint="0.39991454817346722"/>
      </bottom>
      <diagonal/>
    </border>
    <border>
      <left style="thin">
        <color theme="0" tint="-0.499984740745262"/>
      </left>
      <right style="thin">
        <color theme="3" tint="0.39991454817346722"/>
      </right>
      <top/>
      <bottom style="thin">
        <color theme="3" tint="0.3999145481734672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op>
      <bottom style="dashed">
        <color theme="0" tint="-0.499984740745262"/>
      </bottom>
      <diagonal/>
    </border>
    <border>
      <left style="thin">
        <color theme="3" tint="0.39994506668294322"/>
      </left>
      <right/>
      <top style="thin">
        <color theme="0"/>
      </top>
      <bottom style="dashed">
        <color theme="0" tint="-0.499984740745262"/>
      </bottom>
      <diagonal/>
    </border>
    <border>
      <left style="thin">
        <color theme="0" tint="-0.499984740745262"/>
      </left>
      <right style="thin">
        <color theme="3" tint="0.39994506668294322"/>
      </right>
      <top style="thin">
        <color theme="0"/>
      </top>
      <bottom style="dashed">
        <color theme="0" tint="-0.499984740745262"/>
      </bottom>
      <diagonal/>
    </border>
    <border>
      <left style="thin">
        <color theme="3" tint="0.39994506668294322"/>
      </left>
      <right style="thin">
        <color theme="0" tint="-0.499984740745262"/>
      </right>
      <top style="thin">
        <color theme="0"/>
      </top>
      <bottom style="dashed">
        <color theme="0" tint="-0.499984740745262"/>
      </bottom>
      <diagonal/>
    </border>
    <border>
      <left style="thin">
        <color theme="0" tint="-0.499984740745262"/>
      </left>
      <right style="thin">
        <color theme="0" tint="-0.499984740745262"/>
      </right>
      <top style="thin">
        <color theme="0"/>
      </top>
      <bottom style="dashed">
        <color theme="0" tint="-0.499984740745262"/>
      </bottom>
      <diagonal/>
    </border>
    <border>
      <left style="thin">
        <color theme="0" tint="-0.499984740745262"/>
      </left>
      <right style="thin">
        <color theme="3" tint="0.39991454817346722"/>
      </right>
      <top style="thin">
        <color theme="0"/>
      </top>
      <bottom style="dashed">
        <color theme="0" tint="-0.499984740745262"/>
      </bottom>
      <diagonal/>
    </border>
    <border>
      <left/>
      <right/>
      <top style="dashed">
        <color theme="0" tint="-0.499984740745262"/>
      </top>
      <bottom style="thin">
        <color theme="0"/>
      </bottom>
      <diagonal/>
    </border>
    <border>
      <left style="thin">
        <color theme="3" tint="0.39994506668294322"/>
      </left>
      <right/>
      <top style="dashed">
        <color theme="0" tint="-0.499984740745262"/>
      </top>
      <bottom style="thin">
        <color theme="0"/>
      </bottom>
      <diagonal/>
    </border>
    <border>
      <left style="thin">
        <color theme="0" tint="-0.499984740745262"/>
      </left>
      <right style="thin">
        <color theme="3" tint="0.39994506668294322"/>
      </right>
      <top style="dashed">
        <color theme="0" tint="-0.499984740745262"/>
      </top>
      <bottom style="thin">
        <color theme="0"/>
      </bottom>
      <diagonal/>
    </border>
    <border>
      <left style="thin">
        <color theme="3" tint="0.39994506668294322"/>
      </left>
      <right style="thin">
        <color theme="0" tint="-0.499984740745262"/>
      </right>
      <top style="dashed">
        <color theme="0" tint="-0.499984740745262"/>
      </top>
      <bottom style="thin">
        <color theme="0"/>
      </bottom>
      <diagonal/>
    </border>
    <border>
      <left style="thin">
        <color theme="0" tint="-0.499984740745262"/>
      </left>
      <right style="thin">
        <color theme="0" tint="-0.499984740745262"/>
      </right>
      <top style="dashed">
        <color theme="0" tint="-0.499984740745262"/>
      </top>
      <bottom style="thin">
        <color theme="0"/>
      </bottom>
      <diagonal/>
    </border>
    <border>
      <left style="thin">
        <color theme="0" tint="-0.499984740745262"/>
      </left>
      <right style="thin">
        <color theme="3" tint="0.39991454817346722"/>
      </right>
      <top style="dashed">
        <color theme="0" tint="-0.499984740745262"/>
      </top>
      <bottom style="thin">
        <color theme="0"/>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3" tint="0.39991454817346722"/>
      </left>
      <right style="thin">
        <color theme="3" tint="0.39988402966399123"/>
      </right>
      <top style="thin">
        <color theme="0"/>
      </top>
      <bottom style="dashed">
        <color theme="0" tint="-0.499984740745262"/>
      </bottom>
      <diagonal/>
    </border>
    <border>
      <left style="thin">
        <color theme="3" tint="0.39991454817346722"/>
      </left>
      <right style="thin">
        <color theme="3" tint="0.39988402966399123"/>
      </right>
      <top style="dashed">
        <color theme="0" tint="-0.499984740745262"/>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s>
  <cellStyleXfs count="39">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8" fontId="8" fillId="0" borderId="0" applyFont="0" applyFill="0" applyBorder="0" applyAlignment="0" applyProtection="0"/>
    <xf numFmtId="0" fontId="8" fillId="0" borderId="0"/>
    <xf numFmtId="0" fontId="12" fillId="0" borderId="0"/>
    <xf numFmtId="0" fontId="6" fillId="0" borderId="0"/>
    <xf numFmtId="0" fontId="12" fillId="0" borderId="0"/>
    <xf numFmtId="169" fontId="8" fillId="0" borderId="0">
      <alignment horizontal="centerContinuous" vertical="center"/>
    </xf>
    <xf numFmtId="9" fontId="6" fillId="0" borderId="0" applyFont="0" applyFill="0" applyBorder="0" applyAlignment="0" applyProtection="0"/>
    <xf numFmtId="170" fontId="9" fillId="0" borderId="74">
      <alignment horizontal="center" vertical="center"/>
    </xf>
    <xf numFmtId="1" fontId="4" fillId="0" borderId="33"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1" fillId="0" borderId="0"/>
    <xf numFmtId="0" fontId="31" fillId="0" borderId="0"/>
    <xf numFmtId="0" fontId="8" fillId="0" borderId="0"/>
    <xf numFmtId="0" fontId="8" fillId="0" borderId="0"/>
    <xf numFmtId="0" fontId="46" fillId="0" borderId="0"/>
    <xf numFmtId="0" fontId="47" fillId="0" borderId="0"/>
    <xf numFmtId="0" fontId="31" fillId="0" borderId="0"/>
    <xf numFmtId="0" fontId="8" fillId="0" borderId="0"/>
    <xf numFmtId="0" fontId="58" fillId="0" borderId="0" applyNumberFormat="0" applyFill="0" applyBorder="0" applyAlignment="0" applyProtection="0">
      <alignment vertical="top"/>
      <protection locked="0"/>
    </xf>
  </cellStyleXfs>
  <cellXfs count="1407">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2" fillId="0" borderId="22" xfId="0" applyFont="1" applyBorder="1"/>
    <xf numFmtId="0" fontId="2" fillId="0" borderId="23" xfId="0" applyFont="1" applyBorder="1"/>
    <xf numFmtId="0" fontId="1" fillId="0" borderId="0" xfId="0" applyFont="1" applyFill="1" applyBorder="1" applyAlignment="1">
      <alignment horizontal="center" vertical="center"/>
    </xf>
    <xf numFmtId="0" fontId="0" fillId="0" borderId="0" xfId="0" applyFill="1" applyBorder="1"/>
    <xf numFmtId="0" fontId="2" fillId="0" borderId="27" xfId="0" applyFont="1" applyBorder="1"/>
    <xf numFmtId="0" fontId="2" fillId="0" borderId="28" xfId="0" applyFont="1" applyBorder="1"/>
    <xf numFmtId="0" fontId="2" fillId="0" borderId="29" xfId="0" applyFont="1" applyBorder="1"/>
    <xf numFmtId="0" fontId="2" fillId="0" borderId="19"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164" fontId="2" fillId="0" borderId="0" xfId="0" applyNumberFormat="1" applyFont="1"/>
    <xf numFmtId="0" fontId="0" fillId="0" borderId="1" xfId="0" applyBorder="1"/>
    <xf numFmtId="0" fontId="15" fillId="0" borderId="5" xfId="0" applyFont="1" applyBorder="1"/>
    <xf numFmtId="0" fontId="0" fillId="0" borderId="27" xfId="0" applyBorder="1"/>
    <xf numFmtId="0" fontId="15" fillId="0" borderId="6" xfId="0" applyFont="1" applyBorder="1"/>
    <xf numFmtId="0" fontId="0" fillId="0" borderId="28" xfId="0" applyBorder="1"/>
    <xf numFmtId="0" fontId="0" fillId="0" borderId="29"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1" fillId="3" borderId="4" xfId="0" applyFont="1" applyFill="1" applyBorder="1" applyAlignment="1">
      <alignment horizontal="center" vertical="center"/>
    </xf>
    <xf numFmtId="0" fontId="0" fillId="0" borderId="0" xfId="0" applyAlignment="1">
      <alignment vertical="center"/>
    </xf>
    <xf numFmtId="164" fontId="2" fillId="0" borderId="36" xfId="0" applyNumberFormat="1" applyFont="1" applyBorder="1"/>
    <xf numFmtId="164" fontId="2" fillId="0" borderId="37" xfId="0" applyNumberFormat="1" applyFont="1" applyBorder="1"/>
    <xf numFmtId="164" fontId="2" fillId="0" borderId="30" xfId="0" applyNumberFormat="1" applyFont="1" applyBorder="1"/>
    <xf numFmtId="164" fontId="2" fillId="0" borderId="38" xfId="0" applyNumberFormat="1" applyFont="1" applyBorder="1"/>
    <xf numFmtId="0" fontId="18" fillId="0" borderId="0" xfId="0" applyFont="1" applyAlignment="1">
      <alignment vertical="center" wrapText="1"/>
    </xf>
    <xf numFmtId="0" fontId="18" fillId="0" borderId="0" xfId="0" applyFont="1" applyAlignment="1">
      <alignment vertical="center"/>
    </xf>
    <xf numFmtId="0" fontId="1" fillId="4" borderId="0" xfId="0" applyFont="1" applyFill="1" applyBorder="1" applyAlignment="1">
      <alignment horizontal="center" vertical="center" wrapText="1"/>
    </xf>
    <xf numFmtId="0" fontId="2" fillId="0" borderId="17" xfId="0" applyFont="1" applyBorder="1"/>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2" fillId="0" borderId="3" xfId="0" applyFont="1" applyBorder="1" applyAlignment="1">
      <alignment horizontal="center" vertical="center" wrapText="1"/>
    </xf>
    <xf numFmtId="0" fontId="0" fillId="0" borderId="40" xfId="0" applyBorder="1"/>
    <xf numFmtId="0" fontId="0" fillId="0" borderId="41" xfId="0" applyBorder="1"/>
    <xf numFmtId="0" fontId="2" fillId="0" borderId="26"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1" xfId="0" applyFont="1" applyBorder="1" applyAlignment="1">
      <alignment horizontal="center" vertical="center" wrapText="1"/>
    </xf>
    <xf numFmtId="0" fontId="0" fillId="0" borderId="10" xfId="0" applyBorder="1"/>
    <xf numFmtId="0" fontId="0" fillId="0" borderId="12" xfId="0" applyBorder="1"/>
    <xf numFmtId="0" fontId="0" fillId="0" borderId="11" xfId="0" applyBorder="1"/>
    <xf numFmtId="0" fontId="0" fillId="0" borderId="42" xfId="0" applyBorder="1"/>
    <xf numFmtId="0" fontId="0" fillId="0" borderId="13" xfId="0" applyBorder="1"/>
    <xf numFmtId="0" fontId="0" fillId="0" borderId="43" xfId="0" applyBorder="1"/>
    <xf numFmtId="0" fontId="2" fillId="0" borderId="11" xfId="0" applyFont="1" applyBorder="1"/>
    <xf numFmtId="0" fontId="2" fillId="0" borderId="13" xfId="0" applyFont="1" applyBorder="1"/>
    <xf numFmtId="0" fontId="0" fillId="0" borderId="12" xfId="0" applyBorder="1" applyAlignment="1">
      <alignment vertical="center"/>
    </xf>
    <xf numFmtId="0" fontId="0" fillId="0" borderId="41" xfId="0" applyBorder="1" applyAlignment="1">
      <alignment vertical="center"/>
    </xf>
    <xf numFmtId="0" fontId="0" fillId="0" borderId="13" xfId="0" applyBorder="1" applyAlignment="1">
      <alignment vertical="center"/>
    </xf>
    <xf numFmtId="0" fontId="2" fillId="0" borderId="13" xfId="0" applyFont="1" applyBorder="1" applyAlignment="1">
      <alignment vertical="center"/>
    </xf>
    <xf numFmtId="164" fontId="2" fillId="0" borderId="6" xfId="0" applyNumberFormat="1" applyFont="1" applyBorder="1" applyAlignment="1">
      <alignment vertical="center"/>
    </xf>
    <xf numFmtId="0" fontId="1" fillId="3" borderId="8" xfId="0" applyFont="1" applyFill="1" applyBorder="1" applyAlignment="1">
      <alignment horizontal="center" vertical="center" wrapText="1"/>
    </xf>
    <xf numFmtId="164" fontId="1" fillId="3" borderId="4" xfId="0" applyNumberFormat="1" applyFont="1" applyFill="1" applyBorder="1"/>
    <xf numFmtId="0" fontId="11" fillId="0" borderId="0" xfId="0" applyFont="1"/>
    <xf numFmtId="0" fontId="2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 fillId="2" borderId="4" xfId="0" applyFont="1" applyFill="1" applyBorder="1" applyAlignment="1">
      <alignment vertical="center"/>
    </xf>
    <xf numFmtId="0" fontId="0" fillId="0" borderId="28" xfId="0" applyBorder="1" applyAlignment="1">
      <alignment vertical="center"/>
    </xf>
    <xf numFmtId="0" fontId="0" fillId="0" borderId="44" xfId="0" applyBorder="1"/>
    <xf numFmtId="0" fontId="0" fillId="0" borderId="45" xfId="0" applyBorder="1"/>
    <xf numFmtId="0" fontId="0" fillId="0" borderId="46"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45" xfId="0" applyBorder="1" applyAlignment="1">
      <alignment vertical="center"/>
    </xf>
    <xf numFmtId="0" fontId="0" fillId="0" borderId="51" xfId="0" applyBorder="1" applyAlignment="1">
      <alignment vertical="center"/>
    </xf>
    <xf numFmtId="0" fontId="0" fillId="0" borderId="52" xfId="0" applyBorder="1" applyAlignment="1">
      <alignment vertical="center"/>
    </xf>
    <xf numFmtId="0" fontId="0" fillId="0" borderId="53" xfId="0"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2" xfId="0" applyBorder="1"/>
    <xf numFmtId="0" fontId="0" fillId="0" borderId="63" xfId="0" applyBorder="1"/>
    <xf numFmtId="0" fontId="19" fillId="0" borderId="0" xfId="0" applyFont="1" applyAlignment="1">
      <alignment horizontal="left" vertical="center" wrapText="1"/>
    </xf>
    <xf numFmtId="0" fontId="1" fillId="4" borderId="9" xfId="0" applyFont="1" applyFill="1" applyBorder="1" applyAlignment="1">
      <alignment horizontal="center" vertical="center" wrapText="1"/>
    </xf>
    <xf numFmtId="0" fontId="2" fillId="0" borderId="16" xfId="0" applyFont="1" applyFill="1" applyBorder="1"/>
    <xf numFmtId="0" fontId="2" fillId="0" borderId="18"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32" xfId="3" applyFont="1" applyFill="1" applyBorder="1" applyAlignment="1">
      <alignment horizontal="center" vertical="center" wrapText="1"/>
    </xf>
    <xf numFmtId="0" fontId="2" fillId="0" borderId="31"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8" xfId="0" applyFont="1" applyBorder="1"/>
    <xf numFmtId="0" fontId="3" fillId="0" borderId="64" xfId="0" applyFont="1" applyBorder="1"/>
    <xf numFmtId="0" fontId="3" fillId="0" borderId="51" xfId="0" applyFont="1" applyBorder="1"/>
    <xf numFmtId="0" fontId="3" fillId="0" borderId="65" xfId="0" applyFont="1" applyBorder="1"/>
    <xf numFmtId="0" fontId="1" fillId="6" borderId="0" xfId="0" applyFont="1" applyFill="1"/>
    <xf numFmtId="0" fontId="2" fillId="0" borderId="0" xfId="0" applyFont="1" applyFill="1" applyBorder="1"/>
    <xf numFmtId="3" fontId="1" fillId="6" borderId="4" xfId="0" applyNumberFormat="1" applyFont="1" applyFill="1" applyBorder="1"/>
    <xf numFmtId="164" fontId="1" fillId="6" borderId="4" xfId="0" applyNumberFormat="1" applyFont="1" applyFill="1" applyBorder="1"/>
    <xf numFmtId="0" fontId="1" fillId="6" borderId="4" xfId="0" applyFont="1" applyFill="1" applyBorder="1"/>
    <xf numFmtId="0" fontId="2" fillId="0" borderId="6" xfId="0" applyFont="1" applyBorder="1" applyAlignment="1">
      <alignment vertical="center"/>
    </xf>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25" xfId="0" applyBorder="1"/>
    <xf numFmtId="0" fontId="0" fillId="0" borderId="31" xfId="0" applyBorder="1"/>
    <xf numFmtId="0" fontId="0" fillId="0" borderId="47" xfId="0" applyBorder="1"/>
    <xf numFmtId="0" fontId="0" fillId="0" borderId="73" xfId="0" applyBorder="1"/>
    <xf numFmtId="0" fontId="0" fillId="0" borderId="26"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3" xfId="0" applyFont="1" applyBorder="1" applyAlignment="1">
      <alignment horizontal="center" vertical="center" wrapText="1"/>
    </xf>
    <xf numFmtId="0" fontId="11" fillId="0" borderId="33" xfId="0" applyFont="1" applyBorder="1" applyAlignment="1">
      <alignment wrapText="1"/>
    </xf>
    <xf numFmtId="0" fontId="11" fillId="0" borderId="33" xfId="0" applyFont="1" applyBorder="1"/>
    <xf numFmtId="0" fontId="0" fillId="0" borderId="34" xfId="0" applyBorder="1"/>
    <xf numFmtId="0" fontId="11" fillId="0" borderId="33" xfId="0" applyFont="1" applyBorder="1" applyAlignment="1">
      <alignment horizontal="right" vertical="center"/>
    </xf>
    <xf numFmtId="3" fontId="11" fillId="0" borderId="33" xfId="0" applyNumberFormat="1" applyFont="1" applyBorder="1" applyAlignment="1">
      <alignment horizontal="right" vertical="center"/>
    </xf>
    <xf numFmtId="164" fontId="11" fillId="0" borderId="33" xfId="0" applyNumberFormat="1" applyFont="1" applyBorder="1" applyAlignment="1">
      <alignment horizontal="right" vertical="center"/>
    </xf>
    <xf numFmtId="164" fontId="11" fillId="0" borderId="33"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9" fillId="0" borderId="0" xfId="0" applyFont="1" applyAlignment="1">
      <alignment horizontal="left" vertical="center"/>
    </xf>
    <xf numFmtId="0" fontId="15" fillId="0" borderId="0" xfId="0" applyFont="1" applyFill="1" applyBorder="1"/>
    <xf numFmtId="164"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5" fillId="0" borderId="0" xfId="1" applyFont="1" applyFill="1" applyBorder="1"/>
    <xf numFmtId="0" fontId="8" fillId="0" borderId="27" xfId="4" applyFont="1" applyFill="1" applyBorder="1" applyAlignment="1">
      <alignment horizontal="center" vertical="center"/>
    </xf>
    <xf numFmtId="0" fontId="8" fillId="0" borderId="28" xfId="4" applyFont="1" applyFill="1" applyBorder="1" applyAlignment="1">
      <alignment horizontal="center" vertical="center"/>
    </xf>
    <xf numFmtId="0" fontId="8" fillId="0" borderId="29"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1" fillId="4" borderId="9" xfId="0" applyFont="1" applyFill="1" applyBorder="1" applyAlignment="1">
      <alignment horizontal="center" vertical="center"/>
    </xf>
    <xf numFmtId="0" fontId="1" fillId="4" borderId="9" xfId="0" applyFont="1" applyFill="1" applyBorder="1"/>
    <xf numFmtId="0" fontId="1" fillId="4" borderId="76" xfId="0" applyFont="1" applyFill="1" applyBorder="1" applyAlignment="1">
      <alignment horizontal="center" vertical="center"/>
    </xf>
    <xf numFmtId="0" fontId="1" fillId="0" borderId="0" xfId="0" applyFont="1" applyFill="1" applyAlignment="1">
      <alignment wrapText="1"/>
    </xf>
    <xf numFmtId="0" fontId="1" fillId="6" borderId="0" xfId="0" applyFont="1" applyFill="1" applyAlignment="1">
      <alignment horizontal="center" wrapText="1"/>
    </xf>
    <xf numFmtId="0" fontId="1" fillId="4" borderId="4" xfId="0" applyFont="1" applyFill="1" applyBorder="1" applyAlignment="1">
      <alignment horizontal="center" vertical="center"/>
    </xf>
    <xf numFmtId="0" fontId="1" fillId="0" borderId="0" xfId="0" applyFont="1" applyFill="1" applyBorder="1" applyAlignment="1"/>
    <xf numFmtId="0" fontId="1" fillId="4" borderId="4" xfId="0" applyFont="1" applyFill="1" applyBorder="1" applyAlignment="1">
      <alignment vertical="center"/>
    </xf>
    <xf numFmtId="0" fontId="1" fillId="2" borderId="8" xfId="0" applyFont="1" applyFill="1" applyBorder="1" applyAlignment="1">
      <alignment wrapText="1"/>
    </xf>
    <xf numFmtId="0" fontId="0" fillId="0" borderId="0" xfId="0" applyAlignment="1"/>
    <xf numFmtId="0" fontId="24" fillId="0" borderId="0" xfId="0" applyFont="1" applyFill="1" applyAlignment="1">
      <alignment vertical="center"/>
    </xf>
    <xf numFmtId="0" fontId="24" fillId="0" borderId="0" xfId="0" applyFont="1" applyFill="1" applyAlignment="1">
      <alignment horizontal="center" vertical="center"/>
    </xf>
    <xf numFmtId="0" fontId="2" fillId="0" borderId="0" xfId="0" applyFont="1" applyAlignment="1">
      <alignment vertical="center"/>
    </xf>
    <xf numFmtId="0" fontId="1" fillId="6" borderId="4" xfId="0" applyFont="1" applyFill="1" applyBorder="1" applyAlignment="1">
      <alignment vertical="center"/>
    </xf>
    <xf numFmtId="0" fontId="24" fillId="0" borderId="11"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1" xfId="0" applyFont="1" applyFill="1" applyBorder="1" applyAlignment="1">
      <alignment vertical="center"/>
    </xf>
    <xf numFmtId="0" fontId="24" fillId="0" borderId="13" xfId="0" applyFont="1" applyFill="1" applyBorder="1" applyAlignment="1">
      <alignment vertical="center"/>
    </xf>
    <xf numFmtId="0" fontId="24" fillId="0" borderId="15" xfId="0" applyFont="1" applyFill="1" applyBorder="1" applyAlignment="1">
      <alignment vertical="center"/>
    </xf>
    <xf numFmtId="0" fontId="1" fillId="6" borderId="0" xfId="0" applyFont="1" applyFill="1" applyAlignment="1">
      <alignment wrapText="1"/>
    </xf>
    <xf numFmtId="0" fontId="0" fillId="0" borderId="7" xfId="0" applyBorder="1" applyAlignment="1">
      <alignment vertical="center" wrapText="1"/>
    </xf>
    <xf numFmtId="0" fontId="1" fillId="2"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1" fillId="4" borderId="4" xfId="0" applyFont="1" applyFill="1" applyBorder="1" applyAlignment="1">
      <alignment horizontal="right" vertical="center"/>
    </xf>
    <xf numFmtId="0" fontId="1" fillId="2" borderId="0" xfId="0" applyFont="1" applyFill="1" applyBorder="1" applyAlignment="1">
      <alignment vertical="center" wrapText="1"/>
    </xf>
    <xf numFmtId="0" fontId="1" fillId="4" borderId="9" xfId="0" applyFont="1" applyFill="1" applyBorder="1" applyAlignment="1">
      <alignment horizontal="right"/>
    </xf>
    <xf numFmtId="0" fontId="1" fillId="4" borderId="4" xfId="0" applyFont="1" applyFill="1" applyBorder="1" applyAlignment="1">
      <alignment horizontal="right"/>
    </xf>
    <xf numFmtId="0" fontId="0" fillId="0" borderId="22" xfId="0" applyBorder="1"/>
    <xf numFmtId="0" fontId="15" fillId="0" borderId="0" xfId="0" applyFont="1" applyBorder="1"/>
    <xf numFmtId="0" fontId="15" fillId="0" borderId="77" xfId="0" applyFont="1" applyBorder="1"/>
    <xf numFmtId="0" fontId="0" fillId="0" borderId="78" xfId="0" applyBorder="1"/>
    <xf numFmtId="0" fontId="0" fillId="0" borderId="23" xfId="0" applyBorder="1"/>
    <xf numFmtId="0" fontId="0" fillId="0" borderId="79" xfId="0" applyBorder="1"/>
    <xf numFmtId="0" fontId="0" fillId="0" borderId="80" xfId="0" applyBorder="1"/>
    <xf numFmtId="0" fontId="0" fillId="0" borderId="81" xfId="0" applyBorder="1"/>
    <xf numFmtId="0" fontId="2" fillId="0" borderId="40" xfId="0" applyFont="1" applyBorder="1"/>
    <xf numFmtId="0" fontId="2" fillId="0" borderId="78" xfId="0" applyFont="1" applyBorder="1"/>
    <xf numFmtId="0" fontId="2" fillId="0" borderId="41" xfId="0" applyFont="1" applyBorder="1"/>
    <xf numFmtId="0" fontId="2" fillId="0" borderId="79" xfId="0" applyFont="1" applyBorder="1"/>
    <xf numFmtId="0" fontId="2" fillId="0" borderId="80" xfId="0" applyFont="1" applyBorder="1"/>
    <xf numFmtId="0" fontId="2" fillId="0" borderId="81" xfId="0" applyFont="1" applyBorder="1"/>
    <xf numFmtId="0" fontId="2" fillId="0" borderId="82"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8" fillId="0" borderId="0" xfId="7"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8"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3"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0"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11" xfId="15" applyNumberFormat="1" applyFont="1" applyFill="1" applyBorder="1" applyAlignment="1">
      <alignment vertical="center"/>
    </xf>
    <xf numFmtId="171" fontId="8" fillId="0" borderId="12" xfId="15" applyNumberFormat="1" applyFont="1" applyFill="1" applyBorder="1" applyAlignment="1">
      <alignment vertical="center"/>
    </xf>
    <xf numFmtId="171" fontId="8" fillId="0" borderId="41"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69"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25" xfId="15" applyNumberFormat="1" applyFont="1" applyFill="1" applyBorder="1" applyAlignment="1">
      <alignment vertical="center"/>
    </xf>
    <xf numFmtId="171" fontId="8" fillId="0" borderId="3" xfId="15" applyNumberFormat="1" applyFont="1" applyFill="1" applyBorder="1" applyAlignment="1">
      <alignment vertical="center"/>
    </xf>
    <xf numFmtId="171" fontId="8" fillId="0" borderId="26" xfId="15" applyNumberFormat="1" applyFont="1" applyFill="1" applyBorder="1" applyAlignment="1">
      <alignment vertical="center"/>
    </xf>
    <xf numFmtId="171" fontId="8" fillId="0" borderId="37" xfId="15" applyNumberFormat="1" applyFont="1" applyFill="1" applyBorder="1" applyAlignment="1">
      <alignment vertical="center"/>
    </xf>
    <xf numFmtId="171" fontId="8" fillId="0" borderId="38" xfId="15" applyNumberFormat="1" applyFont="1" applyFill="1" applyBorder="1" applyAlignment="1">
      <alignment vertical="center"/>
    </xf>
    <xf numFmtId="171" fontId="8" fillId="0" borderId="39" xfId="15" applyNumberFormat="1" applyFont="1" applyFill="1" applyBorder="1" applyAlignment="1">
      <alignment vertical="center"/>
    </xf>
    <xf numFmtId="171" fontId="8" fillId="0" borderId="31"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83" xfId="15" applyNumberFormat="1" applyFont="1" applyFill="1" applyBorder="1" applyAlignment="1">
      <alignment horizontal="center" vertical="center"/>
    </xf>
    <xf numFmtId="171" fontId="1" fillId="2" borderId="85" xfId="15" applyNumberFormat="1" applyFont="1" applyFill="1" applyBorder="1" applyAlignment="1">
      <alignment vertical="center"/>
    </xf>
    <xf numFmtId="171" fontId="1" fillId="4" borderId="85" xfId="15" applyNumberFormat="1" applyFont="1" applyFill="1" applyBorder="1" applyAlignment="1">
      <alignment vertical="center"/>
    </xf>
    <xf numFmtId="49" fontId="1" fillId="3" borderId="87" xfId="15" applyNumberFormat="1" applyFont="1" applyFill="1" applyBorder="1" applyAlignment="1">
      <alignment horizontal="center" vertical="center"/>
    </xf>
    <xf numFmtId="171" fontId="1" fillId="3" borderId="88" xfId="15" applyNumberFormat="1" applyFont="1" applyFill="1" applyBorder="1" applyAlignment="1">
      <alignment vertical="center"/>
    </xf>
    <xf numFmtId="171" fontId="1" fillId="4" borderId="88" xfId="15" applyNumberFormat="1" applyFont="1" applyFill="1" applyBorder="1" applyAlignment="1">
      <alignment vertical="center"/>
    </xf>
    <xf numFmtId="171" fontId="1" fillId="3" borderId="88" xfId="17"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49" fontId="4" fillId="0" borderId="0"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2" borderId="4" xfId="0" applyFont="1" applyFill="1" applyBorder="1"/>
    <xf numFmtId="0" fontId="23" fillId="4" borderId="9" xfId="0" applyFont="1" applyFill="1" applyBorder="1"/>
    <xf numFmtId="0" fontId="23" fillId="2" borderId="85" xfId="0" applyFont="1" applyFill="1" applyBorder="1"/>
    <xf numFmtId="0" fontId="23" fillId="4" borderId="86" xfId="0" applyFont="1" applyFill="1" applyBorder="1"/>
    <xf numFmtId="0" fontId="1" fillId="3" borderId="88" xfId="0" applyFont="1" applyFill="1" applyBorder="1"/>
    <xf numFmtId="0" fontId="1" fillId="4" borderId="89" xfId="0" applyFont="1" applyFill="1" applyBorder="1"/>
    <xf numFmtId="0" fontId="0" fillId="0" borderId="90" xfId="0" applyBorder="1"/>
    <xf numFmtId="0" fontId="23" fillId="4" borderId="4" xfId="0" applyFont="1" applyFill="1" applyBorder="1"/>
    <xf numFmtId="0" fontId="23" fillId="4" borderId="85" xfId="0" applyFont="1" applyFill="1" applyBorder="1"/>
    <xf numFmtId="0" fontId="1" fillId="4" borderId="88" xfId="0" applyFont="1" applyFill="1" applyBorder="1"/>
    <xf numFmtId="0" fontId="0" fillId="0" borderId="91" xfId="0" applyBorder="1"/>
    <xf numFmtId="0" fontId="3" fillId="0" borderId="12" xfId="0" applyFont="1" applyBorder="1"/>
    <xf numFmtId="0" fontId="3" fillId="0" borderId="41" xfId="0" applyFont="1" applyBorder="1"/>
    <xf numFmtId="0" fontId="23" fillId="4" borderId="13" xfId="0" applyFont="1" applyFill="1" applyBorder="1"/>
    <xf numFmtId="0" fontId="23" fillId="4" borderId="79" xfId="0" applyFont="1" applyFill="1" applyBorder="1"/>
    <xf numFmtId="0" fontId="23" fillId="4" borderId="6" xfId="0" applyFont="1" applyFill="1" applyBorder="1"/>
    <xf numFmtId="0" fontId="2" fillId="0" borderId="0" xfId="0" applyFont="1" applyFill="1" applyAlignment="1">
      <alignment horizontal="center" vertical="center"/>
    </xf>
    <xf numFmtId="0" fontId="1" fillId="6" borderId="9" xfId="0" applyFont="1" applyFill="1" applyBorder="1"/>
    <xf numFmtId="0" fontId="1" fillId="2" borderId="85" xfId="0" applyFont="1" applyFill="1" applyBorder="1" applyAlignment="1">
      <alignment horizontal="center" vertical="center"/>
    </xf>
    <xf numFmtId="0" fontId="0" fillId="0" borderId="37" xfId="0" applyBorder="1"/>
    <xf numFmtId="0" fontId="0" fillId="0" borderId="38" xfId="0" applyBorder="1"/>
    <xf numFmtId="0" fontId="0" fillId="0" borderId="39" xfId="0" applyBorder="1"/>
    <xf numFmtId="0" fontId="32" fillId="0" borderId="0" xfId="29" applyFont="1" applyFill="1" applyBorder="1"/>
    <xf numFmtId="166" fontId="6" fillId="0" borderId="0" xfId="29" applyNumberFormat="1" applyFont="1" applyBorder="1"/>
    <xf numFmtId="0" fontId="29" fillId="0" borderId="0" xfId="29" applyFont="1" applyBorder="1"/>
    <xf numFmtId="172" fontId="4" fillId="0" borderId="0" xfId="29" applyNumberFormat="1" applyFont="1" applyBorder="1" applyAlignment="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6" fontId="8" fillId="0" borderId="0" xfId="22" applyNumberFormat="1" applyBorder="1" applyAlignment="1">
      <alignment horizontal="right"/>
    </xf>
    <xf numFmtId="0" fontId="32" fillId="0" borderId="0" xfId="29" applyFont="1" applyBorder="1"/>
    <xf numFmtId="0" fontId="4" fillId="0" borderId="0" xfId="31" applyFont="1" applyFill="1" applyBorder="1" applyAlignment="1">
      <alignment horizontal="left" vertical="center" wrapText="1"/>
    </xf>
    <xf numFmtId="166"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0" fontId="4" fillId="0" borderId="5" xfId="30" applyFont="1" applyBorder="1" applyAlignment="1"/>
    <xf numFmtId="0" fontId="4" fillId="0" borderId="6" xfId="30" applyFont="1" applyBorder="1" applyAlignment="1"/>
    <xf numFmtId="0" fontId="4" fillId="0" borderId="6" xfId="30" applyFont="1" applyFill="1" applyBorder="1" applyAlignment="1">
      <alignment horizontal="left"/>
    </xf>
    <xf numFmtId="0" fontId="4" fillId="0" borderId="6" xfId="30" applyFont="1" applyFill="1" applyBorder="1" applyAlignment="1"/>
    <xf numFmtId="0" fontId="4" fillId="0" borderId="6" xfId="30" applyFont="1" applyFill="1" applyBorder="1" applyAlignment="1">
      <alignment vertical="center"/>
    </xf>
    <xf numFmtId="0" fontId="4" fillId="0" borderId="7" xfId="30" applyFont="1" applyBorder="1" applyAlignment="1"/>
    <xf numFmtId="0" fontId="4" fillId="0" borderId="93" xfId="30" applyFont="1" applyBorder="1" applyAlignment="1"/>
    <xf numFmtId="0" fontId="4" fillId="0" borderId="94" xfId="30" applyFont="1" applyBorder="1" applyAlignment="1"/>
    <xf numFmtId="0" fontId="4" fillId="0" borderId="94" xfId="30" applyFont="1" applyFill="1" applyBorder="1" applyAlignment="1">
      <alignment horizontal="left"/>
    </xf>
    <xf numFmtId="0" fontId="4" fillId="0" borderId="94" xfId="30" applyFont="1" applyFill="1" applyBorder="1" applyAlignment="1"/>
    <xf numFmtId="0" fontId="4" fillId="0" borderId="94" xfId="31" applyFont="1" applyBorder="1"/>
    <xf numFmtId="0" fontId="4" fillId="0" borderId="95" xfId="30" applyFont="1" applyBorder="1" applyAlignment="1"/>
    <xf numFmtId="0" fontId="4" fillId="0" borderId="96" xfId="30" applyFont="1" applyFill="1" applyBorder="1" applyAlignment="1">
      <alignment horizontal="left"/>
    </xf>
    <xf numFmtId="0" fontId="4" fillId="0" borderId="97" xfId="30" applyFont="1" applyFill="1" applyBorder="1" applyAlignment="1">
      <alignment horizontal="left"/>
    </xf>
    <xf numFmtId="0" fontId="4" fillId="0" borderId="98" xfId="30" applyFont="1" applyBorder="1" applyAlignment="1"/>
    <xf numFmtId="0" fontId="4" fillId="0" borderId="93" xfId="30" applyFont="1" applyFill="1" applyBorder="1" applyAlignment="1">
      <alignment horizontal="left"/>
    </xf>
    <xf numFmtId="0" fontId="4" fillId="0" borderId="95" xfId="30" applyFont="1" applyFill="1" applyBorder="1" applyAlignment="1">
      <alignment horizontal="left"/>
    </xf>
    <xf numFmtId="0" fontId="4" fillId="0" borderId="100" xfId="30" applyFont="1" applyFill="1" applyBorder="1" applyAlignment="1">
      <alignment horizontal="left"/>
    </xf>
    <xf numFmtId="0" fontId="4" fillId="0" borderId="101" xfId="30" applyFont="1" applyFill="1" applyBorder="1" applyAlignment="1">
      <alignment horizontal="left"/>
    </xf>
    <xf numFmtId="0" fontId="4" fillId="0" borderId="92" xfId="30" applyFont="1" applyFill="1" applyBorder="1" applyAlignment="1"/>
    <xf numFmtId="166" fontId="8" fillId="0" borderId="29" xfId="17" applyNumberFormat="1" applyFont="1" applyFill="1" applyBorder="1" applyAlignment="1">
      <alignment vertical="center"/>
    </xf>
    <xf numFmtId="166" fontId="8" fillId="0" borderId="29" xfId="22" applyNumberFormat="1" applyFont="1" applyBorder="1" applyAlignment="1">
      <alignment horizontal="right"/>
    </xf>
    <xf numFmtId="0" fontId="8" fillId="0" borderId="63" xfId="29" applyFont="1" applyBorder="1"/>
    <xf numFmtId="166" fontId="8" fillId="0" borderId="27" xfId="17" applyNumberFormat="1" applyFont="1" applyFill="1" applyBorder="1" applyAlignment="1">
      <alignment vertical="center"/>
    </xf>
    <xf numFmtId="166" fontId="8" fillId="0" borderId="27" xfId="22" applyNumberFormat="1" applyFont="1" applyBorder="1" applyAlignment="1">
      <alignment horizontal="right"/>
    </xf>
    <xf numFmtId="0" fontId="8" fillId="0" borderId="42" xfId="29" applyFont="1" applyBorder="1"/>
    <xf numFmtId="166" fontId="8" fillId="0" borderId="28" xfId="17" applyNumberFormat="1" applyFont="1" applyFill="1" applyBorder="1" applyAlignment="1">
      <alignment vertical="center"/>
    </xf>
    <xf numFmtId="166" fontId="8" fillId="0" borderId="28" xfId="22" applyNumberFormat="1" applyFont="1" applyBorder="1" applyAlignment="1">
      <alignment horizontal="right"/>
    </xf>
    <xf numFmtId="0" fontId="8" fillId="0" borderId="43" xfId="29" applyFont="1" applyBorder="1"/>
    <xf numFmtId="166" fontId="8" fillId="7" borderId="28" xfId="17" applyNumberFormat="1" applyFont="1" applyFill="1" applyBorder="1" applyAlignment="1">
      <alignment vertical="center"/>
    </xf>
    <xf numFmtId="166" fontId="8" fillId="0" borderId="28" xfId="22" applyNumberFormat="1" applyFont="1" applyBorder="1" applyAlignment="1">
      <alignment horizontal="right" vertical="center"/>
    </xf>
    <xf numFmtId="166" fontId="8" fillId="7" borderId="28" xfId="17" applyNumberFormat="1" applyFont="1" applyFill="1" applyBorder="1" applyAlignment="1">
      <alignment horizontal="right"/>
    </xf>
    <xf numFmtId="166" fontId="8" fillId="7" borderId="43" xfId="17" applyNumberFormat="1" applyFont="1" applyFill="1" applyBorder="1" applyAlignment="1">
      <alignment vertical="center"/>
    </xf>
    <xf numFmtId="166" fontId="8" fillId="0" borderId="27" xfId="17" applyNumberFormat="1" applyFont="1" applyFill="1" applyBorder="1"/>
    <xf numFmtId="166" fontId="8" fillId="0" borderId="27" xfId="22" applyNumberFormat="1" applyFont="1" applyFill="1" applyBorder="1" applyAlignment="1">
      <alignment horizontal="right"/>
    </xf>
    <xf numFmtId="0" fontId="8" fillId="0" borderId="5" xfId="29" applyFont="1" applyBorder="1"/>
    <xf numFmtId="166" fontId="8" fillId="0" borderId="28" xfId="17" applyNumberFormat="1" applyFont="1" applyFill="1" applyBorder="1"/>
    <xf numFmtId="0" fontId="8" fillId="0" borderId="6" xfId="29" applyFont="1" applyBorder="1"/>
    <xf numFmtId="166" fontId="8" fillId="0" borderId="29" xfId="17" applyNumberFormat="1" applyFont="1" applyFill="1" applyBorder="1"/>
    <xf numFmtId="0" fontId="8" fillId="0" borderId="7" xfId="29" applyFont="1" applyBorder="1"/>
    <xf numFmtId="166" fontId="8" fillId="0" borderId="27" xfId="17" applyNumberFormat="1" applyFont="1" applyFill="1" applyBorder="1" applyAlignment="1">
      <alignment horizontal="right" vertical="center"/>
    </xf>
    <xf numFmtId="166" fontId="8" fillId="0" borderId="27" xfId="22" applyNumberFormat="1" applyFont="1" applyBorder="1" applyAlignment="1">
      <alignment horizontal="right" vertical="center"/>
    </xf>
    <xf numFmtId="166" fontId="8" fillId="0" borderId="29" xfId="17" applyNumberFormat="1" applyFont="1" applyFill="1" applyBorder="1" applyAlignment="1">
      <alignment horizontal="right" vertical="center"/>
    </xf>
    <xf numFmtId="166" fontId="8" fillId="0" borderId="29" xfId="22" applyNumberFormat="1" applyFont="1" applyBorder="1" applyAlignment="1">
      <alignment horizontal="right" vertical="center"/>
    </xf>
    <xf numFmtId="166" fontId="8" fillId="0" borderId="1" xfId="29" applyNumberFormat="1" applyFont="1" applyFill="1" applyBorder="1"/>
    <xf numFmtId="166" fontId="8" fillId="0" borderId="1" xfId="22" applyNumberFormat="1" applyFont="1" applyBorder="1" applyAlignment="1">
      <alignment horizontal="right"/>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28" xfId="22" applyNumberFormat="1" applyFont="1" applyFill="1" applyBorder="1" applyAlignment="1">
      <alignment horizontal="right" vertical="center"/>
    </xf>
    <xf numFmtId="0" fontId="8" fillId="0" borderId="43" xfId="29" applyFont="1" applyFill="1" applyBorder="1"/>
    <xf numFmtId="0" fontId="0" fillId="0" borderId="103" xfId="0" applyBorder="1"/>
    <xf numFmtId="0" fontId="0" fillId="0" borderId="16" xfId="0" applyBorder="1"/>
    <xf numFmtId="0" fontId="0" fillId="0" borderId="18" xfId="0" applyBorder="1"/>
    <xf numFmtId="0" fontId="0" fillId="0" borderId="20" xfId="0" applyBorder="1"/>
    <xf numFmtId="0" fontId="1" fillId="2" borderId="85" xfId="0" applyFont="1" applyFill="1" applyBorder="1"/>
    <xf numFmtId="0" fontId="1" fillId="2" borderId="8" xfId="0" applyFont="1" applyFill="1" applyBorder="1"/>
    <xf numFmtId="0" fontId="1" fillId="2" borderId="104" xfId="0" applyFont="1" applyFill="1" applyBorder="1"/>
    <xf numFmtId="0" fontId="1" fillId="4" borderId="104" xfId="0" applyFont="1" applyFill="1" applyBorder="1"/>
    <xf numFmtId="0" fontId="1" fillId="4" borderId="85" xfId="0" applyFont="1" applyFill="1" applyBorder="1"/>
    <xf numFmtId="0" fontId="0" fillId="0" borderId="15" xfId="0" applyFill="1" applyBorder="1"/>
    <xf numFmtId="0" fontId="1" fillId="4" borderId="99" xfId="0" applyFont="1" applyFill="1" applyBorder="1"/>
    <xf numFmtId="0" fontId="1" fillId="4" borderId="86" xfId="0" applyFont="1" applyFill="1" applyBorder="1"/>
    <xf numFmtId="0" fontId="1" fillId="6" borderId="88" xfId="0" applyFont="1" applyFill="1" applyBorder="1"/>
    <xf numFmtId="0" fontId="34" fillId="2" borderId="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4" borderId="0" xfId="0" applyFont="1" applyFill="1" applyAlignment="1">
      <alignment horizontal="center" vertical="center" wrapText="1"/>
    </xf>
    <xf numFmtId="0" fontId="1" fillId="4" borderId="35" xfId="0" applyFont="1" applyFill="1" applyBorder="1"/>
    <xf numFmtId="0" fontId="1" fillId="4" borderId="76" xfId="0" applyFont="1" applyFill="1" applyBorder="1"/>
    <xf numFmtId="0" fontId="3" fillId="0" borderId="0" xfId="0" applyFont="1" applyAlignment="1">
      <alignment horizontal="right"/>
    </xf>
    <xf numFmtId="0" fontId="3" fillId="0" borderId="1" xfId="0" applyFont="1" applyBorder="1"/>
    <xf numFmtId="0" fontId="1" fillId="6" borderId="85" xfId="0" applyFont="1" applyFill="1" applyBorder="1"/>
    <xf numFmtId="0" fontId="1" fillId="3" borderId="108" xfId="0" applyFont="1" applyFill="1" applyBorder="1" applyAlignment="1">
      <alignment horizontal="center" vertical="center"/>
    </xf>
    <xf numFmtId="0" fontId="1" fillId="3" borderId="109" xfId="0" applyFont="1" applyFill="1" applyBorder="1"/>
    <xf numFmtId="0" fontId="1" fillId="3" borderId="110" xfId="0" applyFont="1" applyFill="1" applyBorder="1" applyAlignment="1">
      <alignment horizontal="center" vertical="center"/>
    </xf>
    <xf numFmtId="164" fontId="1" fillId="3" borderId="111" xfId="0" applyNumberFormat="1" applyFont="1" applyFill="1" applyBorder="1"/>
    <xf numFmtId="0" fontId="1" fillId="3" borderId="85" xfId="0" applyFont="1" applyFill="1" applyBorder="1"/>
    <xf numFmtId="164" fontId="1" fillId="3" borderId="88"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5" fillId="0" borderId="0" xfId="7" applyFont="1" applyFill="1" applyBorder="1" applyAlignment="1">
      <alignment vertical="center"/>
    </xf>
    <xf numFmtId="164" fontId="35" fillId="0" borderId="0" xfId="7" applyNumberFormat="1" applyFont="1" applyFill="1" applyBorder="1" applyAlignment="1">
      <alignment horizontal="center" vertical="center"/>
    </xf>
    <xf numFmtId="0" fontId="35"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8" fillId="0" borderId="0" xfId="7" applyFont="1" applyFill="1" applyBorder="1" applyAlignment="1"/>
    <xf numFmtId="0" fontId="28"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5" fillId="0" borderId="6" xfId="7" applyFont="1" applyFill="1" applyBorder="1" applyAlignment="1">
      <alignment vertical="center"/>
    </xf>
    <xf numFmtId="164" fontId="35" fillId="0" borderId="6" xfId="7" applyNumberFormat="1" applyFont="1" applyFill="1" applyBorder="1" applyAlignment="1">
      <alignment horizontal="center" vertical="center"/>
    </xf>
    <xf numFmtId="0" fontId="1" fillId="2" borderId="85" xfId="0" applyFont="1" applyFill="1" applyBorder="1" applyAlignment="1">
      <alignment vertical="center"/>
    </xf>
    <xf numFmtId="0" fontId="1" fillId="2" borderId="104" xfId="0" applyFont="1" applyFill="1" applyBorder="1" applyAlignment="1">
      <alignment vertical="center"/>
    </xf>
    <xf numFmtId="0" fontId="1" fillId="2" borderId="88" xfId="0" applyFont="1" applyFill="1" applyBorder="1" applyAlignment="1">
      <alignment vertical="center"/>
    </xf>
    <xf numFmtId="0" fontId="1" fillId="2" borderId="84" xfId="0" applyFont="1" applyFill="1" applyBorder="1" applyAlignment="1">
      <alignment horizontal="left" vertical="center" wrapText="1"/>
    </xf>
    <xf numFmtId="0" fontId="1" fillId="2" borderId="113" xfId="0" applyFont="1" applyFill="1" applyBorder="1" applyAlignment="1">
      <alignment horizontal="left" vertical="center" wrapText="1"/>
    </xf>
    <xf numFmtId="0" fontId="1" fillId="2" borderId="107" xfId="0" applyFont="1" applyFill="1" applyBorder="1" applyAlignment="1">
      <alignment horizontal="left" vertical="center" wrapText="1"/>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0" fillId="0" borderId="117" xfId="32" applyFont="1" applyBorder="1" applyAlignment="1">
      <alignment horizontal="center" vertical="top" wrapText="1"/>
    </xf>
    <xf numFmtId="0" fontId="30" fillId="0" borderId="0" xfId="32" applyFont="1" applyBorder="1" applyAlignment="1">
      <alignment horizontal="centerContinuous" vertical="center" wrapText="1"/>
    </xf>
    <xf numFmtId="0" fontId="30" fillId="0" borderId="118" xfId="32" applyFont="1" applyBorder="1" applyAlignment="1">
      <alignment wrapText="1"/>
    </xf>
    <xf numFmtId="0" fontId="30"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0"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6" fillId="0" borderId="0" xfId="32" applyFont="1"/>
    <xf numFmtId="0" fontId="1" fillId="2" borderId="83" xfId="0" applyFont="1" applyFill="1" applyBorder="1" applyAlignment="1">
      <alignment horizontal="left" vertical="center"/>
    </xf>
    <xf numFmtId="0" fontId="1" fillId="2" borderId="102" xfId="0" applyFont="1" applyFill="1" applyBorder="1" applyAlignment="1">
      <alignment horizontal="left" vertical="center"/>
    </xf>
    <xf numFmtId="0" fontId="1" fillId="2" borderId="87" xfId="0" applyFont="1" applyFill="1" applyBorder="1" applyAlignment="1">
      <alignment horizontal="left" vertical="center" wrapText="1"/>
    </xf>
    <xf numFmtId="0" fontId="1" fillId="2" borderId="88" xfId="0" applyFont="1" applyFill="1" applyBorder="1"/>
    <xf numFmtId="0" fontId="2" fillId="0" borderId="28" xfId="0" applyFont="1" applyBorder="1" applyAlignment="1">
      <alignment vertical="center"/>
    </xf>
    <xf numFmtId="0" fontId="31"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22" xfId="0" applyBorder="1"/>
    <xf numFmtId="0" fontId="0" fillId="0" borderId="123" xfId="0" applyBorder="1"/>
    <xf numFmtId="0" fontId="0" fillId="0" borderId="125" xfId="0" applyBorder="1"/>
    <xf numFmtId="0" fontId="3" fillId="0" borderId="124" xfId="0" applyFont="1" applyBorder="1"/>
    <xf numFmtId="0" fontId="3" fillId="0" borderId="124" xfId="0" applyFont="1" applyBorder="1" applyAlignment="1">
      <alignment horizontal="left"/>
    </xf>
    <xf numFmtId="0" fontId="0" fillId="0" borderId="126" xfId="0" applyBorder="1"/>
    <xf numFmtId="0" fontId="0" fillId="0" borderId="127" xfId="0" applyBorder="1"/>
    <xf numFmtId="0" fontId="1" fillId="4" borderId="109" xfId="0" applyFont="1" applyFill="1" applyBorder="1"/>
    <xf numFmtId="164" fontId="1" fillId="4" borderId="111" xfId="0" applyNumberFormat="1" applyFont="1" applyFill="1" applyBorder="1"/>
    <xf numFmtId="164" fontId="1" fillId="4" borderId="0" xfId="0" applyNumberFormat="1" applyFont="1" applyFill="1"/>
    <xf numFmtId="0" fontId="1" fillId="4" borderId="88" xfId="0" applyFont="1" applyFill="1" applyBorder="1" applyAlignment="1">
      <alignment vertical="center"/>
    </xf>
    <xf numFmtId="164" fontId="1" fillId="4" borderId="83" xfId="0" applyNumberFormat="1" applyFont="1" applyFill="1" applyBorder="1"/>
    <xf numFmtId="164" fontId="1" fillId="4" borderId="102" xfId="0" applyNumberFormat="1" applyFont="1" applyFill="1" applyBorder="1"/>
    <xf numFmtId="164" fontId="1" fillId="4" borderId="87" xfId="0" applyNumberFormat="1" applyFont="1" applyFill="1" applyBorder="1" applyAlignment="1">
      <alignment vertical="center"/>
    </xf>
    <xf numFmtId="164" fontId="1" fillId="4" borderId="0" xfId="0" applyNumberFormat="1" applyFont="1" applyFill="1" applyBorder="1"/>
    <xf numFmtId="164" fontId="1" fillId="4" borderId="35" xfId="0" applyNumberFormat="1" applyFont="1" applyFill="1" applyBorder="1"/>
    <xf numFmtId="3" fontId="1" fillId="4" borderId="109" xfId="0" applyNumberFormat="1" applyFont="1" applyFill="1" applyBorder="1"/>
    <xf numFmtId="0" fontId="1" fillId="4" borderId="0" xfId="0" applyFont="1" applyFill="1" applyBorder="1"/>
    <xf numFmtId="164" fontId="1" fillId="4" borderId="89" xfId="0" applyNumberFormat="1" applyFont="1" applyFill="1" applyBorder="1" applyAlignment="1">
      <alignment horizontal="center" vertical="center"/>
    </xf>
    <xf numFmtId="0" fontId="21" fillId="0" borderId="129" xfId="0" applyFont="1" applyBorder="1"/>
    <xf numFmtId="0" fontId="0" fillId="0" borderId="130" xfId="0" applyBorder="1"/>
    <xf numFmtId="0" fontId="0" fillId="0" borderId="131" xfId="0" applyBorder="1"/>
    <xf numFmtId="0" fontId="0" fillId="0" borderId="132" xfId="0" applyBorder="1"/>
    <xf numFmtId="0" fontId="0" fillId="0" borderId="133" xfId="0" applyBorder="1"/>
    <xf numFmtId="0" fontId="3" fillId="0" borderId="132" xfId="0" applyFont="1" applyBorder="1"/>
    <xf numFmtId="0" fontId="3" fillId="0" borderId="132" xfId="0" applyFont="1" applyBorder="1" applyAlignment="1">
      <alignment horizontal="left"/>
    </xf>
    <xf numFmtId="0" fontId="0" fillId="0" borderId="135" xfId="0" applyBorder="1"/>
    <xf numFmtId="0" fontId="0" fillId="0" borderId="136" xfId="0" applyBorder="1"/>
    <xf numFmtId="0" fontId="1" fillId="0" borderId="128" xfId="0" applyFont="1" applyFill="1" applyBorder="1" applyAlignment="1">
      <alignment wrapText="1"/>
    </xf>
    <xf numFmtId="0" fontId="1" fillId="0" borderId="8" xfId="0" applyFont="1" applyFill="1" applyBorder="1" applyAlignment="1">
      <alignment vertical="center" wrapText="1"/>
    </xf>
    <xf numFmtId="0" fontId="1" fillId="0" borderId="8" xfId="0" applyFont="1" applyFill="1" applyBorder="1" applyAlignment="1">
      <alignment wrapText="1"/>
    </xf>
    <xf numFmtId="164" fontId="0" fillId="0" borderId="42" xfId="0" applyNumberFormat="1" applyBorder="1"/>
    <xf numFmtId="0" fontId="1" fillId="3" borderId="84" xfId="0" applyFont="1" applyFill="1" applyBorder="1" applyAlignment="1">
      <alignment horizontal="center" vertical="center" wrapText="1"/>
    </xf>
    <xf numFmtId="0" fontId="1" fillId="3" borderId="107" xfId="0" applyFont="1" applyFill="1" applyBorder="1" applyAlignment="1">
      <alignment horizontal="center" vertical="center" wrapText="1"/>
    </xf>
    <xf numFmtId="164" fontId="1" fillId="3" borderId="85" xfId="0" applyNumberFormat="1" applyFont="1" applyFill="1" applyBorder="1"/>
    <xf numFmtId="164" fontId="1" fillId="3" borderId="86" xfId="0" applyNumberFormat="1" applyFont="1" applyFill="1" applyBorder="1"/>
    <xf numFmtId="0" fontId="11" fillId="0" borderId="132" xfId="0" applyFont="1" applyBorder="1"/>
    <xf numFmtId="0" fontId="0" fillId="0" borderId="134" xfId="0" applyBorder="1"/>
    <xf numFmtId="0" fontId="3" fillId="0" borderId="130" xfId="0" applyFont="1" applyBorder="1"/>
    <xf numFmtId="0" fontId="3" fillId="0" borderId="0" xfId="0" applyFont="1" applyBorder="1" applyAlignment="1">
      <alignment horizontal="left"/>
    </xf>
    <xf numFmtId="0" fontId="21" fillId="0" borderId="137" xfId="0" applyFont="1" applyBorder="1"/>
    <xf numFmtId="0" fontId="0" fillId="0" borderId="138" xfId="0" applyBorder="1"/>
    <xf numFmtId="0" fontId="0" fillId="0" borderId="139" xfId="0" applyBorder="1"/>
    <xf numFmtId="0" fontId="0" fillId="0" borderId="140" xfId="0" applyBorder="1"/>
    <xf numFmtId="0" fontId="0" fillId="0" borderId="141" xfId="0" applyBorder="1"/>
    <xf numFmtId="0" fontId="11" fillId="0" borderId="140" xfId="0" applyFont="1" applyBorder="1"/>
    <xf numFmtId="0" fontId="3" fillId="0" borderId="140" xfId="0" applyFont="1" applyBorder="1"/>
    <xf numFmtId="0" fontId="0" fillId="0" borderId="142" xfId="0" applyBorder="1"/>
    <xf numFmtId="0" fontId="0" fillId="0" borderId="143" xfId="0" applyBorder="1"/>
    <xf numFmtId="0" fontId="0" fillId="0" borderId="144" xfId="0" applyBorder="1"/>
    <xf numFmtId="3" fontId="1" fillId="4" borderId="4" xfId="0" applyNumberFormat="1" applyFont="1" applyFill="1" applyBorder="1"/>
    <xf numFmtId="0" fontId="1" fillId="4" borderId="83" xfId="0" applyFont="1" applyFill="1" applyBorder="1" applyAlignment="1">
      <alignment vertical="center"/>
    </xf>
    <xf numFmtId="0" fontId="1" fillId="4" borderId="102" xfId="0" applyFont="1" applyFill="1" applyBorder="1" applyAlignment="1">
      <alignment vertical="center"/>
    </xf>
    <xf numFmtId="0" fontId="1" fillId="4" borderId="87" xfId="0" applyFont="1" applyFill="1" applyBorder="1" applyAlignment="1">
      <alignment vertical="center"/>
    </xf>
    <xf numFmtId="164" fontId="1" fillId="4" borderId="83" xfId="0" applyNumberFormat="1" applyFont="1" applyFill="1" applyBorder="1" applyAlignment="1">
      <alignment vertical="center"/>
    </xf>
    <xf numFmtId="164" fontId="1" fillId="4" borderId="102" xfId="0" applyNumberFormat="1" applyFont="1" applyFill="1" applyBorder="1" applyAlignment="1">
      <alignment vertical="center"/>
    </xf>
    <xf numFmtId="0" fontId="1" fillId="5" borderId="84" xfId="0" applyFont="1" applyFill="1" applyBorder="1" applyAlignment="1">
      <alignment horizontal="center" vertical="center"/>
    </xf>
    <xf numFmtId="164" fontId="1" fillId="5" borderId="88" xfId="0" applyNumberFormat="1" applyFont="1" applyFill="1" applyBorder="1"/>
    <xf numFmtId="164" fontId="1" fillId="5" borderId="89" xfId="0" applyNumberFormat="1" applyFont="1" applyFill="1" applyBorder="1"/>
    <xf numFmtId="3" fontId="1" fillId="4" borderId="83" xfId="0" applyNumberFormat="1" applyFont="1" applyFill="1" applyBorder="1"/>
    <xf numFmtId="164" fontId="1" fillId="4" borderId="87" xfId="0" applyNumberFormat="1" applyFont="1" applyFill="1" applyBorder="1"/>
    <xf numFmtId="0" fontId="1" fillId="5" borderId="107" xfId="0" applyFont="1" applyFill="1" applyBorder="1" applyAlignment="1">
      <alignment horizontal="center" vertical="center"/>
    </xf>
    <xf numFmtId="0" fontId="1" fillId="5" borderId="85" xfId="0" applyFont="1" applyFill="1" applyBorder="1" applyAlignment="1">
      <alignment vertical="center"/>
    </xf>
    <xf numFmtId="0" fontId="1" fillId="5" borderId="86" xfId="0" applyFont="1" applyFill="1" applyBorder="1" applyAlignment="1">
      <alignment vertical="center"/>
    </xf>
    <xf numFmtId="0" fontId="1" fillId="2" borderId="89"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89" xfId="0" applyFont="1" applyFill="1" applyBorder="1"/>
    <xf numFmtId="0" fontId="0" fillId="0" borderId="87" xfId="0" applyFill="1" applyBorder="1"/>
    <xf numFmtId="0" fontId="1" fillId="2" borderId="83" xfId="0" applyFont="1" applyFill="1" applyBorder="1" applyAlignment="1">
      <alignment horizontal="left" vertical="center" wrapText="1"/>
    </xf>
    <xf numFmtId="0" fontId="1" fillId="2" borderId="86" xfId="0" applyFont="1" applyFill="1" applyBorder="1" applyAlignment="1">
      <alignment vertical="center"/>
    </xf>
    <xf numFmtId="0" fontId="1" fillId="2" borderId="102" xfId="0" applyFont="1" applyFill="1" applyBorder="1" applyAlignment="1">
      <alignment horizontal="left" vertical="center" wrapText="1"/>
    </xf>
    <xf numFmtId="0" fontId="1" fillId="2" borderId="99" xfId="0" applyFont="1" applyFill="1" applyBorder="1" applyAlignment="1">
      <alignment vertical="center"/>
    </xf>
    <xf numFmtId="0" fontId="1" fillId="2" borderId="89" xfId="0" applyFont="1" applyFill="1" applyBorder="1" applyAlignment="1">
      <alignment vertical="center"/>
    </xf>
    <xf numFmtId="0" fontId="1" fillId="4" borderId="87" xfId="0" applyFont="1" applyFill="1" applyBorder="1"/>
    <xf numFmtId="3" fontId="1" fillId="4" borderId="0" xfId="0" applyNumberFormat="1" applyFont="1" applyFill="1" applyBorder="1"/>
    <xf numFmtId="0" fontId="1" fillId="6" borderId="8" xfId="0" applyFont="1" applyFill="1" applyBorder="1" applyAlignment="1">
      <alignment horizontal="center" vertical="center" wrapText="1"/>
    </xf>
    <xf numFmtId="0" fontId="0" fillId="0" borderId="77" xfId="0" applyBorder="1"/>
    <xf numFmtId="0" fontId="0" fillId="0" borderId="145" xfId="0" applyBorder="1"/>
    <xf numFmtId="0" fontId="0" fillId="0" borderId="146" xfId="0" applyBorder="1"/>
    <xf numFmtId="0" fontId="4" fillId="0" borderId="0" xfId="0" applyFont="1" applyFill="1" applyAlignment="1">
      <alignment horizontal="right" wrapText="1"/>
    </xf>
    <xf numFmtId="0" fontId="4" fillId="0" borderId="0" xfId="0" applyFont="1" applyFill="1" applyAlignment="1">
      <alignment wrapText="1"/>
    </xf>
    <xf numFmtId="0" fontId="1" fillId="0" borderId="0" xfId="0" applyFont="1" applyFill="1" applyBorder="1" applyAlignment="1">
      <alignment horizontal="center" textRotation="90"/>
    </xf>
    <xf numFmtId="0" fontId="21" fillId="0" borderId="147" xfId="0" applyFont="1" applyBorder="1"/>
    <xf numFmtId="0" fontId="0" fillId="0" borderId="148" xfId="0" applyBorder="1"/>
    <xf numFmtId="0" fontId="0" fillId="0" borderId="149" xfId="0" applyBorder="1"/>
    <xf numFmtId="0" fontId="0" fillId="0" borderId="150" xfId="0" applyBorder="1"/>
    <xf numFmtId="0" fontId="0" fillId="0" borderId="151" xfId="0" applyBorder="1"/>
    <xf numFmtId="0" fontId="3" fillId="0" borderId="150" xfId="0" applyFont="1" applyBorder="1"/>
    <xf numFmtId="0" fontId="0" fillId="0" borderId="152" xfId="0" applyBorder="1"/>
    <xf numFmtId="0" fontId="0" fillId="0" borderId="153" xfId="0" applyBorder="1"/>
    <xf numFmtId="0" fontId="0" fillId="0" borderId="154" xfId="0" applyBorder="1"/>
    <xf numFmtId="0" fontId="1" fillId="6" borderId="83" xfId="0" applyFont="1" applyFill="1" applyBorder="1" applyAlignment="1">
      <alignment horizontal="center" vertical="center" wrapText="1"/>
    </xf>
    <xf numFmtId="164" fontId="1" fillId="6" borderId="87" xfId="0" applyNumberFormat="1" applyFont="1" applyFill="1" applyBorder="1" applyAlignment="1">
      <alignment horizontal="center" vertical="center"/>
    </xf>
    <xf numFmtId="164" fontId="1" fillId="6" borderId="88" xfId="0" applyNumberFormat="1" applyFont="1" applyFill="1" applyBorder="1"/>
    <xf numFmtId="0" fontId="1" fillId="4" borderId="83" xfId="0" applyFont="1" applyFill="1" applyBorder="1"/>
    <xf numFmtId="0" fontId="1" fillId="4" borderId="102"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0" fillId="0" borderId="117" xfId="33" applyFont="1" applyBorder="1" applyAlignment="1">
      <alignment horizontal="center" vertical="top" wrapText="1"/>
    </xf>
    <xf numFmtId="0" fontId="30" fillId="0" borderId="0" xfId="33" applyFont="1" applyBorder="1" applyAlignment="1">
      <alignment horizontal="centerContinuous" vertical="center" wrapText="1"/>
    </xf>
    <xf numFmtId="0" fontId="30" fillId="0" borderId="118"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0"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6" fillId="0" borderId="0" xfId="33" applyFont="1"/>
    <xf numFmtId="49" fontId="8" fillId="0" borderId="0" xfId="33" quotePrefix="1" applyNumberFormat="1" applyFont="1" applyAlignment="1">
      <alignment horizontal="right"/>
    </xf>
    <xf numFmtId="0" fontId="2" fillId="0" borderId="17" xfId="0" applyFont="1" applyFill="1" applyBorder="1"/>
    <xf numFmtId="0" fontId="2" fillId="0" borderId="19" xfId="0" applyFont="1" applyFill="1" applyBorder="1"/>
    <xf numFmtId="0" fontId="2" fillId="0" borderId="145" xfId="0" applyFont="1" applyFill="1" applyBorder="1"/>
    <xf numFmtId="0" fontId="2" fillId="0" borderId="70" xfId="0" applyFont="1" applyBorder="1"/>
    <xf numFmtId="0" fontId="2" fillId="0" borderId="71" xfId="0" applyFont="1" applyBorder="1"/>
    <xf numFmtId="0" fontId="2" fillId="0" borderId="146" xfId="0" applyFont="1" applyBorder="1"/>
    <xf numFmtId="0" fontId="2" fillId="0" borderId="77" xfId="0" applyFont="1" applyBorder="1"/>
    <xf numFmtId="0" fontId="13" fillId="4" borderId="0" xfId="0" applyFont="1" applyFill="1"/>
    <xf numFmtId="0" fontId="1" fillId="6" borderId="105" xfId="0" applyFont="1" applyFill="1" applyBorder="1"/>
    <xf numFmtId="0" fontId="1" fillId="6" borderId="35" xfId="0" applyFont="1" applyFill="1" applyBorder="1"/>
    <xf numFmtId="0" fontId="30" fillId="0" borderId="117" xfId="33" applyFont="1" applyBorder="1" applyAlignment="1">
      <alignment horizontal="centerContinuous" vertical="center" wrapText="1"/>
    </xf>
    <xf numFmtId="0" fontId="30" fillId="0" borderId="118"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88"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104" xfId="0" applyFont="1" applyFill="1" applyBorder="1" applyAlignment="1">
      <alignment horizontal="center" vertical="center"/>
    </xf>
    <xf numFmtId="0" fontId="1" fillId="2" borderId="88" xfId="0" applyFont="1" applyFill="1" applyBorder="1" applyAlignment="1">
      <alignment horizontal="center" vertical="center"/>
    </xf>
    <xf numFmtId="0" fontId="1" fillId="4" borderId="89" xfId="0" applyFont="1" applyFill="1" applyBorder="1" applyAlignment="1">
      <alignment vertical="center"/>
    </xf>
    <xf numFmtId="0" fontId="1" fillId="4" borderId="85" xfId="0" applyFont="1" applyFill="1" applyBorder="1" applyAlignment="1">
      <alignment vertical="center"/>
    </xf>
    <xf numFmtId="0" fontId="1" fillId="4" borderId="86" xfId="0" applyFont="1" applyFill="1" applyBorder="1" applyAlignment="1">
      <alignment horizontal="center" vertical="center"/>
    </xf>
    <xf numFmtId="0" fontId="1" fillId="4" borderId="104" xfId="0" applyFont="1" applyFill="1" applyBorder="1" applyAlignment="1">
      <alignment vertical="center"/>
    </xf>
    <xf numFmtId="0" fontId="1" fillId="4" borderId="99" xfId="0" applyFont="1" applyFill="1" applyBorder="1" applyAlignment="1">
      <alignment horizontal="center" vertical="center"/>
    </xf>
    <xf numFmtId="0" fontId="1" fillId="4" borderId="89" xfId="0" applyFont="1" applyFill="1" applyBorder="1" applyAlignment="1">
      <alignment horizontal="center" vertical="center"/>
    </xf>
    <xf numFmtId="0" fontId="1" fillId="4" borderId="86" xfId="0" applyFont="1" applyFill="1" applyBorder="1" applyAlignment="1">
      <alignment horizontal="right"/>
    </xf>
    <xf numFmtId="0" fontId="1" fillId="4" borderId="99" xfId="0" applyFont="1" applyFill="1" applyBorder="1" applyAlignment="1">
      <alignment horizontal="right"/>
    </xf>
    <xf numFmtId="0" fontId="1" fillId="4" borderId="89" xfId="0" applyFont="1" applyFill="1" applyBorder="1" applyAlignment="1">
      <alignment horizontal="right"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39" fillId="0" borderId="0" xfId="0" applyFont="1"/>
    <xf numFmtId="0" fontId="30" fillId="0" borderId="117" xfId="32" applyFont="1" applyBorder="1" applyAlignment="1">
      <alignment horizontal="centerContinuous" vertical="center" wrapText="1"/>
    </xf>
    <xf numFmtId="0" fontId="30" fillId="0" borderId="118"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2" fillId="0" borderId="32" xfId="0" applyFont="1" applyBorder="1" applyAlignment="1">
      <alignment horizontal="center" vertical="center" wrapText="1"/>
    </xf>
    <xf numFmtId="0" fontId="1" fillId="4" borderId="0" xfId="0" applyFont="1" applyFill="1" applyAlignment="1">
      <alignment horizontal="center"/>
    </xf>
    <xf numFmtId="0" fontId="1" fillId="4" borderId="0"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56" xfId="0" applyFont="1" applyBorder="1"/>
    <xf numFmtId="0" fontId="3" fillId="0" borderId="157"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28" xfId="0" applyFont="1" applyFill="1" applyBorder="1" applyAlignment="1">
      <alignment wrapText="1"/>
    </xf>
    <xf numFmtId="0" fontId="21" fillId="0" borderId="158" xfId="0" applyFont="1" applyBorder="1"/>
    <xf numFmtId="0" fontId="3" fillId="0" borderId="140" xfId="0" applyFont="1" applyBorder="1" applyAlignment="1">
      <alignment horizontal="left"/>
    </xf>
    <xf numFmtId="0" fontId="3" fillId="0" borderId="159" xfId="0" applyFont="1" applyBorder="1"/>
    <xf numFmtId="0" fontId="1" fillId="3" borderId="112" xfId="0" applyFont="1" applyFill="1" applyBorder="1" applyAlignment="1">
      <alignment horizontal="center" vertical="center"/>
    </xf>
    <xf numFmtId="0" fontId="1" fillId="3" borderId="106" xfId="0" applyFont="1" applyFill="1" applyBorder="1"/>
    <xf numFmtId="0" fontId="1" fillId="3" borderId="104" xfId="0" applyFont="1" applyFill="1" applyBorder="1" applyAlignment="1">
      <alignment horizontal="center" vertical="center"/>
    </xf>
    <xf numFmtId="0" fontId="1" fillId="3" borderId="104" xfId="0" applyFont="1" applyFill="1" applyBorder="1"/>
    <xf numFmtId="164" fontId="1" fillId="3" borderId="104" xfId="0" applyNumberFormat="1" applyFont="1" applyFill="1" applyBorder="1" applyAlignment="1">
      <alignment horizontal="center" vertical="center"/>
    </xf>
    <xf numFmtId="164" fontId="1" fillId="4" borderId="104" xfId="0" applyNumberFormat="1" applyFont="1" applyFill="1" applyBorder="1" applyAlignment="1">
      <alignment horizontal="center" vertical="center"/>
    </xf>
    <xf numFmtId="164" fontId="0" fillId="0" borderId="42" xfId="0" applyNumberFormat="1" applyBorder="1" applyAlignment="1">
      <alignment vertical="center"/>
    </xf>
    <xf numFmtId="0" fontId="1" fillId="4" borderId="8" xfId="0" applyFont="1" applyFill="1" applyBorder="1" applyAlignment="1">
      <alignment wrapText="1"/>
    </xf>
    <xf numFmtId="0" fontId="1" fillId="4" borderId="0" xfId="0" applyFont="1" applyFill="1" applyBorder="1" applyAlignment="1">
      <alignment horizontal="left" wrapText="1"/>
    </xf>
    <xf numFmtId="0" fontId="0" fillId="0" borderId="43" xfId="0" applyBorder="1" applyAlignment="1">
      <alignment vertical="center"/>
    </xf>
    <xf numFmtId="0" fontId="0" fillId="0" borderId="0" xfId="0" applyFill="1" applyBorder="1" applyAlignment="1">
      <alignment vertical="center"/>
    </xf>
    <xf numFmtId="0" fontId="8" fillId="0" borderId="1" xfId="0" applyFont="1" applyFill="1" applyBorder="1"/>
    <xf numFmtId="0" fontId="22" fillId="2" borderId="83" xfId="0" applyFont="1" applyFill="1" applyBorder="1"/>
    <xf numFmtId="0" fontId="22" fillId="2" borderId="85" xfId="0" applyFont="1" applyFill="1" applyBorder="1"/>
    <xf numFmtId="0" fontId="22" fillId="4" borderId="85" xfId="0" applyFont="1" applyFill="1" applyBorder="1"/>
    <xf numFmtId="0" fontId="1" fillId="3" borderId="87" xfId="0" applyFont="1" applyFill="1" applyBorder="1"/>
    <xf numFmtId="0" fontId="22" fillId="4" borderId="9" xfId="0" applyFont="1" applyFill="1" applyBorder="1"/>
    <xf numFmtId="0" fontId="22" fillId="4" borderId="86" xfId="0" applyFont="1" applyFill="1" applyBorder="1"/>
    <xf numFmtId="0" fontId="1" fillId="4" borderId="89" xfId="4" applyFont="1" applyFill="1" applyBorder="1" applyAlignment="1">
      <alignment horizontal="center" vertical="center"/>
    </xf>
    <xf numFmtId="0" fontId="1" fillId="4" borderId="0" xfId="4" applyFont="1" applyFill="1" applyBorder="1" applyAlignment="1">
      <alignment horizontal="left"/>
    </xf>
    <xf numFmtId="0" fontId="2" fillId="0" borderId="42" xfId="0" applyFont="1" applyBorder="1"/>
    <xf numFmtId="0" fontId="2" fillId="0" borderId="43" xfId="0" applyFont="1" applyBorder="1"/>
    <xf numFmtId="0" fontId="24" fillId="0" borderId="37"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155" xfId="0" applyBorder="1"/>
    <xf numFmtId="0" fontId="0" fillId="0" borderId="160" xfId="0" applyBorder="1"/>
    <xf numFmtId="0" fontId="2" fillId="0" borderId="77" xfId="0" applyFont="1" applyBorder="1" applyAlignment="1">
      <alignment horizontal="center" vertical="center"/>
    </xf>
    <xf numFmtId="0" fontId="2" fillId="0" borderId="161" xfId="0" applyFont="1" applyBorder="1"/>
    <xf numFmtId="171" fontId="1" fillId="4" borderId="86" xfId="15" applyNumberFormat="1" applyFont="1" applyFill="1" applyBorder="1" applyAlignment="1">
      <alignment vertical="center"/>
    </xf>
    <xf numFmtId="171" fontId="1" fillId="4" borderId="89"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2" borderId="4" xfId="0" applyFont="1" applyFill="1" applyBorder="1" applyAlignment="1">
      <alignment horizontal="center" vertical="center"/>
    </xf>
    <xf numFmtId="0" fontId="42" fillId="0" borderId="0" xfId="0" applyFont="1"/>
    <xf numFmtId="0" fontId="1" fillId="0" borderId="0" xfId="0" applyFont="1" applyFill="1" applyBorder="1" applyAlignment="1">
      <alignment wrapText="1"/>
    </xf>
    <xf numFmtId="0" fontId="8" fillId="0" borderId="28" xfId="0" applyFont="1" applyFill="1" applyBorder="1"/>
    <xf numFmtId="0" fontId="4" fillId="0" borderId="41" xfId="0" applyFont="1" applyFill="1" applyBorder="1"/>
    <xf numFmtId="0" fontId="4" fillId="0" borderId="69" xfId="0" applyFont="1" applyFill="1" applyBorder="1"/>
    <xf numFmtId="0" fontId="4" fillId="0" borderId="40" xfId="0" applyFont="1" applyFill="1" applyBorder="1"/>
    <xf numFmtId="0" fontId="4" fillId="0" borderId="3" xfId="0" applyFont="1" applyFill="1" applyBorder="1"/>
    <xf numFmtId="3" fontId="1" fillId="4" borderId="83" xfId="0" applyNumberFormat="1" applyFont="1" applyFill="1" applyBorder="1" applyAlignment="1">
      <alignment vertical="center"/>
    </xf>
    <xf numFmtId="0" fontId="1" fillId="0" borderId="0" xfId="0" applyFont="1" applyFill="1" applyBorder="1" applyAlignment="1">
      <alignment horizontal="left" wrapText="1"/>
    </xf>
    <xf numFmtId="0" fontId="34"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2" fillId="0" borderId="165" xfId="0" applyFont="1" applyFill="1" applyBorder="1"/>
    <xf numFmtId="164" fontId="2" fillId="0" borderId="166" xfId="0" applyNumberFormat="1" applyFont="1" applyBorder="1"/>
    <xf numFmtId="0" fontId="8" fillId="0" borderId="93" xfId="0" applyFont="1" applyFill="1" applyBorder="1"/>
    <xf numFmtId="0" fontId="8" fillId="0" borderId="27" xfId="0" applyFont="1" applyFill="1" applyBorder="1"/>
    <xf numFmtId="0" fontId="8" fillId="0" borderId="10" xfId="0" applyFont="1" applyFill="1" applyBorder="1"/>
    <xf numFmtId="0" fontId="8" fillId="0" borderId="94" xfId="0" applyFont="1" applyFill="1" applyBorder="1"/>
    <xf numFmtId="0" fontId="8" fillId="0" borderId="12" xfId="0" applyFont="1" applyFill="1" applyBorder="1"/>
    <xf numFmtId="0" fontId="8" fillId="0" borderId="95" xfId="0" applyFont="1" applyFill="1" applyBorder="1"/>
    <xf numFmtId="0" fontId="8" fillId="0" borderId="29" xfId="0" applyFont="1" applyFill="1" applyBorder="1"/>
    <xf numFmtId="0" fontId="8" fillId="0" borderId="14" xfId="0" applyFont="1" applyFill="1" applyBorder="1"/>
    <xf numFmtId="0" fontId="8" fillId="0" borderId="92" xfId="0" applyFont="1" applyFill="1" applyBorder="1"/>
    <xf numFmtId="0" fontId="8" fillId="0" borderId="25" xfId="0" applyFont="1" applyFill="1" applyBorder="1"/>
    <xf numFmtId="0" fontId="0" fillId="0" borderId="24" xfId="0" applyBorder="1"/>
    <xf numFmtId="0" fontId="0" fillId="0" borderId="162" xfId="0" applyBorder="1"/>
    <xf numFmtId="0" fontId="0" fillId="0" borderId="163" xfId="0" applyBorder="1"/>
    <xf numFmtId="0" fontId="0" fillId="0" borderId="164" xfId="0" applyBorder="1"/>
    <xf numFmtId="0" fontId="22" fillId="4" borderId="83" xfId="0" applyFont="1" applyFill="1" applyBorder="1"/>
    <xf numFmtId="0" fontId="22" fillId="2" borderId="0" xfId="0" applyFont="1" applyFill="1" applyBorder="1"/>
    <xf numFmtId="0" fontId="22" fillId="4" borderId="0" xfId="0" applyFont="1" applyFill="1" applyBorder="1"/>
    <xf numFmtId="0" fontId="1" fillId="4" borderId="0" xfId="0" applyFont="1" applyFill="1" applyAlignment="1">
      <alignment horizontal="center" vertical="center" wrapText="1"/>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85" xfId="0" applyFont="1" applyFill="1" applyBorder="1" applyAlignment="1">
      <alignment horizontal="right"/>
    </xf>
    <xf numFmtId="0" fontId="1" fillId="2" borderId="104" xfId="0" applyFont="1" applyFill="1" applyBorder="1" applyAlignment="1">
      <alignment horizontal="right"/>
    </xf>
    <xf numFmtId="0" fontId="1" fillId="2" borderId="88" xfId="0" applyFont="1" applyFill="1" applyBorder="1" applyAlignment="1">
      <alignment horizontal="right" vertical="center"/>
    </xf>
    <xf numFmtId="0" fontId="0" fillId="0" borderId="10" xfId="0" applyBorder="1" applyAlignment="1">
      <alignment horizontal="right" vertical="center"/>
    </xf>
    <xf numFmtId="0" fontId="0" fillId="0" borderId="12" xfId="0" applyBorder="1" applyAlignment="1">
      <alignment horizontal="right" vertical="center"/>
    </xf>
    <xf numFmtId="0" fontId="0" fillId="0" borderId="14" xfId="0" applyBorder="1" applyAlignment="1">
      <alignment horizontal="right" vertical="center"/>
    </xf>
    <xf numFmtId="0" fontId="1" fillId="2" borderId="4" xfId="0" applyFont="1" applyFill="1" applyBorder="1" applyAlignment="1">
      <alignment horizontal="right" vertical="center"/>
    </xf>
    <xf numFmtId="0" fontId="1" fillId="4" borderId="85" xfId="0" applyFont="1" applyFill="1" applyBorder="1" applyAlignment="1">
      <alignment horizontal="right"/>
    </xf>
    <xf numFmtId="0" fontId="1" fillId="4" borderId="104" xfId="0" applyFont="1" applyFill="1" applyBorder="1" applyAlignment="1">
      <alignment horizontal="right"/>
    </xf>
    <xf numFmtId="0" fontId="1" fillId="4" borderId="88" xfId="0" applyFont="1" applyFill="1" applyBorder="1" applyAlignment="1">
      <alignment horizontal="right" vertical="center"/>
    </xf>
    <xf numFmtId="0" fontId="1" fillId="4" borderId="75" xfId="0" applyFont="1" applyFill="1" applyBorder="1" applyAlignment="1">
      <alignment horizontal="right"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0" fillId="0" borderId="0" xfId="0" applyBorder="1" applyAlignment="1">
      <alignment wrapText="1"/>
    </xf>
    <xf numFmtId="0" fontId="0" fillId="0" borderId="26" xfId="0" applyBorder="1" applyAlignment="1">
      <alignment horizontal="center" vertical="center"/>
    </xf>
    <xf numFmtId="0" fontId="1" fillId="0" borderId="0" xfId="0" applyFont="1" applyFill="1" applyBorder="1" applyAlignment="1">
      <alignment horizontal="right" vertical="center"/>
    </xf>
    <xf numFmtId="164" fontId="1" fillId="4" borderId="4" xfId="0" applyNumberFormat="1" applyFont="1" applyFill="1" applyBorder="1"/>
    <xf numFmtId="0" fontId="1" fillId="4" borderId="8" xfId="0" applyFont="1" applyFill="1" applyBorder="1"/>
    <xf numFmtId="0" fontId="2" fillId="0" borderId="0" xfId="0" applyFont="1" applyBorder="1" applyAlignment="1">
      <alignment horizontal="center" vertical="center"/>
    </xf>
    <xf numFmtId="0" fontId="2" fillId="0" borderId="168"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4" xfId="0" applyFont="1" applyFill="1" applyBorder="1" applyAlignment="1">
      <alignment horizontal="center" vertical="center"/>
    </xf>
    <xf numFmtId="1" fontId="0" fillId="0" borderId="0" xfId="0" applyNumberFormat="1"/>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4" fillId="0" borderId="0" xfId="0" applyFont="1" applyFill="1" applyBorder="1"/>
    <xf numFmtId="164" fontId="44" fillId="0" borderId="0" xfId="0" applyNumberFormat="1" applyFont="1" applyFill="1" applyBorder="1"/>
    <xf numFmtId="0" fontId="4" fillId="0" borderId="0" xfId="0" applyFont="1" applyFill="1" applyBorder="1"/>
    <xf numFmtId="0" fontId="1" fillId="2" borderId="107" xfId="0" applyFont="1" applyFill="1" applyBorder="1"/>
    <xf numFmtId="0" fontId="11" fillId="0" borderId="6" xfId="0" applyFont="1" applyBorder="1"/>
    <xf numFmtId="0" fontId="4" fillId="0" borderId="0" xfId="0" applyFont="1" applyFill="1" applyAlignment="1">
      <alignment horizontal="center" vertical="center"/>
    </xf>
    <xf numFmtId="0" fontId="11" fillId="0" borderId="43" xfId="0" applyFont="1" applyBorder="1"/>
    <xf numFmtId="0" fontId="11" fillId="0" borderId="13" xfId="0" applyFont="1" applyBorder="1"/>
    <xf numFmtId="10" fontId="8" fillId="0" borderId="0" xfId="7" applyNumberFormat="1" applyFont="1" applyFill="1" applyBorder="1" applyAlignment="1">
      <alignment vertical="center"/>
    </xf>
    <xf numFmtId="0" fontId="22" fillId="2" borderId="8" xfId="31" applyFont="1" applyFill="1" applyBorder="1" applyAlignment="1">
      <alignment horizontal="left" vertical="center" wrapText="1"/>
    </xf>
    <xf numFmtId="0" fontId="22" fillId="2" borderId="84" xfId="31" applyFont="1" applyFill="1" applyBorder="1" applyAlignment="1">
      <alignment horizontal="left" vertical="center" wrapText="1"/>
    </xf>
    <xf numFmtId="166" fontId="1" fillId="3" borderId="88" xfId="29" applyNumberFormat="1" applyFont="1" applyFill="1" applyBorder="1" applyAlignment="1">
      <alignment vertical="center"/>
    </xf>
    <xf numFmtId="166" fontId="1" fillId="3" borderId="88" xfId="22" applyNumberFormat="1" applyFont="1" applyFill="1" applyBorder="1" applyAlignment="1">
      <alignment vertical="center"/>
    </xf>
    <xf numFmtId="0" fontId="1" fillId="3" borderId="89"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0" fillId="0" borderId="19" xfId="0" applyBorder="1" applyAlignment="1">
      <alignment horizontal="right"/>
    </xf>
    <xf numFmtId="0" fontId="2" fillId="0" borderId="145" xfId="0" applyFont="1" applyBorder="1"/>
    <xf numFmtId="0" fontId="22"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85" xfId="29" applyNumberFormat="1" applyFont="1" applyFill="1" applyBorder="1" applyAlignment="1">
      <alignment vertical="center"/>
    </xf>
    <xf numFmtId="166" fontId="1" fillId="2" borderId="85" xfId="22" applyNumberFormat="1" applyFont="1" applyFill="1" applyBorder="1" applyAlignment="1">
      <alignment horizontal="right" vertical="center"/>
    </xf>
    <xf numFmtId="0" fontId="1" fillId="2" borderId="86" xfId="29" applyFont="1" applyFill="1" applyBorder="1" applyAlignment="1">
      <alignment vertical="center"/>
    </xf>
    <xf numFmtId="0" fontId="1" fillId="3" borderId="107" xfId="31" applyFont="1" applyFill="1" applyBorder="1" applyAlignment="1">
      <alignment horizontal="left" vertical="center" wrapText="1"/>
    </xf>
    <xf numFmtId="166" fontId="1" fillId="3" borderId="88" xfId="22" applyNumberFormat="1" applyFont="1" applyFill="1" applyBorder="1" applyAlignment="1">
      <alignment horizontal="right" vertical="center"/>
    </xf>
    <xf numFmtId="0" fontId="1" fillId="3" borderId="89" xfId="29" applyFont="1" applyFill="1" applyBorder="1" applyAlignment="1">
      <alignment vertical="center"/>
    </xf>
    <xf numFmtId="0" fontId="22" fillId="2" borderId="104" xfId="31" applyFont="1" applyFill="1" applyBorder="1" applyAlignment="1">
      <alignment horizontal="left" vertical="center" wrapText="1"/>
    </xf>
    <xf numFmtId="166" fontId="16" fillId="2" borderId="104" xfId="29" applyNumberFormat="1" applyFont="1" applyFill="1" applyBorder="1" applyAlignment="1">
      <alignment vertical="center"/>
    </xf>
    <xf numFmtId="166" fontId="16" fillId="2" borderId="104" xfId="22" applyNumberFormat="1" applyFont="1" applyFill="1" applyBorder="1" applyAlignment="1">
      <alignment horizontal="right" vertical="center"/>
    </xf>
    <xf numFmtId="0" fontId="16" fillId="2" borderId="99" xfId="29" applyFont="1" applyFill="1" applyBorder="1" applyAlignment="1">
      <alignment vertical="center"/>
    </xf>
    <xf numFmtId="0" fontId="1" fillId="3" borderId="104" xfId="31" applyFont="1" applyFill="1" applyBorder="1" applyAlignment="1">
      <alignment horizontal="left" vertical="center" wrapText="1"/>
    </xf>
    <xf numFmtId="166" fontId="1" fillId="3" borderId="104" xfId="29" applyNumberFormat="1" applyFont="1" applyFill="1" applyBorder="1" applyAlignment="1">
      <alignment vertical="center"/>
    </xf>
    <xf numFmtId="166" fontId="1" fillId="3" borderId="104" xfId="22" applyNumberFormat="1" applyFont="1" applyFill="1" applyBorder="1" applyAlignment="1">
      <alignment horizontal="right" vertical="center"/>
    </xf>
    <xf numFmtId="0" fontId="1" fillId="3" borderId="99" xfId="29" applyFont="1" applyFill="1" applyBorder="1" applyAlignment="1">
      <alignment vertical="center"/>
    </xf>
    <xf numFmtId="0" fontId="1" fillId="3" borderId="107" xfId="31" applyFont="1" applyFill="1" applyBorder="1" applyAlignment="1">
      <alignment horizontal="center" vertical="center"/>
    </xf>
    <xf numFmtId="0" fontId="1" fillId="3" borderId="107" xfId="31" applyFont="1" applyFill="1" applyBorder="1" applyAlignment="1">
      <alignment horizontal="center" vertical="center" wrapText="1"/>
    </xf>
    <xf numFmtId="0" fontId="1" fillId="3" borderId="8" xfId="31" applyFont="1" applyFill="1" applyBorder="1" applyAlignment="1">
      <alignment horizontal="center" vertical="center"/>
    </xf>
    <xf numFmtId="0" fontId="4" fillId="0" borderId="94" xfId="31" applyFont="1" applyFill="1" applyBorder="1" applyAlignment="1">
      <alignment horizontal="center" vertical="center"/>
    </xf>
    <xf numFmtId="0" fontId="1" fillId="6" borderId="8" xfId="31" applyFont="1" applyFill="1" applyBorder="1" applyAlignment="1">
      <alignment horizontal="center" vertical="center" wrapText="1"/>
    </xf>
    <xf numFmtId="166" fontId="8" fillId="7" borderId="43" xfId="17" applyNumberFormat="1" applyFont="1" applyFill="1" applyBorder="1" applyAlignment="1">
      <alignment horizontal="right"/>
    </xf>
    <xf numFmtId="0" fontId="1" fillId="2" borderId="99" xfId="29" applyFont="1" applyFill="1" applyBorder="1" applyAlignment="1">
      <alignment vertical="center"/>
    </xf>
    <xf numFmtId="0" fontId="23" fillId="2" borderId="0" xfId="31" applyFont="1" applyFill="1" applyBorder="1" applyAlignment="1">
      <alignment horizontal="left" vertical="center" wrapText="1"/>
    </xf>
    <xf numFmtId="0" fontId="1" fillId="6" borderId="104" xfId="0" applyFont="1" applyFill="1" applyBorder="1"/>
    <xf numFmtId="0" fontId="23" fillId="2" borderId="0" xfId="0" applyFont="1" applyFill="1" applyBorder="1"/>
    <xf numFmtId="0" fontId="45" fillId="0" borderId="0" xfId="0" applyFont="1" applyAlignment="1">
      <alignment vertical="center"/>
    </xf>
    <xf numFmtId="0" fontId="15" fillId="0" borderId="17" xfId="0" applyFont="1" applyFill="1" applyBorder="1"/>
    <xf numFmtId="0" fontId="15" fillId="0" borderId="19" xfId="0" applyFont="1" applyFill="1" applyBorder="1"/>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18" fillId="0" borderId="0" xfId="0" applyFont="1" applyAlignment="1">
      <alignment horizontal="center" vertical="center" wrapText="1"/>
    </xf>
    <xf numFmtId="0" fontId="30" fillId="0" borderId="114" xfId="32" applyFont="1" applyBorder="1" applyAlignment="1">
      <alignment horizontal="centerContinuous" vertical="center"/>
    </xf>
    <xf numFmtId="0" fontId="30" fillId="0" borderId="115" xfId="32" applyFont="1" applyBorder="1" applyAlignment="1">
      <alignment horizontal="centerContinuous" vertical="center"/>
    </xf>
    <xf numFmtId="0" fontId="8" fillId="0" borderId="115" xfId="32" applyBorder="1" applyAlignment="1">
      <alignment horizontal="centerContinuous"/>
    </xf>
    <xf numFmtId="0" fontId="30" fillId="0" borderId="116" xfId="32" applyFont="1" applyBorder="1" applyAlignment="1">
      <alignment horizontal="centerContinuous" vertical="center"/>
    </xf>
    <xf numFmtId="0" fontId="18" fillId="0" borderId="0" xfId="0" applyFont="1" applyAlignment="1">
      <alignment horizontal="center" vertical="center" wrapText="1"/>
    </xf>
    <xf numFmtId="0" fontId="48" fillId="0" borderId="0" xfId="0" applyFont="1"/>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24" fillId="0" borderId="0" xfId="32" applyFont="1" applyAlignment="1"/>
    <xf numFmtId="0" fontId="8" fillId="0" borderId="179" xfId="0" applyFont="1" applyFill="1" applyBorder="1"/>
    <xf numFmtId="0" fontId="8" fillId="0" borderId="180" xfId="0" applyFont="1" applyFill="1" applyBorder="1"/>
    <xf numFmtId="0" fontId="8" fillId="0" borderId="6" xfId="0" applyFont="1" applyFill="1" applyBorder="1"/>
    <xf numFmtId="0" fontId="8" fillId="0" borderId="5" xfId="0" applyFont="1" applyFill="1" applyBorder="1"/>
    <xf numFmtId="0" fontId="8" fillId="0" borderId="166" xfId="0" applyFont="1" applyFill="1" applyBorder="1"/>
    <xf numFmtId="0" fontId="8" fillId="0" borderId="7" xfId="0" applyFont="1" applyFill="1" applyBorder="1"/>
    <xf numFmtId="0" fontId="1" fillId="2" borderId="9" xfId="0" applyFont="1" applyFill="1" applyBorder="1" applyAlignment="1">
      <alignment horizontal="center" vertical="center"/>
    </xf>
    <xf numFmtId="164" fontId="2" fillId="0" borderId="40" xfId="0" applyNumberFormat="1" applyFont="1" applyBorder="1"/>
    <xf numFmtId="164" fontId="2" fillId="0" borderId="41"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65" xfId="0" applyFont="1" applyBorder="1"/>
    <xf numFmtId="0" fontId="15" fillId="0" borderId="145"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7" xfId="0" applyFont="1" applyBorder="1" applyAlignment="1">
      <alignment horizontal="center" vertical="center"/>
    </xf>
    <xf numFmtId="0" fontId="1" fillId="4" borderId="0" xfId="0" applyFont="1" applyFill="1" applyAlignment="1">
      <alignment horizont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xf>
    <xf numFmtId="0" fontId="1" fillId="4" borderId="4" xfId="0" applyFont="1" applyFill="1" applyBorder="1" applyAlignment="1">
      <alignment horizontal="center"/>
    </xf>
    <xf numFmtId="0" fontId="1" fillId="4" borderId="9" xfId="0" applyFont="1" applyFill="1" applyBorder="1" applyAlignment="1">
      <alignment horizontal="center"/>
    </xf>
    <xf numFmtId="0" fontId="1" fillId="4" borderId="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84" xfId="0" applyFont="1" applyFill="1" applyBorder="1" applyAlignment="1">
      <alignment horizontal="center" vertical="center"/>
    </xf>
    <xf numFmtId="0" fontId="8" fillId="0" borderId="36" xfId="0" applyFont="1" applyFill="1" applyBorder="1"/>
    <xf numFmtId="0" fontId="8" fillId="0" borderId="40" xfId="0" applyFont="1" applyFill="1" applyBorder="1"/>
    <xf numFmtId="0" fontId="8" fillId="0" borderId="11" xfId="0" applyFont="1" applyFill="1" applyBorder="1"/>
    <xf numFmtId="0" fontId="8" fillId="0" borderId="30" xfId="0" applyFont="1" applyFill="1" applyBorder="1"/>
    <xf numFmtId="0" fontId="8" fillId="0" borderId="41" xfId="0" applyFont="1" applyFill="1" applyBorder="1"/>
    <xf numFmtId="0" fontId="8" fillId="0" borderId="13" xfId="0" applyFont="1" applyFill="1" applyBorder="1"/>
    <xf numFmtId="0" fontId="8" fillId="0" borderId="181" xfId="0" applyFont="1" applyFill="1" applyBorder="1"/>
    <xf numFmtId="0" fontId="8" fillId="0" borderId="81" xfId="0" applyFont="1" applyFill="1" applyBorder="1"/>
    <xf numFmtId="0" fontId="8" fillId="0" borderId="161" xfId="0" applyFont="1" applyFill="1" applyBorder="1"/>
    <xf numFmtId="0" fontId="4" fillId="0" borderId="182" xfId="0" applyFont="1" applyFill="1" applyBorder="1"/>
    <xf numFmtId="0" fontId="8" fillId="0" borderId="183" xfId="0" applyFont="1" applyFill="1" applyBorder="1"/>
    <xf numFmtId="0" fontId="8" fillId="0" borderId="69" xfId="0" applyFont="1" applyFill="1" applyBorder="1"/>
    <xf numFmtId="0" fontId="8" fillId="0" borderId="15" xfId="0" applyFont="1" applyFill="1" applyBorder="1"/>
    <xf numFmtId="0" fontId="8" fillId="0" borderId="32" xfId="0" applyFont="1" applyFill="1" applyBorder="1"/>
    <xf numFmtId="0" fontId="8" fillId="0" borderId="3" xfId="0" applyFont="1" applyFill="1" applyBorder="1"/>
    <xf numFmtId="0" fontId="8" fillId="0" borderId="26" xfId="0" applyFont="1" applyFill="1" applyBorder="1"/>
    <xf numFmtId="0" fontId="8" fillId="0" borderId="184" xfId="0" applyFont="1" applyFill="1" applyBorder="1"/>
    <xf numFmtId="0" fontId="8" fillId="0" borderId="155" xfId="0" applyFont="1" applyFill="1" applyBorder="1"/>
    <xf numFmtId="0" fontId="8" fillId="0" borderId="42" xfId="0" applyFont="1" applyFill="1" applyBorder="1"/>
    <xf numFmtId="0" fontId="8" fillId="0" borderId="43" xfId="0" applyFont="1" applyFill="1" applyBorder="1"/>
    <xf numFmtId="0" fontId="8" fillId="0" borderId="168" xfId="0" applyFont="1" applyFill="1" applyBorder="1"/>
    <xf numFmtId="0" fontId="8" fillId="0" borderId="182" xfId="0" applyFont="1" applyFill="1" applyBorder="1"/>
    <xf numFmtId="0" fontId="8" fillId="0" borderId="63" xfId="0" applyFont="1" applyFill="1" applyBorder="1"/>
    <xf numFmtId="0" fontId="8" fillId="0" borderId="2" xfId="0" applyFont="1" applyFill="1" applyBorder="1"/>
    <xf numFmtId="3" fontId="8" fillId="0" borderId="40" xfId="0" applyNumberFormat="1"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4" fontId="8" fillId="0" borderId="0" xfId="0" applyNumberFormat="1" applyFont="1" applyFill="1" applyBorder="1"/>
    <xf numFmtId="0" fontId="8" fillId="0" borderId="0" xfId="0" applyFont="1" applyFill="1" applyBorder="1" applyAlignment="1">
      <alignment wrapText="1"/>
    </xf>
    <xf numFmtId="0" fontId="1" fillId="2" borderId="104" xfId="0" applyFont="1" applyFill="1" applyBorder="1" applyAlignment="1">
      <alignment horizontal="center" textRotation="90"/>
    </xf>
    <xf numFmtId="0" fontId="1" fillId="4" borderId="104" xfId="0" applyFont="1" applyFill="1" applyBorder="1" applyAlignment="1">
      <alignment horizontal="center" textRotation="90"/>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164" fontId="1" fillId="4" borderId="0" xfId="0" applyNumberFormat="1" applyFont="1" applyFill="1" applyBorder="1" applyAlignment="1">
      <alignment horizontal="center"/>
    </xf>
    <xf numFmtId="0" fontId="1" fillId="4" borderId="0" xfId="0" applyFont="1" applyFill="1" applyBorder="1" applyAlignment="1">
      <alignment horizontal="right"/>
    </xf>
    <xf numFmtId="164" fontId="8" fillId="0" borderId="40" xfId="0" applyNumberFormat="1" applyFont="1" applyFill="1" applyBorder="1"/>
    <xf numFmtId="164" fontId="8" fillId="0" borderId="69" xfId="0" applyNumberFormat="1" applyFont="1" applyFill="1" applyBorder="1"/>
    <xf numFmtId="164" fontId="8" fillId="0" borderId="3" xfId="0" applyNumberFormat="1" applyFont="1" applyFill="1" applyBorder="1"/>
    <xf numFmtId="164" fontId="8" fillId="0" borderId="41" xfId="0" applyNumberFormat="1" applyFont="1" applyFill="1" applyBorder="1"/>
    <xf numFmtId="164" fontId="8" fillId="0" borderId="182" xfId="0" applyNumberFormat="1" applyFont="1" applyFill="1" applyBorder="1"/>
    <xf numFmtId="0" fontId="2" fillId="0" borderId="185" xfId="0" applyFont="1" applyBorder="1" applyAlignment="1">
      <alignment horizontal="center" vertical="center"/>
    </xf>
    <xf numFmtId="0" fontId="2" fillId="0" borderId="186" xfId="0" applyFont="1" applyBorder="1" applyAlignment="1">
      <alignment horizontal="center" vertical="center"/>
    </xf>
    <xf numFmtId="0" fontId="2" fillId="0" borderId="187" xfId="0" applyFont="1" applyBorder="1" applyAlignment="1">
      <alignment horizontal="center" vertical="center"/>
    </xf>
    <xf numFmtId="0" fontId="1" fillId="2" borderId="84" xfId="0" applyFont="1" applyFill="1" applyBorder="1" applyAlignment="1">
      <alignment horizontal="right" vertical="center"/>
    </xf>
    <xf numFmtId="0" fontId="1" fillId="2" borderId="83" xfId="0" applyFont="1" applyFill="1" applyBorder="1" applyAlignment="1">
      <alignment horizontal="right" vertical="center"/>
    </xf>
    <xf numFmtId="0" fontId="1" fillId="4" borderId="188" xfId="0" applyFont="1" applyFill="1" applyBorder="1" applyAlignment="1">
      <alignment horizontal="right" vertical="center"/>
    </xf>
    <xf numFmtId="164" fontId="1" fillId="4" borderId="188" xfId="0" applyNumberFormat="1" applyFont="1" applyFill="1" applyBorder="1" applyAlignment="1">
      <alignment horizontal="right" vertical="center"/>
    </xf>
    <xf numFmtId="0" fontId="1" fillId="8" borderId="107" xfId="0" applyFont="1" applyFill="1" applyBorder="1" applyAlignment="1">
      <alignment horizontal="center" vertical="center"/>
    </xf>
    <xf numFmtId="0" fontId="1" fillId="8" borderId="107" xfId="0" applyFont="1" applyFill="1" applyBorder="1" applyAlignment="1">
      <alignment horizontal="right" vertical="center"/>
    </xf>
    <xf numFmtId="0" fontId="1" fillId="8" borderId="87" xfId="0" applyFont="1" applyFill="1" applyBorder="1" applyAlignment="1">
      <alignment horizontal="right" vertical="center"/>
    </xf>
    <xf numFmtId="0" fontId="1" fillId="4" borderId="189" xfId="0" applyFont="1" applyFill="1" applyBorder="1" applyAlignment="1">
      <alignment horizontal="right" vertical="center"/>
    </xf>
    <xf numFmtId="164" fontId="1" fillId="4" borderId="189" xfId="0" applyNumberFormat="1" applyFont="1" applyFill="1" applyBorder="1" applyAlignment="1">
      <alignment horizontal="right" vertical="center"/>
    </xf>
    <xf numFmtId="0" fontId="2" fillId="0" borderId="93" xfId="0" applyFont="1" applyBorder="1" applyAlignment="1">
      <alignment horizontal="center" vertical="center"/>
    </xf>
    <xf numFmtId="0" fontId="2" fillId="0" borderId="93" xfId="0" applyFont="1" applyBorder="1" applyAlignment="1">
      <alignment horizontal="right" vertical="center"/>
    </xf>
    <xf numFmtId="0" fontId="2" fillId="0" borderId="5" xfId="0" applyFont="1" applyBorder="1" applyAlignment="1">
      <alignment horizontal="right" vertical="center"/>
    </xf>
    <xf numFmtId="0" fontId="2" fillId="0" borderId="40" xfId="0" applyFont="1" applyBorder="1" applyAlignment="1">
      <alignment horizontal="right" vertical="center"/>
    </xf>
    <xf numFmtId="164" fontId="2" fillId="0" borderId="40" xfId="0" applyNumberFormat="1" applyFont="1" applyBorder="1" applyAlignment="1">
      <alignment horizontal="right" vertical="center"/>
    </xf>
    <xf numFmtId="0" fontId="2" fillId="0" borderId="94" xfId="0" applyFont="1" applyBorder="1" applyAlignment="1">
      <alignment horizontal="center" vertical="center"/>
    </xf>
    <xf numFmtId="0" fontId="2" fillId="0" borderId="94" xfId="0" applyFont="1" applyBorder="1" applyAlignment="1">
      <alignment horizontal="right" vertical="center"/>
    </xf>
    <xf numFmtId="0" fontId="2" fillId="0" borderId="6" xfId="0" applyFont="1" applyBorder="1" applyAlignment="1">
      <alignment horizontal="right" vertical="center"/>
    </xf>
    <xf numFmtId="0" fontId="2" fillId="0" borderId="41" xfId="0" applyFont="1" applyBorder="1" applyAlignment="1">
      <alignment horizontal="right" vertical="center"/>
    </xf>
    <xf numFmtId="164" fontId="2" fillId="0" borderId="41" xfId="0" applyNumberFormat="1" applyFont="1" applyBorder="1" applyAlignment="1">
      <alignment horizontal="right" vertical="center"/>
    </xf>
    <xf numFmtId="0" fontId="2" fillId="0" borderId="95" xfId="0" applyFont="1" applyBorder="1" applyAlignment="1">
      <alignment horizontal="center" vertical="center"/>
    </xf>
    <xf numFmtId="0" fontId="2" fillId="0" borderId="95" xfId="0" applyFont="1" applyBorder="1" applyAlignment="1">
      <alignment horizontal="right" vertical="center"/>
    </xf>
    <xf numFmtId="0" fontId="2" fillId="0" borderId="7" xfId="0" applyFont="1" applyBorder="1" applyAlignment="1">
      <alignment horizontal="right" vertical="center"/>
    </xf>
    <xf numFmtId="0" fontId="2" fillId="0" borderId="69" xfId="0" applyFont="1" applyBorder="1" applyAlignment="1">
      <alignment horizontal="right" vertical="center"/>
    </xf>
    <xf numFmtId="164" fontId="2" fillId="0" borderId="69" xfId="0" applyNumberFormat="1" applyFont="1" applyBorder="1" applyAlignment="1">
      <alignment horizontal="right" vertical="center"/>
    </xf>
    <xf numFmtId="0" fontId="1" fillId="8" borderId="8" xfId="0" applyFont="1" applyFill="1" applyBorder="1" applyAlignment="1">
      <alignment horizontal="center" vertical="center"/>
    </xf>
    <xf numFmtId="0" fontId="1" fillId="8" borderId="8" xfId="0" applyFont="1" applyFill="1" applyBorder="1" applyAlignment="1">
      <alignment horizontal="right" vertical="center"/>
    </xf>
    <xf numFmtId="0" fontId="1" fillId="8" borderId="0" xfId="0" applyFont="1" applyFill="1" applyBorder="1" applyAlignment="1">
      <alignment horizontal="right" vertical="center"/>
    </xf>
    <xf numFmtId="0" fontId="1" fillId="4" borderId="3" xfId="0" applyFont="1" applyFill="1" applyBorder="1" applyAlignment="1">
      <alignment horizontal="right" vertical="center"/>
    </xf>
    <xf numFmtId="164" fontId="1" fillId="4" borderId="3" xfId="0" applyNumberFormat="1" applyFont="1" applyFill="1" applyBorder="1" applyAlignment="1">
      <alignment horizontal="right" vertical="center"/>
    </xf>
    <xf numFmtId="0" fontId="2" fillId="0" borderId="92" xfId="0" applyFont="1" applyBorder="1" applyAlignment="1">
      <alignment horizontal="center" vertical="center"/>
    </xf>
    <xf numFmtId="0" fontId="2" fillId="0" borderId="92" xfId="0"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164" fontId="2" fillId="0" borderId="3" xfId="0" applyNumberFormat="1" applyFont="1" applyBorder="1" applyAlignment="1">
      <alignment horizontal="right" vertical="center"/>
    </xf>
    <xf numFmtId="0" fontId="2" fillId="0" borderId="190" xfId="0" applyFont="1" applyBorder="1" applyAlignment="1">
      <alignment horizontal="center" vertical="center"/>
    </xf>
    <xf numFmtId="0" fontId="2" fillId="0" borderId="190" xfId="0" applyFont="1" applyBorder="1" applyAlignment="1">
      <alignment horizontal="right" vertical="center"/>
    </xf>
    <xf numFmtId="0" fontId="2" fillId="0" borderId="166" xfId="0" applyFont="1" applyBorder="1" applyAlignment="1">
      <alignment horizontal="right" vertical="center"/>
    </xf>
    <xf numFmtId="0" fontId="2" fillId="0" borderId="182" xfId="0" applyFont="1" applyBorder="1" applyAlignment="1">
      <alignment horizontal="right" vertical="center"/>
    </xf>
    <xf numFmtId="164" fontId="2" fillId="0" borderId="182" xfId="0" applyNumberFormat="1" applyFont="1" applyBorder="1" applyAlignment="1">
      <alignment horizontal="right" vertical="center"/>
    </xf>
    <xf numFmtId="0" fontId="0" fillId="0" borderId="0" xfId="0" applyAlignment="1">
      <alignment horizontal="right"/>
    </xf>
    <xf numFmtId="164" fontId="0" fillId="0" borderId="0" xfId="0" applyNumberFormat="1" applyAlignment="1">
      <alignment horizontal="right"/>
    </xf>
    <xf numFmtId="3" fontId="1" fillId="6" borderId="4" xfId="0" applyNumberFormat="1" applyFont="1" applyFill="1" applyBorder="1" applyAlignment="1">
      <alignment horizontal="right"/>
    </xf>
    <xf numFmtId="3" fontId="1" fillId="4" borderId="9" xfId="0" applyNumberFormat="1" applyFont="1" applyFill="1" applyBorder="1" applyAlignment="1">
      <alignment horizontal="right" vertical="center"/>
    </xf>
    <xf numFmtId="164" fontId="1" fillId="4" borderId="9" xfId="0" applyNumberFormat="1" applyFont="1" applyFill="1" applyBorder="1" applyAlignment="1">
      <alignment horizontal="right"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 fillId="0" borderId="0" xfId="0" applyFont="1" applyFill="1" applyBorder="1" applyAlignment="1">
      <alignment vertical="center"/>
    </xf>
    <xf numFmtId="0" fontId="15" fillId="0" borderId="27" xfId="0" applyFont="1" applyFill="1" applyBorder="1"/>
    <xf numFmtId="0" fontId="15" fillId="0" borderId="28" xfId="0" applyFont="1" applyFill="1" applyBorder="1"/>
    <xf numFmtId="0" fontId="15" fillId="0" borderId="29" xfId="0" applyFont="1" applyFill="1" applyBorder="1"/>
    <xf numFmtId="0" fontId="15" fillId="0" borderId="1" xfId="0" applyFont="1" applyFill="1" applyBorder="1"/>
    <xf numFmtId="0" fontId="15" fillId="0" borderId="155" xfId="0" applyFont="1" applyFill="1" applyBorder="1"/>
    <xf numFmtId="0" fontId="2" fillId="0" borderId="93" xfId="0" applyFont="1" applyFill="1" applyBorder="1" applyAlignment="1">
      <alignment horizontal="center" vertical="center"/>
    </xf>
    <xf numFmtId="0" fontId="2" fillId="0" borderId="94" xfId="0" applyFont="1" applyFill="1" applyBorder="1" applyAlignment="1">
      <alignment horizontal="center" vertical="center"/>
    </xf>
    <xf numFmtId="0" fontId="2" fillId="0" borderId="95" xfId="0" applyFont="1" applyFill="1" applyBorder="1" applyAlignment="1">
      <alignment horizontal="center" vertical="center"/>
    </xf>
    <xf numFmtId="0" fontId="2" fillId="0" borderId="92" xfId="0" applyFont="1" applyFill="1" applyBorder="1" applyAlignment="1">
      <alignment horizontal="center" vertical="center"/>
    </xf>
    <xf numFmtId="0" fontId="2" fillId="0" borderId="184" xfId="0" applyFont="1" applyFill="1" applyBorder="1" applyAlignment="1">
      <alignment horizontal="center" vertical="center"/>
    </xf>
    <xf numFmtId="0" fontId="2" fillId="0" borderId="40" xfId="0" applyFont="1" applyFill="1" applyBorder="1"/>
    <xf numFmtId="0" fontId="2" fillId="0" borderId="41" xfId="0" applyFont="1" applyFill="1" applyBorder="1"/>
    <xf numFmtId="0" fontId="2" fillId="0" borderId="69" xfId="0" applyFont="1" applyFill="1" applyBorder="1"/>
    <xf numFmtId="0" fontId="2" fillId="0" borderId="3" xfId="0" applyFont="1" applyFill="1" applyBorder="1"/>
    <xf numFmtId="0" fontId="2" fillId="0" borderId="182" xfId="0" applyFont="1" applyFill="1" applyBorder="1"/>
    <xf numFmtId="0" fontId="1" fillId="3" borderId="84" xfId="0" applyFont="1" applyFill="1" applyBorder="1"/>
    <xf numFmtId="0" fontId="1" fillId="3" borderId="86" xfId="0" applyFont="1" applyFill="1" applyBorder="1"/>
    <xf numFmtId="0" fontId="2" fillId="0" borderId="0" xfId="0" applyFont="1" applyAlignment="1">
      <alignment horizontal="left" vertical="center" wrapText="1"/>
    </xf>
    <xf numFmtId="0" fontId="4" fillId="0" borderId="186" xfId="4" applyFont="1" applyFill="1" applyBorder="1" applyAlignment="1">
      <alignment horizontal="center" vertical="center"/>
    </xf>
    <xf numFmtId="0" fontId="4" fillId="0" borderId="191"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85" xfId="0" applyFont="1" applyFill="1" applyBorder="1" applyAlignment="1">
      <alignment horizontal="center" vertical="center"/>
    </xf>
    <xf numFmtId="0" fontId="1" fillId="2" borderId="89" xfId="0" applyFont="1" applyFill="1" applyBorder="1" applyAlignment="1">
      <alignment horizontal="center" vertical="center"/>
    </xf>
    <xf numFmtId="0" fontId="0" fillId="0" borderId="93" xfId="0" applyBorder="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155" xfId="0" applyBorder="1" applyAlignment="1">
      <alignment horizontal="center" vertical="center"/>
    </xf>
    <xf numFmtId="0" fontId="2" fillId="0" borderId="184" xfId="0" applyFont="1" applyBorder="1" applyAlignment="1">
      <alignment horizontal="center" vertical="center"/>
    </xf>
    <xf numFmtId="0" fontId="0" fillId="0" borderId="27" xfId="0" applyFill="1" applyBorder="1"/>
    <xf numFmtId="0" fontId="0" fillId="0" borderId="27" xfId="0" applyFill="1" applyBorder="1" applyAlignment="1">
      <alignment horizontal="center" vertical="center"/>
    </xf>
    <xf numFmtId="3" fontId="1" fillId="4" borderId="4" xfId="0" applyNumberFormat="1" applyFont="1" applyFill="1" applyBorder="1" applyAlignment="1">
      <alignment horizontal="right" vertical="center"/>
    </xf>
    <xf numFmtId="0" fontId="0" fillId="0" borderId="25" xfId="0" applyBorder="1" applyAlignment="1">
      <alignment vertical="center"/>
    </xf>
    <xf numFmtId="0" fontId="0" fillId="0" borderId="31" xfId="0" applyBorder="1" applyAlignment="1">
      <alignment horizontal="center" vertical="center"/>
    </xf>
    <xf numFmtId="0" fontId="0" fillId="0" borderId="11" xfId="0" applyBorder="1" applyAlignment="1">
      <alignment horizontal="right"/>
    </xf>
    <xf numFmtId="0" fontId="0" fillId="0" borderId="13" xfId="0" applyBorder="1" applyAlignment="1">
      <alignment horizontal="right"/>
    </xf>
    <xf numFmtId="0" fontId="0" fillId="0" borderId="15" xfId="0" applyBorder="1" applyAlignment="1">
      <alignment horizontal="right"/>
    </xf>
    <xf numFmtId="0" fontId="0" fillId="0" borderId="192" xfId="0" applyBorder="1" applyAlignment="1">
      <alignment vertical="center" wrapText="1"/>
    </xf>
    <xf numFmtId="0" fontId="0" fillId="0" borderId="193" xfId="0" applyBorder="1"/>
    <xf numFmtId="0" fontId="0" fillId="0" borderId="194" xfId="0" applyBorder="1" applyAlignment="1">
      <alignment horizontal="right"/>
    </xf>
    <xf numFmtId="0" fontId="0" fillId="0" borderId="7" xfId="0" applyFill="1" applyBorder="1"/>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0" fillId="0" borderId="196" xfId="0" applyFill="1" applyBorder="1"/>
    <xf numFmtId="0" fontId="8" fillId="0" borderId="195" xfId="0" applyFont="1" applyFill="1" applyBorder="1"/>
    <xf numFmtId="0" fontId="1" fillId="4" borderId="196" xfId="0" applyFont="1" applyFill="1" applyBorder="1"/>
    <xf numFmtId="0" fontId="1" fillId="4" borderId="197" xfId="0" applyFont="1" applyFill="1" applyBorder="1"/>
    <xf numFmtId="0" fontId="4" fillId="0" borderId="28" xfId="0" applyFont="1" applyFill="1" applyBorder="1"/>
    <xf numFmtId="0" fontId="4" fillId="0" borderId="27" xfId="0" applyFont="1" applyFill="1" applyBorder="1"/>
    <xf numFmtId="0" fontId="4" fillId="0" borderId="155" xfId="0" applyFont="1" applyFill="1" applyBorder="1"/>
    <xf numFmtId="0" fontId="4" fillId="0" borderId="29" xfId="0" applyFont="1" applyFill="1" applyBorder="1"/>
    <xf numFmtId="0" fontId="4" fillId="0" borderId="1" xfId="0" applyFont="1" applyFill="1" applyBorder="1"/>
    <xf numFmtId="0" fontId="1" fillId="6" borderId="84" xfId="0" applyFont="1" applyFill="1" applyBorder="1"/>
    <xf numFmtId="3" fontId="1" fillId="6" borderId="86" xfId="0" applyNumberFormat="1" applyFont="1" applyFill="1" applyBorder="1"/>
    <xf numFmtId="0" fontId="1" fillId="6" borderId="107" xfId="0" applyFont="1" applyFill="1" applyBorder="1" applyAlignment="1">
      <alignment horizontal="center" vertical="center"/>
    </xf>
    <xf numFmtId="164" fontId="1" fillId="6" borderId="89" xfId="0" applyNumberFormat="1" applyFont="1" applyFill="1" applyBorder="1"/>
    <xf numFmtId="0" fontId="8" fillId="0" borderId="0" xfId="4" applyFont="1" applyFill="1" applyBorder="1" applyAlignment="1">
      <alignment horizontal="center" vertical="center"/>
    </xf>
    <xf numFmtId="0" fontId="8" fillId="0" borderId="155" xfId="4" applyFont="1" applyFill="1" applyBorder="1" applyAlignment="1">
      <alignment horizontal="center" vertical="center"/>
    </xf>
    <xf numFmtId="167"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8" fillId="0" borderId="1" xfId="4" applyFont="1" applyFill="1" applyBorder="1" applyAlignment="1">
      <alignment horizontal="center" vertical="center"/>
    </xf>
    <xf numFmtId="0" fontId="1" fillId="2" borderId="8" xfId="4" applyFont="1" applyFill="1" applyBorder="1" applyAlignment="1">
      <alignment horizontal="center" vertical="center"/>
    </xf>
    <xf numFmtId="167" fontId="1" fillId="3" borderId="84" xfId="4" applyNumberFormat="1" applyFont="1" applyFill="1" applyBorder="1" applyAlignment="1">
      <alignment horizontal="center" vertical="center"/>
    </xf>
    <xf numFmtId="0" fontId="1" fillId="3" borderId="85" xfId="4" applyFont="1" applyFill="1" applyBorder="1" applyAlignment="1">
      <alignment horizontal="center" vertical="center"/>
    </xf>
    <xf numFmtId="167" fontId="1" fillId="2" borderId="107" xfId="4" applyNumberFormat="1" applyFont="1" applyFill="1" applyBorder="1" applyAlignment="1">
      <alignment horizontal="center" vertical="center"/>
    </xf>
    <xf numFmtId="0" fontId="1" fillId="2" borderId="88" xfId="4" applyFont="1" applyFill="1" applyBorder="1" applyAlignment="1">
      <alignment horizontal="center" vertical="center"/>
    </xf>
    <xf numFmtId="167" fontId="4" fillId="0" borderId="93" xfId="4" applyNumberFormat="1" applyFont="1" applyFill="1" applyBorder="1" applyAlignment="1">
      <alignment horizontal="center" vertical="center"/>
    </xf>
    <xf numFmtId="167" fontId="4" fillId="0" borderId="94" xfId="4" applyNumberFormat="1" applyFont="1" applyFill="1" applyBorder="1" applyAlignment="1">
      <alignment horizontal="center" vertical="center"/>
    </xf>
    <xf numFmtId="0" fontId="4" fillId="0" borderId="94" xfId="4" applyFont="1" applyFill="1" applyBorder="1" applyAlignment="1">
      <alignment horizontal="center" vertical="center"/>
    </xf>
    <xf numFmtId="167" fontId="4" fillId="0" borderId="95" xfId="4" applyNumberFormat="1" applyFont="1" applyFill="1" applyBorder="1" applyAlignment="1">
      <alignment horizontal="center" vertical="center"/>
    </xf>
    <xf numFmtId="0" fontId="4" fillId="0" borderId="93" xfId="4" applyFont="1" applyFill="1" applyBorder="1" applyAlignment="1">
      <alignment horizontal="center" vertical="center"/>
    </xf>
    <xf numFmtId="0" fontId="4" fillId="0" borderId="95" xfId="4" applyFont="1" applyFill="1" applyBorder="1" applyAlignment="1">
      <alignment horizontal="center" vertical="center"/>
    </xf>
    <xf numFmtId="167" fontId="4" fillId="0" borderId="92" xfId="4" applyNumberFormat="1" applyFont="1" applyFill="1" applyBorder="1" applyAlignment="1">
      <alignment horizontal="center" vertical="center"/>
    </xf>
    <xf numFmtId="0" fontId="4" fillId="0" borderId="184" xfId="4" applyFont="1" applyFill="1" applyBorder="1" applyAlignment="1">
      <alignment horizontal="center"/>
    </xf>
    <xf numFmtId="0" fontId="1" fillId="6" borderId="8" xfId="4" applyFont="1" applyFill="1" applyBorder="1" applyAlignment="1">
      <alignment horizontal="center" vertical="center"/>
    </xf>
    <xf numFmtId="0" fontId="1" fillId="6" borderId="4" xfId="4" applyFont="1" applyFill="1" applyBorder="1" applyAlignment="1">
      <alignment vertical="center"/>
    </xf>
    <xf numFmtId="0" fontId="1" fillId="4" borderId="9" xfId="5" applyFont="1" applyFill="1" applyBorder="1" applyAlignment="1">
      <alignment horizontal="center" vertical="center"/>
    </xf>
    <xf numFmtId="0" fontId="1" fillId="4" borderId="85" xfId="4" applyFont="1" applyFill="1" applyBorder="1" applyAlignment="1">
      <alignment horizontal="center" vertical="center"/>
    </xf>
    <xf numFmtId="0" fontId="1" fillId="4" borderId="86" xfId="4" applyFont="1" applyFill="1" applyBorder="1" applyAlignment="1">
      <alignment horizontal="center" vertical="center"/>
    </xf>
    <xf numFmtId="0" fontId="0" fillId="0" borderId="168" xfId="0" applyBorder="1"/>
    <xf numFmtId="0" fontId="1" fillId="3" borderId="0" xfId="0" applyFont="1" applyFill="1" applyBorder="1"/>
    <xf numFmtId="0" fontId="0" fillId="0" borderId="198" xfId="0" applyBorder="1"/>
    <xf numFmtId="0" fontId="0" fillId="0" borderId="199" xfId="0" applyBorder="1"/>
    <xf numFmtId="0" fontId="0" fillId="0" borderId="200" xfId="0" applyBorder="1"/>
    <xf numFmtId="0" fontId="0" fillId="0" borderId="201" xfId="0" applyBorder="1"/>
    <xf numFmtId="0" fontId="0" fillId="0" borderId="202" xfId="0" applyBorder="1"/>
    <xf numFmtId="0" fontId="0" fillId="0" borderId="203" xfId="0" applyBorder="1"/>
    <xf numFmtId="0" fontId="0" fillId="0" borderId="204" xfId="0" applyBorder="1"/>
    <xf numFmtId="0" fontId="0" fillId="0" borderId="205" xfId="0" applyBorder="1"/>
    <xf numFmtId="0" fontId="0" fillId="0" borderId="206" xfId="0" applyBorder="1"/>
    <xf numFmtId="0" fontId="0" fillId="0" borderId="207" xfId="0" applyBorder="1"/>
    <xf numFmtId="0" fontId="0" fillId="0" borderId="208" xfId="0" applyBorder="1"/>
    <xf numFmtId="0" fontId="0" fillId="0" borderId="209" xfId="0" applyBorder="1"/>
    <xf numFmtId="0" fontId="0" fillId="0" borderId="211" xfId="0" applyBorder="1"/>
    <xf numFmtId="0" fontId="0" fillId="0" borderId="212" xfId="0" applyBorder="1"/>
    <xf numFmtId="0" fontId="0" fillId="0" borderId="213" xfId="0" applyBorder="1"/>
    <xf numFmtId="0" fontId="0" fillId="0" borderId="210" xfId="0" applyBorder="1"/>
    <xf numFmtId="0" fontId="0" fillId="0" borderId="214" xfId="0" applyBorder="1"/>
    <xf numFmtId="0" fontId="0" fillId="0" borderId="215" xfId="0" applyBorder="1"/>
    <xf numFmtId="0" fontId="0" fillId="0" borderId="195" xfId="0" applyFill="1" applyBorder="1"/>
    <xf numFmtId="0" fontId="0" fillId="0" borderId="42" xfId="0" applyBorder="1" applyAlignment="1">
      <alignment horizontal="right"/>
    </xf>
    <xf numFmtId="0" fontId="0" fillId="0" borderId="10" xfId="0" applyBorder="1" applyAlignment="1">
      <alignment horizontal="right"/>
    </xf>
    <xf numFmtId="0" fontId="0" fillId="0" borderId="40" xfId="0" applyBorder="1" applyAlignment="1">
      <alignment horizontal="right"/>
    </xf>
    <xf numFmtId="0" fontId="0" fillId="0" borderId="37" xfId="0" applyBorder="1" applyAlignment="1">
      <alignment horizontal="right"/>
    </xf>
    <xf numFmtId="0" fontId="2" fillId="0" borderId="37" xfId="0" applyFont="1" applyBorder="1" applyAlignment="1">
      <alignment horizontal="right"/>
    </xf>
    <xf numFmtId="0" fontId="0" fillId="0" borderId="43" xfId="0" applyBorder="1" applyAlignment="1">
      <alignment horizontal="right"/>
    </xf>
    <xf numFmtId="0" fontId="0" fillId="0" borderId="12" xfId="0" applyBorder="1" applyAlignment="1">
      <alignment horizontal="right"/>
    </xf>
    <xf numFmtId="0" fontId="0" fillId="0" borderId="41" xfId="0" applyBorder="1" applyAlignment="1">
      <alignment horizontal="right"/>
    </xf>
    <xf numFmtId="0" fontId="0" fillId="0" borderId="38" xfId="0" applyBorder="1" applyAlignment="1">
      <alignment horizontal="right"/>
    </xf>
    <xf numFmtId="0" fontId="2" fillId="0" borderId="38" xfId="0" applyFont="1" applyBorder="1" applyAlignment="1">
      <alignment horizontal="right"/>
    </xf>
    <xf numFmtId="0" fontId="0" fillId="0" borderId="14" xfId="0" applyBorder="1" applyAlignment="1">
      <alignment horizontal="right"/>
    </xf>
    <xf numFmtId="0" fontId="0" fillId="0" borderId="69" xfId="0" applyBorder="1" applyAlignment="1">
      <alignment horizontal="right"/>
    </xf>
    <xf numFmtId="0" fontId="0" fillId="0" borderId="39" xfId="0" applyBorder="1" applyAlignment="1">
      <alignment horizontal="right"/>
    </xf>
    <xf numFmtId="0" fontId="2" fillId="0" borderId="39" xfId="0" applyFont="1" applyBorder="1" applyAlignment="1">
      <alignment horizontal="right"/>
    </xf>
    <xf numFmtId="0" fontId="23" fillId="2" borderId="4" xfId="0" applyFont="1" applyFill="1" applyBorder="1" applyAlignment="1">
      <alignment horizontal="right"/>
    </xf>
    <xf numFmtId="0" fontId="22" fillId="4" borderId="4" xfId="0" applyFont="1" applyFill="1" applyBorder="1" applyAlignment="1">
      <alignment horizontal="right"/>
    </xf>
    <xf numFmtId="0" fontId="23" fillId="4" borderId="4" xfId="0" applyFont="1" applyFill="1" applyBorder="1" applyAlignment="1">
      <alignment horizontal="right"/>
    </xf>
    <xf numFmtId="0" fontId="0" fillId="0" borderId="73" xfId="0" applyBorder="1" applyAlignment="1">
      <alignment horizontal="right"/>
    </xf>
    <xf numFmtId="0" fontId="0" fillId="0" borderId="26" xfId="0" applyBorder="1" applyAlignment="1">
      <alignment horizontal="right"/>
    </xf>
    <xf numFmtId="0" fontId="0" fillId="0" borderId="25" xfId="0" applyBorder="1" applyAlignment="1">
      <alignment horizontal="right"/>
    </xf>
    <xf numFmtId="0" fontId="0" fillId="0" borderId="3" xfId="0" applyBorder="1" applyAlignment="1">
      <alignment horizontal="right"/>
    </xf>
    <xf numFmtId="0" fontId="0" fillId="0" borderId="31" xfId="0" applyBorder="1" applyAlignment="1">
      <alignment horizontal="right"/>
    </xf>
    <xf numFmtId="0" fontId="2" fillId="0" borderId="31" xfId="0" applyFont="1" applyBorder="1" applyAlignment="1">
      <alignment horizontal="right"/>
    </xf>
    <xf numFmtId="0" fontId="23" fillId="2" borderId="85" xfId="0" applyFont="1" applyFill="1" applyBorder="1" applyAlignment="1">
      <alignment horizontal="right"/>
    </xf>
    <xf numFmtId="0" fontId="23" fillId="4" borderId="85" xfId="0" applyFont="1" applyFill="1" applyBorder="1" applyAlignment="1">
      <alignment horizontal="right"/>
    </xf>
    <xf numFmtId="0" fontId="22" fillId="4" borderId="85" xfId="0" applyFont="1" applyFill="1" applyBorder="1" applyAlignment="1">
      <alignment horizontal="right"/>
    </xf>
    <xf numFmtId="0" fontId="1" fillId="3" borderId="88" xfId="0" applyFont="1" applyFill="1" applyBorder="1" applyAlignment="1">
      <alignment horizontal="right"/>
    </xf>
    <xf numFmtId="0" fontId="1" fillId="4" borderId="88" xfId="0" applyFont="1" applyFill="1" applyBorder="1" applyAlignment="1">
      <alignment horizontal="right"/>
    </xf>
    <xf numFmtId="0" fontId="0" fillId="0" borderId="24" xfId="0" applyBorder="1" applyAlignment="1">
      <alignment horizontal="right"/>
    </xf>
    <xf numFmtId="0" fontId="1" fillId="3" borderId="4" xfId="0" applyFont="1" applyFill="1" applyBorder="1" applyAlignment="1">
      <alignment horizontal="right"/>
    </xf>
    <xf numFmtId="0" fontId="0" fillId="0" borderId="0" xfId="0" applyBorder="1" applyAlignment="1">
      <alignment horizontal="right"/>
    </xf>
    <xf numFmtId="0" fontId="2" fillId="0" borderId="0" xfId="0" applyFont="1" applyBorder="1" applyAlignment="1">
      <alignment horizontal="right"/>
    </xf>
    <xf numFmtId="0" fontId="0" fillId="0" borderId="196" xfId="0" applyBorder="1" applyAlignment="1">
      <alignment horizontal="right"/>
    </xf>
    <xf numFmtId="0" fontId="0" fillId="4" borderId="196" xfId="0" applyFill="1" applyBorder="1" applyAlignment="1">
      <alignment horizontal="right"/>
    </xf>
    <xf numFmtId="0" fontId="1" fillId="4" borderId="196" xfId="0" applyFont="1" applyFill="1" applyBorder="1" applyAlignment="1">
      <alignment horizontal="right"/>
    </xf>
    <xf numFmtId="0" fontId="1" fillId="4" borderId="216" xfId="0" applyFont="1" applyFill="1" applyBorder="1" applyAlignment="1">
      <alignment horizontal="right"/>
    </xf>
    <xf numFmtId="0" fontId="0" fillId="4" borderId="217" xfId="0" applyFill="1" applyBorder="1" applyAlignment="1">
      <alignment horizontal="right"/>
    </xf>
    <xf numFmtId="0" fontId="1" fillId="4" borderId="167" xfId="0" applyFont="1"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9" borderId="0" xfId="0" applyFill="1"/>
    <xf numFmtId="0" fontId="50" fillId="9" borderId="0" xfId="0" applyFont="1" applyFill="1" applyAlignment="1">
      <alignment horizontal="center" vertical="center" wrapText="1"/>
    </xf>
    <xf numFmtId="0" fontId="51" fillId="9" borderId="176" xfId="0" applyFont="1" applyFill="1" applyBorder="1" applyAlignment="1">
      <alignment horizontal="center" vertical="center" wrapText="1"/>
    </xf>
    <xf numFmtId="0" fontId="51" fillId="9" borderId="173" xfId="0" applyFont="1" applyFill="1" applyBorder="1" applyAlignment="1">
      <alignment horizontal="center" vertical="center" wrapText="1"/>
    </xf>
    <xf numFmtId="0" fontId="51" fillId="9" borderId="225" xfId="0" applyFont="1" applyFill="1" applyBorder="1" applyAlignment="1">
      <alignment horizontal="center" vertical="center" wrapText="1"/>
    </xf>
    <xf numFmtId="0" fontId="50" fillId="9" borderId="33" xfId="0" applyFont="1" applyFill="1" applyBorder="1" applyAlignment="1">
      <alignment horizontal="center" vertical="center" wrapText="1"/>
    </xf>
    <xf numFmtId="0" fontId="51" fillId="9" borderId="170" xfId="0" applyFont="1" applyFill="1" applyBorder="1" applyAlignment="1">
      <alignment horizontal="center" vertical="center" wrapText="1"/>
    </xf>
    <xf numFmtId="0" fontId="51" fillId="9" borderId="172" xfId="0" applyFont="1" applyFill="1" applyBorder="1" applyAlignment="1">
      <alignment horizontal="center" vertical="center" wrapText="1"/>
    </xf>
    <xf numFmtId="17" fontId="8" fillId="9" borderId="0" xfId="32" applyNumberFormat="1" applyFont="1" applyFill="1" applyAlignment="1">
      <alignment wrapText="1"/>
    </xf>
    <xf numFmtId="0" fontId="8" fillId="9" borderId="0" xfId="32" applyFill="1"/>
    <xf numFmtId="0" fontId="8" fillId="9" borderId="0" xfId="32" applyFont="1" applyFill="1" applyAlignment="1">
      <alignment wrapText="1"/>
    </xf>
    <xf numFmtId="0" fontId="30" fillId="9" borderId="0" xfId="32" applyFont="1" applyFill="1" applyBorder="1" applyAlignment="1">
      <alignment vertical="center" wrapText="1"/>
    </xf>
    <xf numFmtId="0" fontId="30" fillId="9" borderId="0" xfId="32" applyFont="1" applyFill="1" applyAlignment="1">
      <alignment horizontal="centerContinuous" vertical="center" wrapText="1"/>
    </xf>
    <xf numFmtId="0" fontId="8" fillId="9" borderId="0" xfId="32" applyFont="1" applyFill="1" applyAlignment="1">
      <alignment horizontal="centerContinuous" vertical="center" wrapText="1"/>
    </xf>
    <xf numFmtId="0" fontId="8" fillId="9" borderId="0" xfId="32" applyFill="1" applyAlignment="1">
      <alignment horizontal="centerContinuous" vertical="center"/>
    </xf>
    <xf numFmtId="0" fontId="30" fillId="9" borderId="0" xfId="32" quotePrefix="1" applyFont="1" applyFill="1" applyAlignment="1">
      <alignment horizontal="right"/>
    </xf>
    <xf numFmtId="0" fontId="8" fillId="9" borderId="0" xfId="32" applyFont="1" applyFill="1" applyAlignment="1">
      <alignment horizontal="left"/>
    </xf>
    <xf numFmtId="0" fontId="8" fillId="9" borderId="0" xfId="32" applyFont="1" applyFill="1" applyAlignment="1">
      <alignment horizontal="left" vertical="center"/>
    </xf>
    <xf numFmtId="0" fontId="8" fillId="9" borderId="0" xfId="32" applyFont="1" applyFill="1" applyAlignment="1"/>
    <xf numFmtId="0" fontId="8" fillId="9" borderId="0" xfId="32" applyFill="1" applyAlignment="1"/>
    <xf numFmtId="0" fontId="8" fillId="9" borderId="0" xfId="32" applyFont="1" applyFill="1" applyAlignment="1">
      <alignment vertical="center"/>
    </xf>
    <xf numFmtId="0" fontId="8" fillId="9" borderId="0" xfId="32" applyFill="1" applyAlignment="1">
      <alignment wrapText="1"/>
    </xf>
    <xf numFmtId="0" fontId="53" fillId="0" borderId="0" xfId="36" applyFont="1"/>
    <xf numFmtId="0" fontId="30" fillId="0" borderId="0" xfId="36" applyFont="1"/>
    <xf numFmtId="0" fontId="30" fillId="0" borderId="171" xfId="36" applyFont="1" applyFill="1" applyBorder="1"/>
    <xf numFmtId="0" fontId="53" fillId="0" borderId="0" xfId="36" applyFont="1" applyAlignment="1">
      <alignment horizontal="center" vertical="center"/>
    </xf>
    <xf numFmtId="0" fontId="30" fillId="0" borderId="0" xfId="36" applyFont="1" applyAlignment="1">
      <alignment horizontal="center" vertical="center"/>
    </xf>
    <xf numFmtId="0" fontId="30" fillId="0" borderId="0" xfId="36" applyFont="1" applyFill="1"/>
    <xf numFmtId="0" fontId="30" fillId="0" borderId="0" xfId="36" applyFont="1" applyFill="1" applyBorder="1" applyAlignment="1">
      <alignment wrapText="1"/>
    </xf>
    <xf numFmtId="0" fontId="53" fillId="0" borderId="0" xfId="36" applyFont="1" applyBorder="1"/>
    <xf numFmtId="0" fontId="30" fillId="0" borderId="0" xfId="36" applyFont="1" applyBorder="1"/>
    <xf numFmtId="0" fontId="36" fillId="0" borderId="0" xfId="7" applyFont="1" applyAlignment="1">
      <alignment horizontal="justify"/>
    </xf>
    <xf numFmtId="0" fontId="56" fillId="0" borderId="0" xfId="7" applyFont="1" applyAlignment="1">
      <alignment horizontal="justify"/>
    </xf>
    <xf numFmtId="0" fontId="57" fillId="0" borderId="0" xfId="37" applyFont="1" applyAlignment="1">
      <alignment horizontal="justify"/>
    </xf>
    <xf numFmtId="0" fontId="36" fillId="0" borderId="0" xfId="37" applyFont="1" applyAlignment="1">
      <alignment horizontal="justify"/>
    </xf>
    <xf numFmtId="0" fontId="58" fillId="0" borderId="0" xfId="38" applyAlignment="1" applyProtection="1">
      <alignment horizontal="justify"/>
    </xf>
    <xf numFmtId="0" fontId="58" fillId="0" borderId="0" xfId="38" applyAlignment="1" applyProtection="1"/>
    <xf numFmtId="164" fontId="30" fillId="0" borderId="0" xfId="27" applyNumberFormat="1" applyFont="1"/>
    <xf numFmtId="0" fontId="29" fillId="10" borderId="169" xfId="36" applyFont="1" applyFill="1" applyBorder="1" applyAlignment="1">
      <alignment horizontal="center"/>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xf>
    <xf numFmtId="0" fontId="30" fillId="0" borderId="0" xfId="36" applyFont="1" applyFill="1" applyBorder="1"/>
    <xf numFmtId="0" fontId="54" fillId="0" borderId="232" xfId="36" applyFont="1" applyFill="1" applyBorder="1" applyAlignment="1">
      <alignment horizontal="left" vertical="center"/>
    </xf>
    <xf numFmtId="0" fontId="30" fillId="0" borderId="233" xfId="36" applyFont="1" applyFill="1" applyBorder="1" applyAlignment="1">
      <alignment vertical="center"/>
    </xf>
    <xf numFmtId="0" fontId="30" fillId="0" borderId="234" xfId="36" applyFont="1" applyFill="1" applyBorder="1" applyAlignment="1">
      <alignment vertical="center"/>
    </xf>
    <xf numFmtId="0" fontId="30" fillId="0" borderId="233" xfId="36" applyFont="1" applyFill="1" applyBorder="1" applyAlignment="1">
      <alignment horizontal="left" vertical="center"/>
    </xf>
    <xf numFmtId="0" fontId="30" fillId="0" borderId="233" xfId="36" applyFont="1" applyFill="1" applyBorder="1" applyAlignment="1">
      <alignment vertical="center" wrapText="1"/>
    </xf>
    <xf numFmtId="0" fontId="30" fillId="0" borderId="235" xfId="36" applyFont="1" applyFill="1" applyBorder="1" applyAlignment="1">
      <alignment vertical="center" wrapText="1"/>
    </xf>
    <xf numFmtId="0" fontId="29" fillId="10" borderId="236" xfId="36" applyFont="1" applyFill="1" applyBorder="1" applyAlignment="1">
      <alignment horizontal="center" vertical="center"/>
    </xf>
    <xf numFmtId="0" fontId="54" fillId="0" borderId="237" xfId="36" applyFont="1" applyFill="1" applyBorder="1" applyAlignment="1">
      <alignment horizontal="left" vertical="center"/>
    </xf>
    <xf numFmtId="0" fontId="30" fillId="0" borderId="0" xfId="36" applyFont="1" applyFill="1" applyBorder="1" applyAlignment="1">
      <alignment horizontal="left" vertical="center"/>
    </xf>
    <xf numFmtId="0" fontId="30" fillId="0" borderId="238" xfId="36" applyFont="1" applyFill="1" applyBorder="1" applyAlignment="1">
      <alignment vertical="center" wrapText="1"/>
    </xf>
    <xf numFmtId="0" fontId="29" fillId="0" borderId="231" xfId="36" applyFont="1" applyFill="1" applyBorder="1" applyAlignment="1">
      <alignment horizontal="left" vertical="center"/>
    </xf>
    <xf numFmtId="0" fontId="29" fillId="0" borderId="231" xfId="36" applyFont="1" applyFill="1" applyBorder="1" applyAlignment="1">
      <alignment horizontal="left" vertical="center" wrapText="1"/>
    </xf>
    <xf numFmtId="0" fontId="4" fillId="9" borderId="0" xfId="35" applyFont="1" applyFill="1" applyAlignment="1">
      <alignment horizontal="centerContinuous" vertical="top"/>
    </xf>
    <xf numFmtId="0" fontId="4" fillId="9" borderId="0" xfId="35" applyFont="1" applyFill="1"/>
    <xf numFmtId="0" fontId="4" fillId="9" borderId="174" xfId="35" applyFont="1" applyFill="1" applyBorder="1" applyAlignment="1">
      <alignment horizontal="center"/>
    </xf>
    <xf numFmtId="0" fontId="4" fillId="9" borderId="174" xfId="35" applyFont="1" applyFill="1" applyBorder="1"/>
    <xf numFmtId="167" fontId="4" fillId="9" borderId="175" xfId="35" applyNumberFormat="1" applyFont="1" applyFill="1" applyBorder="1" applyAlignment="1">
      <alignment horizontal="center"/>
    </xf>
    <xf numFmtId="0" fontId="4" fillId="9" borderId="175" xfId="35" applyFont="1" applyFill="1" applyBorder="1" applyAlignment="1">
      <alignment horizontal="center"/>
    </xf>
    <xf numFmtId="167" fontId="4" fillId="9" borderId="176" xfId="35" applyNumberFormat="1" applyFont="1" applyFill="1" applyBorder="1" applyAlignment="1">
      <alignment horizontal="center"/>
    </xf>
    <xf numFmtId="0" fontId="4" fillId="9" borderId="176" xfId="35" applyFont="1" applyFill="1" applyBorder="1" applyAlignment="1">
      <alignment horizontal="center"/>
    </xf>
    <xf numFmtId="0" fontId="8" fillId="9" borderId="174" xfId="35" applyFont="1" applyFill="1" applyBorder="1" applyAlignment="1">
      <alignment horizontal="center"/>
    </xf>
    <xf numFmtId="0" fontId="8" fillId="9" borderId="0" xfId="35" applyFont="1" applyFill="1" applyAlignment="1">
      <alignment horizontal="center"/>
    </xf>
    <xf numFmtId="173" fontId="4" fillId="9" borderId="175" xfId="35" quotePrefix="1" applyNumberFormat="1" applyFont="1" applyFill="1" applyBorder="1" applyAlignment="1">
      <alignment horizontal="center"/>
    </xf>
    <xf numFmtId="0" fontId="4" fillId="9" borderId="175" xfId="35" applyFont="1" applyFill="1" applyBorder="1"/>
    <xf numFmtId="0" fontId="4" fillId="9" borderId="177" xfId="35" applyFont="1" applyFill="1" applyBorder="1" applyAlignment="1">
      <alignment horizontal="center"/>
    </xf>
    <xf numFmtId="167" fontId="4" fillId="9" borderId="175" xfId="35" quotePrefix="1" applyNumberFormat="1" applyFont="1" applyFill="1" applyBorder="1" applyAlignment="1">
      <alignment horizontal="center"/>
    </xf>
    <xf numFmtId="0" fontId="4" fillId="9" borderId="176" xfId="35" applyFont="1" applyFill="1" applyBorder="1"/>
    <xf numFmtId="173" fontId="4" fillId="9" borderId="174" xfId="35" quotePrefix="1" applyNumberFormat="1" applyFont="1" applyFill="1" applyBorder="1" applyAlignment="1">
      <alignment horizontal="center"/>
    </xf>
    <xf numFmtId="173" fontId="4" fillId="9" borderId="176" xfId="35" quotePrefix="1" applyNumberFormat="1" applyFont="1" applyFill="1" applyBorder="1" applyAlignment="1">
      <alignment horizontal="center"/>
    </xf>
    <xf numFmtId="167" fontId="4" fillId="9" borderId="178" xfId="35" applyNumberFormat="1" applyFont="1" applyFill="1" applyBorder="1" applyAlignment="1">
      <alignment horizontal="center"/>
    </xf>
    <xf numFmtId="0" fontId="4" fillId="9" borderId="172" xfId="35" applyFont="1" applyFill="1" applyBorder="1"/>
    <xf numFmtId="167" fontId="4" fillId="9" borderId="174" xfId="35" applyNumberFormat="1" applyFont="1" applyFill="1" applyBorder="1" applyAlignment="1">
      <alignment horizontal="center"/>
    </xf>
    <xf numFmtId="167" fontId="4" fillId="9" borderId="175" xfId="35" applyNumberFormat="1" applyFont="1" applyFill="1" applyBorder="1" applyAlignment="1">
      <alignment horizontal="center" vertical="top"/>
    </xf>
    <xf numFmtId="0" fontId="4" fillId="9" borderId="175" xfId="35" applyFont="1" applyFill="1" applyBorder="1" applyAlignment="1">
      <alignment wrapText="1"/>
    </xf>
    <xf numFmtId="0" fontId="4" fillId="9" borderId="175" xfId="35" applyFont="1" applyFill="1" applyBorder="1" applyAlignment="1">
      <alignment vertical="center"/>
    </xf>
    <xf numFmtId="0" fontId="4" fillId="9" borderId="33" xfId="35" applyFont="1" applyFill="1" applyBorder="1" applyAlignment="1">
      <alignment horizontal="center"/>
    </xf>
    <xf numFmtId="167" fontId="4" fillId="9" borderId="33" xfId="35" applyNumberFormat="1" applyFont="1" applyFill="1" applyBorder="1" applyAlignment="1">
      <alignment horizontal="center"/>
    </xf>
    <xf numFmtId="0" fontId="4" fillId="9" borderId="33" xfId="35" applyFont="1" applyFill="1" applyBorder="1"/>
    <xf numFmtId="0" fontId="4" fillId="9" borderId="177" xfId="35" applyFont="1" applyFill="1" applyBorder="1"/>
    <xf numFmtId="0" fontId="4" fillId="9" borderId="171" xfId="35" applyFont="1" applyFill="1" applyBorder="1" applyAlignment="1">
      <alignment horizontal="center"/>
    </xf>
    <xf numFmtId="0" fontId="4" fillId="9" borderId="171" xfId="35" applyFont="1" applyFill="1" applyBorder="1"/>
    <xf numFmtId="0" fontId="4" fillId="9" borderId="0" xfId="35" applyFont="1" applyFill="1" applyAlignment="1">
      <alignment horizontal="center"/>
    </xf>
    <xf numFmtId="0" fontId="52" fillId="9" borderId="0" xfId="0" applyFont="1" applyFill="1" applyAlignment="1">
      <alignment wrapText="1"/>
    </xf>
    <xf numFmtId="0" fontId="8" fillId="9" borderId="0" xfId="32" applyFont="1" applyFill="1" applyAlignment="1">
      <alignment horizontal="center" vertical="center"/>
    </xf>
    <xf numFmtId="0" fontId="8" fillId="9" borderId="0" xfId="32" quotePrefix="1" applyFont="1" applyFill="1" applyAlignment="1">
      <alignment horizontal="center" vertical="center"/>
    </xf>
    <xf numFmtId="0" fontId="30" fillId="9" borderId="114" xfId="32" applyFont="1" applyFill="1" applyBorder="1" applyAlignment="1">
      <alignment horizontal="center" vertical="center" wrapText="1"/>
    </xf>
    <xf numFmtId="0" fontId="30" fillId="9" borderId="115" xfId="32" applyFont="1" applyFill="1" applyBorder="1" applyAlignment="1">
      <alignment horizontal="center" vertical="center" wrapText="1"/>
    </xf>
    <xf numFmtId="0" fontId="30" fillId="9" borderId="116" xfId="32" applyFont="1" applyFill="1" applyBorder="1" applyAlignment="1">
      <alignment horizontal="center" vertical="center" wrapText="1"/>
    </xf>
    <xf numFmtId="0" fontId="30" fillId="9" borderId="119" xfId="32" applyFont="1" applyFill="1" applyBorder="1" applyAlignment="1">
      <alignment horizontal="center" vertical="center" wrapText="1"/>
    </xf>
    <xf numFmtId="0" fontId="30" fillId="9" borderId="120" xfId="32" applyFont="1" applyFill="1" applyBorder="1" applyAlignment="1">
      <alignment horizontal="center" vertical="center" wrapText="1"/>
    </xf>
    <xf numFmtId="0" fontId="30" fillId="9" borderId="121" xfId="32" applyFont="1" applyFill="1" applyBorder="1" applyAlignment="1">
      <alignment horizontal="center" vertical="center" wrapText="1"/>
    </xf>
    <xf numFmtId="0" fontId="30" fillId="9" borderId="0" xfId="32" applyFont="1" applyFill="1" applyBorder="1" applyAlignment="1">
      <alignment horizontal="center" vertical="top"/>
    </xf>
    <xf numFmtId="0" fontId="30" fillId="9" borderId="0" xfId="32" applyFont="1" applyFill="1" applyBorder="1" applyAlignment="1"/>
    <xf numFmtId="0" fontId="8" fillId="9" borderId="0" xfId="32" applyFill="1" applyAlignment="1">
      <alignment horizontal="center"/>
    </xf>
    <xf numFmtId="0" fontId="31" fillId="9"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30" fillId="0" borderId="114" xfId="32" applyFont="1" applyBorder="1" applyAlignment="1">
      <alignment horizontal="center" vertical="center" wrapText="1"/>
    </xf>
    <xf numFmtId="0" fontId="30" fillId="0" borderId="115" xfId="32" applyFont="1" applyBorder="1" applyAlignment="1">
      <alignment horizontal="center" vertical="center" wrapText="1"/>
    </xf>
    <xf numFmtId="0" fontId="30" fillId="0" borderId="115" xfId="32" applyFont="1" applyBorder="1" applyAlignment="1">
      <alignment vertical="center" wrapText="1"/>
    </xf>
    <xf numFmtId="0" fontId="30" fillId="0" borderId="116" xfId="32" applyFont="1" applyBorder="1" applyAlignment="1">
      <alignment vertical="center" wrapText="1"/>
    </xf>
    <xf numFmtId="0" fontId="30" fillId="0" borderId="119" xfId="32" applyFont="1" applyBorder="1" applyAlignment="1">
      <alignment horizontal="center" vertical="top"/>
    </xf>
    <xf numFmtId="0" fontId="30" fillId="0" borderId="120" xfId="32" applyFont="1" applyBorder="1" applyAlignment="1">
      <alignment horizontal="center" vertical="top"/>
    </xf>
    <xf numFmtId="0" fontId="30" fillId="0" borderId="120" xfId="32" applyFont="1" applyBorder="1" applyAlignment="1"/>
    <xf numFmtId="0" fontId="30" fillId="0" borderId="121"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 fillId="4" borderId="83" xfId="0" applyFont="1" applyFill="1" applyBorder="1" applyAlignment="1">
      <alignment horizontal="center"/>
    </xf>
    <xf numFmtId="0" fontId="26"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8" fillId="0" borderId="0" xfId="32" applyFont="1" applyAlignment="1">
      <alignment horizontal="left" wrapText="1"/>
    </xf>
    <xf numFmtId="0" fontId="1" fillId="4" borderId="99" xfId="0" applyFont="1" applyFill="1" applyBorder="1" applyAlignment="1">
      <alignment horizontal="center" vertical="center"/>
    </xf>
    <xf numFmtId="0" fontId="1" fillId="4" borderId="102" xfId="0" applyFont="1" applyFill="1" applyBorder="1" applyAlignment="1">
      <alignment horizontal="center" vertical="center"/>
    </xf>
    <xf numFmtId="0" fontId="1" fillId="4" borderId="113"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164" fontId="1" fillId="3" borderId="104" xfId="0" applyNumberFormat="1" applyFont="1" applyFill="1" applyBorder="1" applyAlignment="1">
      <alignment horizontal="center"/>
    </xf>
    <xf numFmtId="0" fontId="1" fillId="3" borderId="107" xfId="0" applyFont="1" applyFill="1" applyBorder="1" applyAlignment="1">
      <alignment horizontal="center" vertical="center"/>
    </xf>
    <xf numFmtId="0" fontId="1" fillId="3" borderId="84" xfId="0" applyFont="1" applyFill="1" applyBorder="1" applyAlignment="1">
      <alignment horizontal="center" vertical="center"/>
    </xf>
    <xf numFmtId="164" fontId="1" fillId="3" borderId="88" xfId="0" applyNumberFormat="1" applyFont="1" applyFill="1" applyBorder="1" applyAlignment="1">
      <alignment horizontal="center" vertical="center"/>
    </xf>
    <xf numFmtId="164" fontId="1" fillId="3" borderId="85"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3" borderId="104" xfId="0" applyFont="1" applyFill="1" applyBorder="1" applyAlignment="1">
      <alignment horizontal="center" vertical="center"/>
    </xf>
    <xf numFmtId="164" fontId="1" fillId="3" borderId="104" xfId="0" applyNumberFormat="1" applyFont="1" applyFill="1" applyBorder="1" applyAlignment="1">
      <alignment horizontal="center" vertical="center"/>
    </xf>
    <xf numFmtId="0" fontId="17" fillId="0" borderId="0" xfId="0" applyFont="1" applyAlignment="1">
      <alignment horizontal="left" vertical="center" wrapText="1"/>
    </xf>
    <xf numFmtId="0" fontId="37" fillId="4" borderId="0" xfId="0" applyFont="1" applyFill="1" applyAlignment="1">
      <alignment horizontal="center" vertical="center"/>
    </xf>
    <xf numFmtId="164" fontId="1" fillId="3" borderId="89" xfId="0" applyNumberFormat="1" applyFont="1" applyFill="1" applyBorder="1" applyAlignment="1">
      <alignment horizontal="center" vertical="center"/>
    </xf>
    <xf numFmtId="164" fontId="1" fillId="3" borderId="107" xfId="0" applyNumberFormat="1" applyFont="1" applyFill="1" applyBorder="1" applyAlignment="1">
      <alignment horizontal="center" vertical="center"/>
    </xf>
    <xf numFmtId="164" fontId="1" fillId="3" borderId="87" xfId="0" applyNumberFormat="1"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4" borderId="0" xfId="0" applyFont="1" applyFill="1" applyAlignment="1">
      <alignment horizontal="center"/>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1" fillId="4" borderId="0" xfId="0" applyFont="1" applyFill="1" applyBorder="1" applyAlignment="1">
      <alignment horizontal="center" vertical="center" wrapText="1"/>
    </xf>
    <xf numFmtId="0" fontId="1" fillId="4" borderId="8" xfId="0" applyFont="1" applyFill="1" applyBorder="1" applyAlignment="1">
      <alignment horizontal="left" wrapText="1"/>
    </xf>
    <xf numFmtId="0" fontId="1" fillId="4" borderId="0" xfId="0" applyFont="1" applyFill="1" applyAlignment="1">
      <alignment horizontal="center" vertical="center" wrapText="1"/>
    </xf>
    <xf numFmtId="0" fontId="1" fillId="2" borderId="0" xfId="0" applyFont="1" applyFill="1" applyAlignment="1">
      <alignment horizontal="center" vertical="center" wrapText="1"/>
    </xf>
    <xf numFmtId="0" fontId="34" fillId="2" borderId="86"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34" fillId="2" borderId="84" xfId="0" applyFont="1" applyFill="1" applyBorder="1" applyAlignment="1">
      <alignment horizontal="center" vertical="center" wrapText="1"/>
    </xf>
    <xf numFmtId="0" fontId="2"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83" xfId="3" applyFont="1" applyFill="1" applyBorder="1" applyAlignment="1">
      <alignment horizontal="center"/>
    </xf>
    <xf numFmtId="0" fontId="1" fillId="2" borderId="84"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26" fillId="0" borderId="0" xfId="0" applyFont="1" applyFill="1" applyAlignment="1">
      <alignment horizontal="center" vertical="center" wrapText="1"/>
    </xf>
    <xf numFmtId="0" fontId="1" fillId="2" borderId="9" xfId="0" applyFont="1" applyFill="1" applyBorder="1" applyAlignment="1">
      <alignment horizontal="center" textRotation="90"/>
    </xf>
    <xf numFmtId="0" fontId="1" fillId="4" borderId="4" xfId="0" applyFont="1" applyFill="1" applyBorder="1" applyAlignment="1">
      <alignment horizontal="center" textRotation="90" wrapText="1"/>
    </xf>
    <xf numFmtId="0" fontId="1" fillId="4" borderId="4" xfId="0" applyFont="1" applyFill="1" applyBorder="1" applyAlignment="1">
      <alignment horizontal="center" textRotation="90"/>
    </xf>
    <xf numFmtId="0" fontId="1" fillId="2" borderId="4" xfId="0" applyFont="1" applyFill="1" applyBorder="1" applyAlignment="1">
      <alignment horizontal="center" textRotation="90"/>
    </xf>
    <xf numFmtId="0" fontId="1" fillId="4" borderId="0" xfId="0" applyFont="1" applyFill="1" applyBorder="1" applyAlignment="1">
      <alignment horizontal="center"/>
    </xf>
    <xf numFmtId="0" fontId="11" fillId="0" borderId="150" xfId="0" applyFont="1" applyBorder="1" applyAlignment="1">
      <alignment horizontal="left"/>
    </xf>
    <xf numFmtId="0" fontId="11" fillId="0" borderId="0" xfId="0" applyFont="1" applyBorder="1" applyAlignment="1">
      <alignment horizontal="left"/>
    </xf>
    <xf numFmtId="0" fontId="11" fillId="0" borderId="151" xfId="0" applyFont="1" applyBorder="1" applyAlignment="1">
      <alignment horizontal="left"/>
    </xf>
    <xf numFmtId="0" fontId="3" fillId="0" borderId="150" xfId="0" applyFont="1" applyBorder="1" applyAlignment="1">
      <alignment horizontal="left" vertical="center" wrapText="1"/>
    </xf>
    <xf numFmtId="0" fontId="3" fillId="0" borderId="0" xfId="0" applyFont="1" applyBorder="1" applyAlignment="1">
      <alignment horizontal="left" vertical="center" wrapText="1"/>
    </xf>
    <xf numFmtId="0" fontId="3" fillId="0" borderId="151" xfId="0" applyFont="1" applyBorder="1" applyAlignment="1">
      <alignment horizontal="left" vertical="center" wrapText="1"/>
    </xf>
    <xf numFmtId="0" fontId="30" fillId="0" borderId="114" xfId="33" applyFont="1" applyBorder="1" applyAlignment="1">
      <alignment horizontal="center" vertical="center" wrapText="1"/>
    </xf>
    <xf numFmtId="0" fontId="30" fillId="0" borderId="115" xfId="33" applyFont="1" applyBorder="1" applyAlignment="1">
      <alignment horizontal="center" vertical="center" wrapText="1"/>
    </xf>
    <xf numFmtId="0" fontId="30" fillId="0" borderId="115" xfId="33" applyFont="1" applyBorder="1" applyAlignment="1">
      <alignment vertical="center" wrapText="1"/>
    </xf>
    <xf numFmtId="0" fontId="30" fillId="0" borderId="116" xfId="33" applyFont="1" applyBorder="1" applyAlignment="1">
      <alignment vertical="center" wrapText="1"/>
    </xf>
    <xf numFmtId="0" fontId="30" fillId="0" borderId="119" xfId="33" applyFont="1" applyBorder="1" applyAlignment="1">
      <alignment horizontal="center" vertical="top"/>
    </xf>
    <xf numFmtId="0" fontId="30" fillId="0" borderId="120" xfId="33" applyFont="1" applyBorder="1" applyAlignment="1">
      <alignment horizontal="center" vertical="top"/>
    </xf>
    <xf numFmtId="0" fontId="30" fillId="0" borderId="120" xfId="33" applyFont="1" applyBorder="1" applyAlignment="1"/>
    <xf numFmtId="0" fontId="30" fillId="0" borderId="121" xfId="33" applyFont="1" applyBorder="1" applyAlignment="1"/>
    <xf numFmtId="0" fontId="8" fillId="0" borderId="0" xfId="33" quotePrefix="1" applyFont="1" applyAlignment="1">
      <alignment horizontal="center" vertical="center"/>
    </xf>
    <xf numFmtId="0" fontId="8" fillId="0" borderId="0" xfId="33" applyFont="1" applyAlignment="1">
      <alignment horizontal="center" vertical="center"/>
    </xf>
    <xf numFmtId="0" fontId="8" fillId="0" borderId="0" xfId="33" applyAlignment="1">
      <alignment horizontal="center"/>
    </xf>
    <xf numFmtId="0" fontId="1" fillId="4" borderId="104" xfId="0" applyFont="1" applyFill="1" applyBorder="1" applyAlignment="1">
      <alignment horizontal="center"/>
    </xf>
    <xf numFmtId="0" fontId="1" fillId="2" borderId="84"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1" fillId="4" borderId="88" xfId="0" applyFont="1" applyFill="1" applyBorder="1" applyAlignment="1">
      <alignment horizontal="center" vertical="center"/>
    </xf>
    <xf numFmtId="0" fontId="1" fillId="4" borderId="85" xfId="0" applyFont="1" applyFill="1" applyBorder="1" applyAlignment="1">
      <alignment horizontal="center" vertical="center"/>
    </xf>
    <xf numFmtId="0" fontId="1" fillId="4" borderId="0" xfId="4" applyFont="1" applyFill="1" applyBorder="1" applyAlignment="1">
      <alignment horizontal="center" vertical="center"/>
    </xf>
    <xf numFmtId="0" fontId="26" fillId="0" borderId="0" xfId="4" applyFont="1" applyFill="1" applyBorder="1" applyAlignment="1">
      <alignment horizontal="left"/>
    </xf>
    <xf numFmtId="0" fontId="4" fillId="0" borderId="0" xfId="4" applyFont="1" applyFill="1" applyBorder="1" applyAlignment="1">
      <alignment horizontal="center"/>
    </xf>
    <xf numFmtId="0" fontId="1" fillId="2" borderId="86" xfId="4" applyFont="1" applyFill="1" applyBorder="1" applyAlignment="1">
      <alignment horizontal="center" vertical="center"/>
    </xf>
    <xf numFmtId="0" fontId="1" fillId="2" borderId="83" xfId="4" applyFont="1" applyFill="1" applyBorder="1" applyAlignment="1">
      <alignment horizontal="center" vertical="center"/>
    </xf>
    <xf numFmtId="0" fontId="1" fillId="2" borderId="83"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4" xfId="0" applyFont="1" applyFill="1" applyBorder="1" applyAlignment="1">
      <alignment horizontal="center"/>
    </xf>
    <xf numFmtId="0" fontId="1" fillId="4" borderId="4" xfId="0" applyFont="1" applyFill="1" applyBorder="1" applyAlignment="1">
      <alignment horizontal="center"/>
    </xf>
    <xf numFmtId="0" fontId="1" fillId="4" borderId="9"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center" wrapText="1"/>
    </xf>
    <xf numFmtId="0" fontId="1" fillId="2" borderId="0" xfId="0" applyFont="1" applyFill="1" applyAlignment="1">
      <alignment horizontal="center"/>
    </xf>
    <xf numFmtId="0" fontId="1" fillId="2" borderId="85" xfId="0" applyFont="1" applyFill="1" applyBorder="1" applyAlignment="1">
      <alignment horizontal="center"/>
    </xf>
    <xf numFmtId="0" fontId="1" fillId="2" borderId="84" xfId="0" applyFont="1" applyFill="1" applyBorder="1" applyAlignment="1">
      <alignment horizontal="center"/>
    </xf>
    <xf numFmtId="0" fontId="1" fillId="4" borderId="85" xfId="0" applyFont="1" applyFill="1" applyBorder="1" applyAlignment="1">
      <alignment horizontal="center"/>
    </xf>
    <xf numFmtId="0" fontId="1" fillId="4" borderId="86" xfId="0" applyFont="1" applyFill="1" applyBorder="1" applyAlignment="1">
      <alignment horizontal="center"/>
    </xf>
    <xf numFmtId="2" fontId="1" fillId="2" borderId="84" xfId="0" applyNumberFormat="1" applyFont="1" applyFill="1" applyBorder="1" applyAlignment="1">
      <alignment horizontal="center" vertical="center"/>
    </xf>
    <xf numFmtId="2" fontId="1" fillId="2" borderId="85" xfId="0" applyNumberFormat="1" applyFont="1" applyFill="1" applyBorder="1" applyAlignment="1">
      <alignment horizontal="center" vertical="center"/>
    </xf>
    <xf numFmtId="2" fontId="1" fillId="4" borderId="85" xfId="0" applyNumberFormat="1" applyFont="1" applyFill="1" applyBorder="1" applyAlignment="1">
      <alignment horizontal="center"/>
    </xf>
    <xf numFmtId="2" fontId="1" fillId="4" borderId="86" xfId="0" applyNumberFormat="1" applyFont="1" applyFill="1" applyBorder="1" applyAlignment="1">
      <alignment horizontal="center"/>
    </xf>
    <xf numFmtId="0" fontId="1" fillId="2" borderId="84" xfId="0" applyFont="1" applyFill="1" applyBorder="1" applyAlignment="1">
      <alignment horizontal="center" vertical="center"/>
    </xf>
    <xf numFmtId="0" fontId="1" fillId="2" borderId="86" xfId="0" applyFont="1" applyFill="1" applyBorder="1" applyAlignment="1">
      <alignment horizontal="center" vertical="center"/>
    </xf>
    <xf numFmtId="0" fontId="1" fillId="2" borderId="83" xfId="0" applyFont="1" applyFill="1" applyBorder="1" applyAlignment="1">
      <alignment horizontal="center" vertical="center"/>
    </xf>
    <xf numFmtId="0" fontId="33" fillId="4" borderId="0" xfId="0" applyFont="1" applyFill="1" applyAlignment="1">
      <alignment horizontal="center"/>
    </xf>
    <xf numFmtId="0" fontId="1" fillId="2" borderId="85" xfId="15" applyFont="1" applyFill="1" applyBorder="1" applyAlignment="1">
      <alignment horizontal="center"/>
    </xf>
    <xf numFmtId="0" fontId="1" fillId="4" borderId="0" xfId="15" applyNumberFormat="1" applyFont="1" applyFill="1" applyBorder="1" applyAlignment="1">
      <alignment horizontal="center" vertical="center"/>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4" borderId="86" xfId="15" applyFont="1" applyFill="1" applyBorder="1" applyAlignment="1">
      <alignment horizontal="center"/>
    </xf>
    <xf numFmtId="0" fontId="1" fillId="4" borderId="83" xfId="15" applyFont="1" applyFill="1" applyBorder="1" applyAlignment="1">
      <alignment horizont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85"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0" xfId="29" applyNumberFormat="1" applyFont="1" applyBorder="1" applyAlignment="1">
      <alignment horizontal="right"/>
    </xf>
    <xf numFmtId="0" fontId="26" fillId="0" borderId="0" xfId="17" applyFont="1" applyBorder="1" applyAlignment="1">
      <alignment horizontal="right"/>
    </xf>
    <xf numFmtId="0" fontId="33" fillId="4" borderId="0" xfId="17" applyNumberFormat="1" applyFont="1" applyFill="1" applyBorder="1" applyAlignment="1">
      <alignment horizontal="center" vertical="center" wrapText="1"/>
    </xf>
    <xf numFmtId="0" fontId="34" fillId="2" borderId="4" xfId="0" applyFont="1" applyFill="1" applyBorder="1" applyAlignment="1">
      <alignment horizontal="center" vertical="center"/>
    </xf>
    <xf numFmtId="0" fontId="36" fillId="0" borderId="0" xfId="32" applyFont="1" applyAlignment="1">
      <alignment horizontal="center"/>
    </xf>
    <xf numFmtId="0" fontId="4" fillId="9" borderId="174" xfId="35" applyFont="1" applyFill="1" applyBorder="1" applyAlignment="1">
      <alignment horizontal="center" vertical="center" wrapText="1"/>
    </xf>
    <xf numFmtId="0" fontId="8" fillId="9" borderId="175" xfId="7" applyFill="1" applyBorder="1" applyAlignment="1">
      <alignment horizontal="center" vertical="center" wrapText="1"/>
    </xf>
    <xf numFmtId="0" fontId="8" fillId="9" borderId="176" xfId="7" applyFill="1" applyBorder="1" applyAlignment="1">
      <alignment horizontal="center" vertical="center" wrapText="1"/>
    </xf>
    <xf numFmtId="0" fontId="8" fillId="9" borderId="175" xfId="7" applyFill="1" applyBorder="1" applyAlignment="1">
      <alignment horizontal="center" vertical="center"/>
    </xf>
    <xf numFmtId="0" fontId="8" fillId="9" borderId="176" xfId="7" applyFill="1" applyBorder="1" applyAlignment="1">
      <alignment horizontal="center" vertical="center"/>
    </xf>
    <xf numFmtId="0" fontId="4" fillId="9" borderId="174" xfId="35" applyFont="1" applyFill="1" applyBorder="1" applyAlignment="1">
      <alignment horizontal="center" vertical="center"/>
    </xf>
    <xf numFmtId="0" fontId="30" fillId="0" borderId="114" xfId="32" applyFont="1" applyBorder="1" applyAlignment="1">
      <alignment horizontal="center" vertical="center"/>
    </xf>
    <xf numFmtId="0" fontId="30" fillId="0" borderId="115" xfId="32" applyFont="1" applyBorder="1" applyAlignment="1">
      <alignment horizontal="center" vertical="center"/>
    </xf>
    <xf numFmtId="0" fontId="30" fillId="0" borderId="116" xfId="32" applyFont="1" applyBorder="1" applyAlignment="1">
      <alignment horizontal="center" vertical="center"/>
    </xf>
    <xf numFmtId="0" fontId="30" fillId="0" borderId="119" xfId="32" applyFont="1" applyBorder="1" applyAlignment="1">
      <alignment horizontal="center" vertical="center"/>
    </xf>
    <xf numFmtId="0" fontId="30" fillId="0" borderId="120" xfId="32" applyFont="1" applyBorder="1" applyAlignment="1">
      <alignment horizontal="center" vertical="center"/>
    </xf>
    <xf numFmtId="0" fontId="30" fillId="0" borderId="121" xfId="32" applyFont="1" applyBorder="1" applyAlignment="1">
      <alignment horizontal="center" vertical="center"/>
    </xf>
    <xf numFmtId="0" fontId="51" fillId="9" borderId="224" xfId="0" applyFont="1" applyFill="1" applyBorder="1" applyAlignment="1">
      <alignment horizontal="center" vertical="center" wrapText="1"/>
    </xf>
    <xf numFmtId="0" fontId="51" fillId="9" borderId="226" xfId="0" applyFont="1" applyFill="1" applyBorder="1" applyAlignment="1">
      <alignment horizontal="center" vertical="center" wrapText="1"/>
    </xf>
    <xf numFmtId="0" fontId="51" fillId="9" borderId="227" xfId="0" applyFont="1" applyFill="1" applyBorder="1" applyAlignment="1">
      <alignment horizontal="center" vertical="center" wrapText="1"/>
    </xf>
    <xf numFmtId="0" fontId="51" fillId="9" borderId="169" xfId="0" applyFont="1" applyFill="1" applyBorder="1" applyAlignment="1">
      <alignment horizontal="center" vertical="center" wrapText="1"/>
    </xf>
    <xf numFmtId="0" fontId="51" fillId="9" borderId="170" xfId="0" applyFont="1" applyFill="1" applyBorder="1" applyAlignment="1">
      <alignment horizontal="center" vertical="center" wrapText="1"/>
    </xf>
    <xf numFmtId="0" fontId="2" fillId="9" borderId="0" xfId="0" applyFont="1" applyFill="1" applyAlignment="1">
      <alignment horizontal="center"/>
    </xf>
    <xf numFmtId="0" fontId="8" fillId="9" borderId="0" xfId="0" applyFont="1" applyFill="1" applyAlignment="1">
      <alignment horizontal="left" wrapText="1"/>
    </xf>
    <xf numFmtId="0" fontId="51" fillId="9" borderId="218" xfId="0" applyFont="1" applyFill="1" applyBorder="1" applyAlignment="1">
      <alignment horizontal="center" vertical="center" wrapText="1"/>
    </xf>
    <xf numFmtId="0" fontId="51" fillId="9" borderId="219" xfId="0" applyFont="1" applyFill="1" applyBorder="1" applyAlignment="1">
      <alignment horizontal="center" vertical="center" wrapText="1"/>
    </xf>
    <xf numFmtId="0" fontId="51" fillId="9" borderId="220" xfId="0" applyFont="1" applyFill="1" applyBorder="1" applyAlignment="1">
      <alignment horizontal="center" vertical="center" wrapText="1"/>
    </xf>
    <xf numFmtId="0" fontId="51" fillId="9" borderId="221" xfId="0" applyFont="1" applyFill="1" applyBorder="1" applyAlignment="1">
      <alignment horizontal="center" vertical="center" wrapText="1"/>
    </xf>
    <xf numFmtId="0" fontId="51" fillId="9" borderId="222" xfId="0" applyFont="1" applyFill="1" applyBorder="1" applyAlignment="1">
      <alignment horizontal="center" vertical="center" wrapText="1"/>
    </xf>
    <xf numFmtId="0" fontId="51" fillId="9" borderId="223" xfId="0" applyFont="1" applyFill="1" applyBorder="1" applyAlignment="1">
      <alignment horizontal="center" vertical="center" wrapText="1"/>
    </xf>
    <xf numFmtId="0" fontId="51" fillId="9" borderId="229" xfId="0" applyFont="1" applyFill="1" applyBorder="1" applyAlignment="1">
      <alignment horizontal="center" vertical="center" wrapText="1"/>
    </xf>
    <xf numFmtId="0" fontId="51" fillId="9" borderId="230" xfId="0" applyFont="1" applyFill="1" applyBorder="1" applyAlignment="1">
      <alignment horizontal="center" vertical="center" wrapText="1"/>
    </xf>
    <xf numFmtId="0" fontId="51" fillId="9" borderId="228" xfId="0" applyFont="1" applyFill="1" applyBorder="1" applyAlignment="1">
      <alignment horizontal="center" vertical="center" wrapText="1"/>
    </xf>
    <xf numFmtId="0" fontId="51" fillId="9" borderId="175" xfId="0" applyFont="1" applyFill="1" applyBorder="1" applyAlignment="1">
      <alignment horizontal="center" vertical="center" wrapText="1"/>
    </xf>
    <xf numFmtId="0" fontId="51" fillId="9" borderId="176" xfId="0" applyFont="1" applyFill="1" applyBorder="1" applyAlignment="1">
      <alignment horizontal="center" vertical="center" wrapText="1"/>
    </xf>
    <xf numFmtId="0" fontId="52" fillId="9" borderId="0" xfId="0" applyFont="1" applyFill="1" applyAlignment="1">
      <alignment horizontal="center"/>
    </xf>
    <xf numFmtId="0" fontId="0" fillId="9" borderId="0" xfId="0" quotePrefix="1" applyFill="1" applyAlignment="1">
      <alignment horizontal="left" vertical="justify" wrapText="1"/>
    </xf>
    <xf numFmtId="0" fontId="52" fillId="9" borderId="0" xfId="0" applyFont="1" applyFill="1" applyAlignment="1">
      <alignment horizontal="center" wrapText="1"/>
    </xf>
  </cellXfs>
  <cellStyles count="39">
    <cellStyle name="Euro" xfId="6"/>
    <cellStyle name="Lien hypertexte" xfId="38" builtinId="8"/>
    <cellStyle name="Normal" xfId="0" builtinId="0"/>
    <cellStyle name="Normal 2" xfId="7"/>
    <cellStyle name="Normal 2 2" xfId="21"/>
    <cellStyle name="Normal 2 3" xfId="22"/>
    <cellStyle name="Normal 3" xfId="8"/>
    <cellStyle name="Normal 4" xfId="9"/>
    <cellStyle name="Normal 4 2" xfId="1"/>
    <cellStyle name="Normal 5" xfId="3"/>
    <cellStyle name="Normal 5 2" xfId="10"/>
    <cellStyle name="Normal 6" xfId="23"/>
    <cellStyle name="Normal 7" xfId="34"/>
    <cellStyle name="Normal 7 2" xfId="37"/>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6"/>
    <cellStyle name="Normal_pyr99" xfId="4"/>
    <cellStyle name="Normal_RESULT04_1et2sess 2" xfId="16"/>
    <cellStyle name="Normal_RESULT06_1sess" xfId="5"/>
    <cellStyle name="Normal_TITRE2" xfId="35"/>
    <cellStyle name="Normal_totaltit+temp01 2" xfId="19"/>
    <cellStyle name="Normal_totaltit+temp01 2 2 2" xfId="29"/>
    <cellStyle name="Normal_Z 3" xfId="18"/>
    <cellStyle name="pge" xfId="11"/>
    <cellStyle name="Pourcentage 2" xfId="12"/>
    <cellStyle name="Pourcentage 2 2" xfId="20"/>
    <cellStyle name="Pourcentage 2 3" xfId="2"/>
    <cellStyle name="Pourcentage 2 4" xfId="24"/>
    <cellStyle name="Pourcentage 3" xfId="25"/>
    <cellStyle name="Pourcentage 3 2" xfId="26"/>
    <cellStyle name="Pourcentage 4" xfId="27"/>
    <cellStyle name="Pourcentage 4 2" xfId="28"/>
    <cellStyle name="tab4" xfId="13"/>
    <cellStyle name="toto" xfId="14"/>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87" Type="http://schemas.openxmlformats.org/officeDocument/2006/relationships/externalLink" Target="externalLinks/externalLink35.xml"/><Relationship Id="rId102" Type="http://schemas.openxmlformats.org/officeDocument/2006/relationships/externalLink" Target="externalLinks/externalLink50.xml"/><Relationship Id="rId5" Type="http://schemas.openxmlformats.org/officeDocument/2006/relationships/worksheet" Target="worksheets/sheet5.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lang val="fr-FR"/>
  <c:roundedCorners val="1"/>
  <c:style val="18"/>
  <c:chart>
    <c:plotArea>
      <c:layout/>
      <c:scatterChart>
        <c:scatterStyle val="smoothMarker"/>
        <c:ser>
          <c:idx val="0"/>
          <c:order val="0"/>
          <c:xVal>
            <c:numRef>
              <c:f>'[50]MCF parmi PR'!$B$2:$S$2</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xVal>
          <c:yVal>
            <c:numRef>
              <c:f>'[50]MCF parmi PR'!$B$3:$S$3</c:f>
              <c:numCache>
                <c:formatCode>General</c:formatCode>
                <c:ptCount val="18"/>
                <c:pt idx="0">
                  <c:v>0.749</c:v>
                </c:pt>
                <c:pt idx="1">
                  <c:v>0.73499999999999999</c:v>
                </c:pt>
                <c:pt idx="2">
                  <c:v>0.76800000000000002</c:v>
                </c:pt>
                <c:pt idx="3">
                  <c:v>0.77900000000000003</c:v>
                </c:pt>
                <c:pt idx="4">
                  <c:v>0.80900000000000005</c:v>
                </c:pt>
                <c:pt idx="5">
                  <c:v>0.82799999999999996</c:v>
                </c:pt>
                <c:pt idx="6">
                  <c:v>0.84099999999999997</c:v>
                </c:pt>
                <c:pt idx="7">
                  <c:v>0.86399999999999999</c:v>
                </c:pt>
                <c:pt idx="8">
                  <c:v>0.83399999999999996</c:v>
                </c:pt>
                <c:pt idx="9">
                  <c:v>0.85699999999999998</c:v>
                </c:pt>
                <c:pt idx="10">
                  <c:v>0.89900000000000002</c:v>
                </c:pt>
                <c:pt idx="11">
                  <c:v>0.88200000000000001</c:v>
                </c:pt>
                <c:pt idx="12">
                  <c:v>0.89200000000000002</c:v>
                </c:pt>
                <c:pt idx="13">
                  <c:v>0.872</c:v>
                </c:pt>
                <c:pt idx="14">
                  <c:v>0.87</c:v>
                </c:pt>
                <c:pt idx="15">
                  <c:v>0.87449392712550611</c:v>
                </c:pt>
                <c:pt idx="16">
                  <c:v>0.90495049504950498</c:v>
                </c:pt>
                <c:pt idx="17">
                  <c:v>0.89292929292929291</c:v>
                </c:pt>
              </c:numCache>
            </c:numRef>
          </c:yVal>
          <c:smooth val="1"/>
        </c:ser>
        <c:axId val="64346752"/>
        <c:axId val="64352640"/>
      </c:scatterChart>
      <c:valAx>
        <c:axId val="64346752"/>
        <c:scaling>
          <c:orientation val="minMax"/>
          <c:max val="2015"/>
          <c:min val="1998"/>
        </c:scaling>
        <c:axPos val="b"/>
        <c:numFmt formatCode="General" sourceLinked="1"/>
        <c:tickLblPos val="nextTo"/>
        <c:txPr>
          <a:bodyPr rot="-2700000"/>
          <a:lstStyle/>
          <a:p>
            <a:pPr>
              <a:defRPr/>
            </a:pPr>
            <a:endParaRPr lang="fr-FR"/>
          </a:p>
        </c:txPr>
        <c:crossAx val="64352640"/>
        <c:crosses val="autoZero"/>
        <c:crossBetween val="midCat"/>
        <c:majorUnit val="1"/>
      </c:valAx>
      <c:valAx>
        <c:axId val="64352640"/>
        <c:scaling>
          <c:orientation val="minMax"/>
          <c:max val="1"/>
          <c:min val="0.500000000000001"/>
        </c:scaling>
        <c:axPos val="l"/>
        <c:majorGridlines/>
        <c:numFmt formatCode="0%" sourceLinked="0"/>
        <c:tickLblPos val="nextTo"/>
        <c:crossAx val="64346752"/>
        <c:crosses val="autoZero"/>
        <c:crossBetween val="midCat"/>
        <c:majorUnit val="0.1"/>
      </c:valAx>
    </c:plotArea>
    <c:plotVisOnly val="1"/>
    <c:dispBlanksAs val="gap"/>
  </c:chart>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roundedCorners val="1"/>
  <c:style val="18"/>
  <c:chart>
    <c:plotArea>
      <c:layout/>
      <c:scatterChart>
        <c:scatterStyle val="smoothMarker"/>
        <c:ser>
          <c:idx val="0"/>
          <c:order val="0"/>
          <c:xVal>
            <c:numRef>
              <c:f>'[50]Mobilité MCF'!$F$25:$S$25</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'[50]Mobilité MCF'!$F$26:$S$26</c:f>
              <c:numCache>
                <c:formatCode>General</c:formatCode>
                <c:ptCount val="14"/>
                <c:pt idx="0">
                  <c:v>0.31889763779527558</c:v>
                </c:pt>
                <c:pt idx="1">
                  <c:v>0.30209999999999998</c:v>
                </c:pt>
                <c:pt idx="2">
                  <c:v>0.30441249380267726</c:v>
                </c:pt>
                <c:pt idx="3">
                  <c:v>0.30636525877453902</c:v>
                </c:pt>
                <c:pt idx="4">
                  <c:v>0.28999999999999998</c:v>
                </c:pt>
                <c:pt idx="5">
                  <c:v>0.28000000000000003</c:v>
                </c:pt>
                <c:pt idx="6">
                  <c:v>0.27300000000000002</c:v>
                </c:pt>
                <c:pt idx="7">
                  <c:v>0.24</c:v>
                </c:pt>
                <c:pt idx="8">
                  <c:v>0.21273801707156928</c:v>
                </c:pt>
                <c:pt idx="9">
                  <c:v>0.23517520215633425</c:v>
                </c:pt>
                <c:pt idx="10">
                  <c:v>0.23185483870967741</c:v>
                </c:pt>
                <c:pt idx="11">
                  <c:v>0.22</c:v>
                </c:pt>
                <c:pt idx="12">
                  <c:v>0.23826395039858281</c:v>
                </c:pt>
                <c:pt idx="13">
                  <c:v>0.22254901960784312</c:v>
                </c:pt>
              </c:numCache>
            </c:numRef>
          </c:yVal>
          <c:smooth val="1"/>
        </c:ser>
        <c:axId val="64789888"/>
        <c:axId val="64795776"/>
      </c:scatterChart>
      <c:valAx>
        <c:axId val="64789888"/>
        <c:scaling>
          <c:orientation val="minMax"/>
          <c:max val="2015"/>
          <c:min val="2002"/>
        </c:scaling>
        <c:axPos val="b"/>
        <c:numFmt formatCode="General" sourceLinked="1"/>
        <c:tickLblPos val="nextTo"/>
        <c:txPr>
          <a:bodyPr rot="-2700000"/>
          <a:lstStyle/>
          <a:p>
            <a:pPr>
              <a:defRPr/>
            </a:pPr>
            <a:endParaRPr lang="fr-FR"/>
          </a:p>
        </c:txPr>
        <c:crossAx val="64795776"/>
        <c:crosses val="autoZero"/>
        <c:crossBetween val="midCat"/>
        <c:majorUnit val="1"/>
      </c:valAx>
      <c:valAx>
        <c:axId val="64795776"/>
        <c:scaling>
          <c:orientation val="minMax"/>
          <c:max val="0.5"/>
          <c:min val="0"/>
        </c:scaling>
        <c:axPos val="l"/>
        <c:majorGridlines>
          <c:spPr>
            <a:ln>
              <a:solidFill>
                <a:schemeClr val="bg1">
                  <a:lumMod val="75000"/>
                </a:schemeClr>
              </a:solidFill>
            </a:ln>
          </c:spPr>
        </c:majorGridlines>
        <c:numFmt formatCode="0%" sourceLinked="0"/>
        <c:tickLblPos val="nextTo"/>
        <c:crossAx val="64789888"/>
        <c:crosses val="autoZero"/>
        <c:crossBetween val="midCat"/>
        <c:majorUnit val="0.1"/>
      </c:valAx>
    </c:plotArea>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marker>
            <c:symbol val="none"/>
          </c:marker>
          <c:xVal>
            <c:numRef>
              <c:f>'[50]Mobilité MCF'!$F$1:$S$1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'[50]Mobilité MCF'!$F$2:$S$2</c:f>
              <c:numCache>
                <c:formatCode>General</c:formatCode>
                <c:ptCount val="14"/>
                <c:pt idx="0">
                  <c:v>0.34700000000000003</c:v>
                </c:pt>
                <c:pt idx="1">
                  <c:v>0.33200000000000002</c:v>
                </c:pt>
                <c:pt idx="2">
                  <c:v>0.38600000000000001</c:v>
                </c:pt>
                <c:pt idx="3">
                  <c:v>0.32600000000000001</c:v>
                </c:pt>
                <c:pt idx="4">
                  <c:v>0.34600000000000003</c:v>
                </c:pt>
                <c:pt idx="5">
                  <c:v>0.35299999999999998</c:v>
                </c:pt>
                <c:pt idx="6">
                  <c:v>0.32299999999999995</c:v>
                </c:pt>
                <c:pt idx="7">
                  <c:v>0.25</c:v>
                </c:pt>
                <c:pt idx="8">
                  <c:v>0.24199999999999999</c:v>
                </c:pt>
                <c:pt idx="9">
                  <c:v>0.27200000000000002</c:v>
                </c:pt>
                <c:pt idx="10">
                  <c:v>0.252</c:v>
                </c:pt>
                <c:pt idx="11">
                  <c:v>0.25734157650695516</c:v>
                </c:pt>
                <c:pt idx="12">
                  <c:v>0.23914968999114261</c:v>
                </c:pt>
                <c:pt idx="13">
                  <c:v>0.29607843137254902</c:v>
                </c:pt>
              </c:numCache>
            </c:numRef>
          </c:yVal>
          <c:smooth val="1"/>
        </c:ser>
        <c:ser>
          <c:idx val="1"/>
          <c:order val="1"/>
          <c:marker>
            <c:symbol val="none"/>
          </c:marker>
          <c:xVal>
            <c:numRef>
              <c:f>'[50]Mobilité MCF'!$F$1:$S$1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'[50]Mobilité MCF'!$F$3:$S$3</c:f>
              <c:numCache>
                <c:formatCode>General</c:formatCode>
                <c:ptCount val="14"/>
                <c:pt idx="0">
                  <c:v>0.43</c:v>
                </c:pt>
                <c:pt idx="1">
                  <c:v>0.44</c:v>
                </c:pt>
                <c:pt idx="2">
                  <c:v>0.48899999999999999</c:v>
                </c:pt>
                <c:pt idx="3">
                  <c:v>0.45799999999999996</c:v>
                </c:pt>
                <c:pt idx="4">
                  <c:v>0.45700000000000002</c:v>
                </c:pt>
                <c:pt idx="5">
                  <c:v>0.49299999999999999</c:v>
                </c:pt>
                <c:pt idx="6">
                  <c:v>0.49099999999999999</c:v>
                </c:pt>
                <c:pt idx="7">
                  <c:v>0.56399999999999995</c:v>
                </c:pt>
                <c:pt idx="8">
                  <c:v>0.55600000000000005</c:v>
                </c:pt>
                <c:pt idx="9">
                  <c:v>0.55299999999999994</c:v>
                </c:pt>
                <c:pt idx="10">
                  <c:v>0.52600000000000002</c:v>
                </c:pt>
                <c:pt idx="11">
                  <c:v>0.55564142194744981</c:v>
                </c:pt>
                <c:pt idx="12">
                  <c:v>0.59299999999999997</c:v>
                </c:pt>
                <c:pt idx="13">
                  <c:v>0.55000000000000004</c:v>
                </c:pt>
              </c:numCache>
            </c:numRef>
          </c:yVal>
          <c:smooth val="1"/>
        </c:ser>
        <c:ser>
          <c:idx val="2"/>
          <c:order val="2"/>
          <c:marker>
            <c:symbol val="none"/>
          </c:marker>
          <c:xVal>
            <c:numRef>
              <c:f>'[50]Mobilité MCF'!$F$1:$S$1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'[50]Mobilité MCF'!$F$4:$S$4</c:f>
              <c:numCache>
                <c:formatCode>General</c:formatCode>
                <c:ptCount val="14"/>
                <c:pt idx="0">
                  <c:v>0.222</c:v>
                </c:pt>
                <c:pt idx="1">
                  <c:v>0.22800000000000001</c:v>
                </c:pt>
                <c:pt idx="2">
                  <c:v>0.124</c:v>
                </c:pt>
                <c:pt idx="3">
                  <c:v>0.21600000000000003</c:v>
                </c:pt>
                <c:pt idx="4">
                  <c:v>0.19699999999999998</c:v>
                </c:pt>
                <c:pt idx="5">
                  <c:v>0.153</c:v>
                </c:pt>
                <c:pt idx="6">
                  <c:v>0.18600000000000003</c:v>
                </c:pt>
                <c:pt idx="7">
                  <c:v>0.18600000000000003</c:v>
                </c:pt>
                <c:pt idx="8">
                  <c:v>0.20199999999999999</c:v>
                </c:pt>
                <c:pt idx="9">
                  <c:v>0.17499999999999999</c:v>
                </c:pt>
                <c:pt idx="10">
                  <c:v>0.222</c:v>
                </c:pt>
                <c:pt idx="11">
                  <c:v>0.18701700154559506</c:v>
                </c:pt>
                <c:pt idx="12">
                  <c:v>0.16700000000000001</c:v>
                </c:pt>
                <c:pt idx="13">
                  <c:v>0.154</c:v>
                </c:pt>
              </c:numCache>
            </c:numRef>
          </c:yVal>
          <c:smooth val="1"/>
        </c:ser>
        <c:axId val="65682048"/>
        <c:axId val="65712512"/>
      </c:scatterChart>
      <c:valAx>
        <c:axId val="65682048"/>
        <c:scaling>
          <c:orientation val="minMax"/>
          <c:max val="2015"/>
          <c:min val="2002"/>
        </c:scaling>
        <c:axPos val="b"/>
        <c:numFmt formatCode="General" sourceLinked="1"/>
        <c:tickLblPos val="nextTo"/>
        <c:txPr>
          <a:bodyPr rot="-2700000"/>
          <a:lstStyle/>
          <a:p>
            <a:pPr>
              <a:defRPr/>
            </a:pPr>
            <a:endParaRPr lang="fr-FR"/>
          </a:p>
        </c:txPr>
        <c:crossAx val="65712512"/>
        <c:crosses val="autoZero"/>
        <c:crossBetween val="midCat"/>
        <c:majorUnit val="1"/>
      </c:valAx>
      <c:valAx>
        <c:axId val="65712512"/>
        <c:scaling>
          <c:orientation val="minMax"/>
          <c:max val="0.60000000000000064"/>
        </c:scaling>
        <c:axPos val="l"/>
        <c:majorGridlines>
          <c:spPr>
            <a:ln>
              <a:solidFill>
                <a:schemeClr val="bg1">
                  <a:lumMod val="75000"/>
                </a:schemeClr>
              </a:solidFill>
            </a:ln>
          </c:spPr>
        </c:majorGridlines>
        <c:numFmt formatCode="0%" sourceLinked="0"/>
        <c:tickLblPos val="nextTo"/>
        <c:crossAx val="65682048"/>
        <c:crosses val="autoZero"/>
        <c:crossBetween val="midCat"/>
      </c:valAx>
    </c:plotArea>
    <c:plotVisOnly val="1"/>
    <c:dispBlanksAs val="gap"/>
  </c:chart>
  <c:printSettings>
    <c:headerFooter/>
    <c:pageMargins b="0.750000000000005" l="0.70000000000000062" r="0.70000000000000062" t="0.75000000000000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marker>
            <c:symbol val="none"/>
          </c:marker>
          <c:xVal>
            <c:numRef>
              <c:f>'[50]Typologie mobilité'!$B$1:$L$1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'[50]Typologie mobilité'!$B$2:$L$2</c:f>
              <c:numCache>
                <c:formatCode>General</c:formatCode>
                <c:ptCount val="11"/>
                <c:pt idx="0">
                  <c:v>0.27186198691255203</c:v>
                </c:pt>
                <c:pt idx="1">
                  <c:v>0.26159274193548387</c:v>
                </c:pt>
                <c:pt idx="2">
                  <c:v>0.2475355969331873</c:v>
                </c:pt>
                <c:pt idx="3">
                  <c:v>0.253</c:v>
                </c:pt>
                <c:pt idx="4">
                  <c:v>0.20617944147355913</c:v>
                </c:pt>
                <c:pt idx="5">
                  <c:v>0.18713066316480631</c:v>
                </c:pt>
                <c:pt idx="6">
                  <c:v>0.20215633423180593</c:v>
                </c:pt>
                <c:pt idx="7">
                  <c:v>0.15927419354838709</c:v>
                </c:pt>
                <c:pt idx="8">
                  <c:v>0.19783616692426584</c:v>
                </c:pt>
                <c:pt idx="9">
                  <c:v>0.1682905225863596</c:v>
                </c:pt>
                <c:pt idx="10">
                  <c:v>0.14411764705882352</c:v>
                </c:pt>
              </c:numCache>
            </c:numRef>
          </c:yVal>
          <c:smooth val="1"/>
        </c:ser>
        <c:ser>
          <c:idx val="1"/>
          <c:order val="1"/>
          <c:marker>
            <c:symbol val="none"/>
          </c:marker>
          <c:xVal>
            <c:numRef>
              <c:f>'[50]Typologie mobilité'!$B$1:$L$1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'[50]Typologie mobilité'!$B$3:$L$3</c:f>
              <c:numCache>
                <c:formatCode>General</c:formatCode>
                <c:ptCount val="11"/>
                <c:pt idx="0">
                  <c:v>3.2123735871505056E-2</c:v>
                </c:pt>
                <c:pt idx="1">
                  <c:v>2.8225806451612902E-2</c:v>
                </c:pt>
                <c:pt idx="2">
                  <c:v>3.1763417305585982E-2</c:v>
                </c:pt>
                <c:pt idx="3">
                  <c:v>2.7E-2</c:v>
                </c:pt>
                <c:pt idx="4">
                  <c:v>3.5650623885918005E-2</c:v>
                </c:pt>
                <c:pt idx="5">
                  <c:v>2.6263952724885097E-2</c:v>
                </c:pt>
                <c:pt idx="6">
                  <c:v>3.436657681940701E-2</c:v>
                </c:pt>
                <c:pt idx="7">
                  <c:v>6.5860215053763438E-2</c:v>
                </c:pt>
                <c:pt idx="8">
                  <c:v>2.3183925811437404E-2</c:v>
                </c:pt>
                <c:pt idx="9">
                  <c:v>6.997342781222321E-2</c:v>
                </c:pt>
                <c:pt idx="10">
                  <c:v>7.8431372549019607E-2</c:v>
                </c:pt>
              </c:numCache>
            </c:numRef>
          </c:yVal>
          <c:smooth val="1"/>
        </c:ser>
        <c:ser>
          <c:idx val="2"/>
          <c:order val="2"/>
          <c:marker>
            <c:symbol val="none"/>
          </c:marker>
          <c:xVal>
            <c:numRef>
              <c:f>'[50]Typologie mobilité'!$B$1:$L$1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'[50]Typologie mobilité'!$B$4:$L$4</c:f>
              <c:numCache>
                <c:formatCode>General</c:formatCode>
                <c:ptCount val="11"/>
                <c:pt idx="0">
                  <c:v>0.10469958358120167</c:v>
                </c:pt>
                <c:pt idx="1">
                  <c:v>9.7782258064516125E-2</c:v>
                </c:pt>
                <c:pt idx="2">
                  <c:v>0.10295728368017525</c:v>
                </c:pt>
                <c:pt idx="3">
                  <c:v>9.4E-2</c:v>
                </c:pt>
                <c:pt idx="4">
                  <c:v>7.6054664289958412E-2</c:v>
                </c:pt>
                <c:pt idx="5">
                  <c:v>8.9297439264609327E-2</c:v>
                </c:pt>
                <c:pt idx="6">
                  <c:v>7.3450134770889491E-2</c:v>
                </c:pt>
                <c:pt idx="7">
                  <c:v>8.4677419354838704E-2</c:v>
                </c:pt>
                <c:pt idx="8">
                  <c:v>7.4188562596599686E-2</c:v>
                </c:pt>
                <c:pt idx="9">
                  <c:v>5.2258635961027457E-2</c:v>
                </c:pt>
                <c:pt idx="10">
                  <c:v>7.6470588235294124E-2</c:v>
                </c:pt>
              </c:numCache>
            </c:numRef>
          </c:yVal>
          <c:smooth val="1"/>
        </c:ser>
        <c:ser>
          <c:idx val="3"/>
          <c:order val="3"/>
          <c:spPr>
            <a:ln>
              <a:solidFill>
                <a:srgbClr val="8064A2"/>
              </a:solidFill>
            </a:ln>
          </c:spPr>
          <c:marker>
            <c:symbol val="none"/>
          </c:marker>
          <c:xVal>
            <c:numRef>
              <c:f>'[50]Typologie mobilité'!$B$1:$L$1</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xVal>
          <c:yVal>
            <c:numRef>
              <c:f>'[50]Typologie mobilité'!$B$5:$L$5</c:f>
              <c:numCache>
                <c:formatCode>General</c:formatCode>
                <c:ptCount val="11"/>
                <c:pt idx="0">
                  <c:v>0.59131469363474121</c:v>
                </c:pt>
                <c:pt idx="1">
                  <c:v>0.61239919354838712</c:v>
                </c:pt>
                <c:pt idx="2">
                  <c:v>0.61774370208105145</c:v>
                </c:pt>
                <c:pt idx="3">
                  <c:v>0.626</c:v>
                </c:pt>
                <c:pt idx="4">
                  <c:v>0.68211527035056452</c:v>
                </c:pt>
                <c:pt idx="5">
                  <c:v>0.69665134602757717</c:v>
                </c:pt>
                <c:pt idx="6">
                  <c:v>0.69002695417789761</c:v>
                </c:pt>
                <c:pt idx="7">
                  <c:v>0.69018817204301075</c:v>
                </c:pt>
                <c:pt idx="8">
                  <c:v>0.70479134466769711</c:v>
                </c:pt>
                <c:pt idx="9">
                  <c:v>0.70947741364038974</c:v>
                </c:pt>
                <c:pt idx="10">
                  <c:v>0.7009803921568627</c:v>
                </c:pt>
              </c:numCache>
            </c:numRef>
          </c:yVal>
          <c:smooth val="1"/>
        </c:ser>
        <c:axId val="65837312"/>
        <c:axId val="65605632"/>
      </c:scatterChart>
      <c:valAx>
        <c:axId val="65837312"/>
        <c:scaling>
          <c:orientation val="minMax"/>
          <c:max val="2015"/>
          <c:min val="2005"/>
        </c:scaling>
        <c:axPos val="b"/>
        <c:numFmt formatCode="General" sourceLinked="1"/>
        <c:tickLblPos val="nextTo"/>
        <c:crossAx val="65605632"/>
        <c:crosses val="autoZero"/>
        <c:crossBetween val="midCat"/>
        <c:majorUnit val="1"/>
      </c:valAx>
      <c:valAx>
        <c:axId val="65605632"/>
        <c:scaling>
          <c:orientation val="minMax"/>
        </c:scaling>
        <c:axPos val="l"/>
        <c:majorGridlines>
          <c:spPr>
            <a:ln>
              <a:solidFill>
                <a:schemeClr val="bg1">
                  <a:lumMod val="75000"/>
                </a:schemeClr>
              </a:solidFill>
            </a:ln>
          </c:spPr>
        </c:majorGridlines>
        <c:numFmt formatCode="0%" sourceLinked="0"/>
        <c:tickLblPos val="nextTo"/>
        <c:crossAx val="65837312"/>
        <c:crosses val="autoZero"/>
        <c:crossBetween val="midCat"/>
      </c:valAx>
    </c:plotArea>
    <c:plotVisOnly val="1"/>
    <c:dispBlanksAs val="gap"/>
  </c:chart>
  <c:printSettings>
    <c:headerFooter/>
    <c:pageMargins b="0.75000000000000444" l="0.70000000000000062" r="0.70000000000000062" t="0.750000000000004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fr-FR"/>
  <c:roundedCorners val="1"/>
  <c:style val="18"/>
  <c:chart>
    <c:plotArea>
      <c:layout/>
      <c:scatterChart>
        <c:scatterStyle val="smoothMarker"/>
        <c:ser>
          <c:idx val="0"/>
          <c:order val="0"/>
          <c:xVal>
            <c:numRef>
              <c:f>'[50]Endo-recrutement PR'!$B$2:$S$2</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xVal>
          <c:yVal>
            <c:numRef>
              <c:f>'[50]Endo-recrutement PR'!$B$3:$S$3</c:f>
              <c:numCache>
                <c:formatCode>General</c:formatCode>
                <c:ptCount val="18"/>
                <c:pt idx="0">
                  <c:v>0.502</c:v>
                </c:pt>
                <c:pt idx="1">
                  <c:v>0.433</c:v>
                </c:pt>
                <c:pt idx="2">
                  <c:v>0.45400000000000001</c:v>
                </c:pt>
                <c:pt idx="3">
                  <c:v>0.56000000000000005</c:v>
                </c:pt>
                <c:pt idx="4">
                  <c:v>0.55900000000000005</c:v>
                </c:pt>
                <c:pt idx="5">
                  <c:v>0.51300000000000001</c:v>
                </c:pt>
                <c:pt idx="6">
                  <c:v>0.59299999999999997</c:v>
                </c:pt>
                <c:pt idx="7">
                  <c:v>0.58200000000000007</c:v>
                </c:pt>
                <c:pt idx="8">
                  <c:v>0.59</c:v>
                </c:pt>
                <c:pt idx="9">
                  <c:v>0.56499999999999995</c:v>
                </c:pt>
                <c:pt idx="10">
                  <c:v>0.60299999999999998</c:v>
                </c:pt>
                <c:pt idx="11">
                  <c:v>0.56399999999999995</c:v>
                </c:pt>
                <c:pt idx="12">
                  <c:v>0.59099999999999997</c:v>
                </c:pt>
                <c:pt idx="13">
                  <c:v>0.53799999999999992</c:v>
                </c:pt>
                <c:pt idx="14">
                  <c:v>0.56111929307805597</c:v>
                </c:pt>
                <c:pt idx="15">
                  <c:v>0.54858299595141702</c:v>
                </c:pt>
                <c:pt idx="16">
                  <c:v>0.58217821782178214</c:v>
                </c:pt>
                <c:pt idx="17">
                  <c:v>0.57373737373737377</c:v>
                </c:pt>
              </c:numCache>
            </c:numRef>
          </c:yVal>
          <c:smooth val="1"/>
        </c:ser>
        <c:axId val="65872640"/>
        <c:axId val="65874176"/>
      </c:scatterChart>
      <c:valAx>
        <c:axId val="65872640"/>
        <c:scaling>
          <c:orientation val="minMax"/>
          <c:max val="2015"/>
          <c:min val="1998"/>
        </c:scaling>
        <c:axPos val="b"/>
        <c:numFmt formatCode="General" sourceLinked="1"/>
        <c:tickLblPos val="nextTo"/>
        <c:txPr>
          <a:bodyPr rot="-2700000"/>
          <a:lstStyle/>
          <a:p>
            <a:pPr>
              <a:defRPr/>
            </a:pPr>
            <a:endParaRPr lang="fr-FR"/>
          </a:p>
        </c:txPr>
        <c:crossAx val="65874176"/>
        <c:crosses val="autoZero"/>
        <c:crossBetween val="midCat"/>
        <c:majorUnit val="1"/>
      </c:valAx>
      <c:valAx>
        <c:axId val="65874176"/>
        <c:scaling>
          <c:orientation val="minMax"/>
          <c:max val="0.8"/>
          <c:min val="0.30000000000000021"/>
        </c:scaling>
        <c:axPos val="l"/>
        <c:majorGridlines/>
        <c:numFmt formatCode="0%" sourceLinked="0"/>
        <c:tickLblPos val="nextTo"/>
        <c:crossAx val="65872640"/>
        <c:crosses val="autoZero"/>
        <c:crossBetween val="midCat"/>
        <c:majorUnit val="0.1"/>
      </c:valAx>
    </c:plotArea>
    <c:plotVisOnly val="1"/>
    <c:dispBlanksAs val="gap"/>
  </c:chart>
  <c:printSettings>
    <c:headerFooter/>
    <c:pageMargins b="0.75000000000000211" l="0.70000000000000062" r="0.70000000000000062" t="0.750000000000002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roundedCorners val="1"/>
  <c:chart>
    <c:plotArea>
      <c:layout/>
      <c:scatterChart>
        <c:scatterStyle val="smoothMarker"/>
        <c:ser>
          <c:idx val="0"/>
          <c:order val="0"/>
          <c:spPr>
            <a:ln>
              <a:solidFill>
                <a:prstClr val="black"/>
              </a:solidFill>
              <a:prstDash val="dash"/>
            </a:ln>
          </c:spPr>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[50]Nationalité!$G$20:$T$20</c:f>
              <c:numCache>
                <c:formatCode>General</c:formatCode>
                <c:ptCount val="14"/>
                <c:pt idx="0">
                  <c:v>9.3767546322290854E-2</c:v>
                </c:pt>
                <c:pt idx="1">
                  <c:v>0.1228486646884273</c:v>
                </c:pt>
                <c:pt idx="2">
                  <c:v>0.1036192364898364</c:v>
                </c:pt>
                <c:pt idx="3">
                  <c:v>9.7560975609756101E-2</c:v>
                </c:pt>
                <c:pt idx="4">
                  <c:v>0.10887096774193548</c:v>
                </c:pt>
                <c:pt idx="5">
                  <c:v>0.10076670317634173</c:v>
                </c:pt>
                <c:pt idx="6">
                  <c:v>0.14716106604866744</c:v>
                </c:pt>
                <c:pt idx="7">
                  <c:v>0.1586452762923351</c:v>
                </c:pt>
                <c:pt idx="8">
                  <c:v>0.16414970453053185</c:v>
                </c:pt>
                <c:pt idx="9">
                  <c:v>0.1650943396226415</c:v>
                </c:pt>
                <c:pt idx="10">
                  <c:v>0.19690860215053763</c:v>
                </c:pt>
                <c:pt idx="11">
                  <c:v>0.16615146831530139</c:v>
                </c:pt>
                <c:pt idx="12">
                  <c:v>0.16474756421612047</c:v>
                </c:pt>
                <c:pt idx="13">
                  <c:v>0.15196078431372548</c:v>
                </c:pt>
              </c:numCache>
            </c:numRef>
          </c:yVal>
          <c:smooth val="1"/>
        </c:ser>
        <c:ser>
          <c:idx val="1"/>
          <c:order val="1"/>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[50]Nationalité!$G$21:$T$21</c:f>
              <c:numCache>
                <c:formatCode>General</c:formatCode>
                <c:ptCount val="14"/>
                <c:pt idx="0">
                  <c:v>6.5868263473053898E-2</c:v>
                </c:pt>
                <c:pt idx="1">
                  <c:v>9.1787439613526575E-2</c:v>
                </c:pt>
                <c:pt idx="2">
                  <c:v>9.0909090909090912E-2</c:v>
                </c:pt>
                <c:pt idx="3">
                  <c:v>6.7073170731707321E-2</c:v>
                </c:pt>
                <c:pt idx="4">
                  <c:v>0.10185185185185185</c:v>
                </c:pt>
                <c:pt idx="5">
                  <c:v>8.6956521739130432E-2</c:v>
                </c:pt>
                <c:pt idx="6">
                  <c:v>0.1062992125984252</c:v>
                </c:pt>
                <c:pt idx="7">
                  <c:v>8.6142322097378279E-2</c:v>
                </c:pt>
                <c:pt idx="8">
                  <c:v>0.14000000000000001</c:v>
                </c:pt>
                <c:pt idx="9">
                  <c:v>0.13469387755102041</c:v>
                </c:pt>
                <c:pt idx="10">
                  <c:v>0.15017064846416384</c:v>
                </c:pt>
                <c:pt idx="11">
                  <c:v>0.15348837209302327</c:v>
                </c:pt>
                <c:pt idx="12">
                  <c:v>0.15053763440860216</c:v>
                </c:pt>
                <c:pt idx="13">
                  <c:v>0.20645161290322581</c:v>
                </c:pt>
              </c:numCache>
            </c:numRef>
          </c:yVal>
          <c:smooth val="1"/>
        </c:ser>
        <c:ser>
          <c:idx val="2"/>
          <c:order val="2"/>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[50]Nationalité!$G$22:$T$22</c:f>
              <c:numCache>
                <c:formatCode>General</c:formatCode>
                <c:ptCount val="14"/>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numCache>
            </c:numRef>
          </c:yVal>
          <c:smooth val="1"/>
        </c:ser>
        <c:ser>
          <c:idx val="3"/>
          <c:order val="3"/>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[50]Nationalité!$G$23:$T$23</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ser>
        <c:ser>
          <c:idx val="4"/>
          <c:order val="4"/>
          <c:spPr>
            <a:ln>
              <a:solidFill>
                <a:srgbClr val="0070C0"/>
              </a:solidFill>
            </a:ln>
          </c:spPr>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[50]Nationalité!$G$21:$T$21</c:f>
              <c:numCache>
                <c:formatCode>General</c:formatCode>
                <c:ptCount val="14"/>
                <c:pt idx="0">
                  <c:v>6.5868263473053898E-2</c:v>
                </c:pt>
                <c:pt idx="1">
                  <c:v>9.1787439613526575E-2</c:v>
                </c:pt>
                <c:pt idx="2">
                  <c:v>9.0909090909090912E-2</c:v>
                </c:pt>
                <c:pt idx="3">
                  <c:v>6.7073170731707321E-2</c:v>
                </c:pt>
                <c:pt idx="4">
                  <c:v>0.10185185185185185</c:v>
                </c:pt>
                <c:pt idx="5">
                  <c:v>8.6956521739130432E-2</c:v>
                </c:pt>
                <c:pt idx="6">
                  <c:v>0.1062992125984252</c:v>
                </c:pt>
                <c:pt idx="7">
                  <c:v>8.6142322097378279E-2</c:v>
                </c:pt>
                <c:pt idx="8">
                  <c:v>0.14000000000000001</c:v>
                </c:pt>
                <c:pt idx="9">
                  <c:v>0.13469387755102041</c:v>
                </c:pt>
                <c:pt idx="10">
                  <c:v>0.15017064846416384</c:v>
                </c:pt>
                <c:pt idx="11">
                  <c:v>0.15348837209302327</c:v>
                </c:pt>
                <c:pt idx="12">
                  <c:v>0.15053763440860216</c:v>
                </c:pt>
                <c:pt idx="13">
                  <c:v>0.20645161290322581</c:v>
                </c:pt>
              </c:numCache>
            </c:numRef>
          </c:yVal>
          <c:smooth val="1"/>
        </c:ser>
        <c:ser>
          <c:idx val="5"/>
          <c:order val="5"/>
          <c:spPr>
            <a:ln>
              <a:solidFill>
                <a:srgbClr val="C00000"/>
              </a:solidFill>
            </a:ln>
          </c:spPr>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[50]Nationalité!$G$22:$T$22</c:f>
              <c:numCache>
                <c:formatCode>General</c:formatCode>
                <c:ptCount val="14"/>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numCache>
            </c:numRef>
          </c:yVal>
          <c:smooth val="1"/>
        </c:ser>
        <c:ser>
          <c:idx val="6"/>
          <c:order val="6"/>
          <c:spPr>
            <a:ln>
              <a:solidFill>
                <a:schemeClr val="accent3"/>
              </a:solidFill>
            </a:ln>
          </c:spPr>
          <c:marker>
            <c:symbol val="none"/>
          </c:marker>
          <c:xVal>
            <c:numRef>
              <c:f>[50]Nationalité!$G$1:$T$1</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xVal>
          <c:yVal>
            <c:numRef>
              <c:f>[50]Nationalité!$G$23:$T$23</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ser>
        <c:axId val="65946368"/>
        <c:axId val="65947904"/>
      </c:scatterChart>
      <c:valAx>
        <c:axId val="65946368"/>
        <c:scaling>
          <c:orientation val="minMax"/>
          <c:max val="2015"/>
          <c:min val="2002"/>
        </c:scaling>
        <c:axPos val="b"/>
        <c:numFmt formatCode="General" sourceLinked="1"/>
        <c:tickLblPos val="nextTo"/>
        <c:txPr>
          <a:bodyPr rot="-2700000"/>
          <a:lstStyle/>
          <a:p>
            <a:pPr>
              <a:defRPr/>
            </a:pPr>
            <a:endParaRPr lang="fr-FR"/>
          </a:p>
        </c:txPr>
        <c:crossAx val="65947904"/>
        <c:crosses val="autoZero"/>
        <c:crossBetween val="midCat"/>
        <c:majorUnit val="1"/>
      </c:valAx>
      <c:valAx>
        <c:axId val="65947904"/>
        <c:scaling>
          <c:orientation val="minMax"/>
        </c:scaling>
        <c:axPos val="l"/>
        <c:majorGridlines>
          <c:spPr>
            <a:ln>
              <a:solidFill>
                <a:schemeClr val="bg1">
                  <a:lumMod val="75000"/>
                </a:schemeClr>
              </a:solidFill>
            </a:ln>
          </c:spPr>
        </c:majorGridlines>
        <c:numFmt formatCode="General" sourceLinked="1"/>
        <c:tickLblPos val="nextTo"/>
        <c:crossAx val="65946368"/>
        <c:crosses val="autoZero"/>
        <c:crossBetween val="midCat"/>
      </c:valAx>
    </c:plotArea>
    <c:plotVisOnly val="1"/>
    <c:dispBlanksAs val="gap"/>
  </c:chart>
  <c:printSettings>
    <c:headerFooter/>
    <c:pageMargins b="0.75000000000000389" l="0.70000000000000062" r="0.70000000000000062" t="0.750000000000003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550334</xdr:colOff>
      <xdr:row>4</xdr:row>
      <xdr:rowOff>1</xdr:rowOff>
    </xdr:from>
    <xdr:to>
      <xdr:col>5</xdr:col>
      <xdr:colOff>235167</xdr:colOff>
      <xdr:row>15</xdr:row>
      <xdr:rowOff>53751</xdr:rowOff>
    </xdr:to>
    <xdr:pic>
      <xdr:nvPicPr>
        <xdr:cNvPr id="2"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864909" y="714376"/>
          <a:ext cx="1227883" cy="18349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4</xdr:row>
      <xdr:rowOff>0</xdr:rowOff>
    </xdr:from>
    <xdr:to>
      <xdr:col>5</xdr:col>
      <xdr:colOff>629925</xdr:colOff>
      <xdr:row>15</xdr:row>
      <xdr:rowOff>18825</xdr:rowOff>
    </xdr:to>
    <xdr:pic>
      <xdr:nvPicPr>
        <xdr:cNvPr id="2"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9527</xdr:colOff>
      <xdr:row>2</xdr:row>
      <xdr:rowOff>1</xdr:rowOff>
    </xdr:from>
    <xdr:to>
      <xdr:col>6</xdr:col>
      <xdr:colOff>654178</xdr:colOff>
      <xdr:row>16</xdr:row>
      <xdr:rowOff>129151</xdr:rowOff>
    </xdr:to>
    <xdr:graphicFrame macro="">
      <xdr:nvGraphicFramePr>
        <xdr:cNvPr id="5" name="Graphique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9527</xdr:colOff>
      <xdr:row>20</xdr:row>
      <xdr:rowOff>38099</xdr:rowOff>
    </xdr:from>
    <xdr:to>
      <xdr:col>6</xdr:col>
      <xdr:colOff>649607</xdr:colOff>
      <xdr:row>35</xdr:row>
      <xdr:rowOff>2634</xdr:rowOff>
    </xdr:to>
    <xdr:graphicFrame macro="">
      <xdr:nvGraphicFramePr>
        <xdr:cNvPr id="8" name="Graphique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19051</xdr:colOff>
      <xdr:row>38</xdr:row>
      <xdr:rowOff>0</xdr:rowOff>
    </xdr:from>
    <xdr:to>
      <xdr:col>6</xdr:col>
      <xdr:colOff>659128</xdr:colOff>
      <xdr:row>52</xdr:row>
      <xdr:rowOff>126460</xdr:rowOff>
    </xdr:to>
    <xdr:graphicFrame macro="">
      <xdr:nvGraphicFramePr>
        <xdr:cNvPr id="9" name="Graphique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0.11494</cdr:x>
      <cdr:y>0.06709</cdr:y>
    </cdr:from>
    <cdr:to>
      <cdr:x>0.57116</cdr:x>
      <cdr:y>0.17909</cdr:y>
    </cdr:to>
    <cdr:sp macro="" textlink="">
      <cdr:nvSpPr>
        <cdr:cNvPr id="2" name="ZoneTexte 2"/>
        <cdr:cNvSpPr txBox="1"/>
      </cdr:nvSpPr>
      <cdr:spPr>
        <a:xfrm xmlns:a="http://schemas.openxmlformats.org/drawingml/2006/main">
          <a:off x="467697" y="160579"/>
          <a:ext cx="1856402" cy="26804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C00000"/>
              </a:solidFill>
            </a:rPr>
            <a:t>Mobilité (hors mutations)</a:t>
          </a:r>
        </a:p>
      </cdr:txBody>
    </cdr:sp>
  </cdr:relSizeAnchor>
  <cdr:relSizeAnchor xmlns:cdr="http://schemas.openxmlformats.org/drawingml/2006/chartDrawing">
    <cdr:from>
      <cdr:x>0.26156</cdr:x>
      <cdr:y>0.59297</cdr:y>
    </cdr:from>
    <cdr:to>
      <cdr:x>0.71574</cdr:x>
      <cdr:y>0.75964</cdr:y>
    </cdr:to>
    <cdr:sp macro="" textlink="">
      <cdr:nvSpPr>
        <cdr:cNvPr id="3" name="ZoneTexte 2"/>
        <cdr:cNvSpPr txBox="1"/>
      </cdr:nvSpPr>
      <cdr:spPr>
        <a:xfrm xmlns:a="http://schemas.openxmlformats.org/drawingml/2006/main">
          <a:off x="1064308" y="1419226"/>
          <a:ext cx="1848093" cy="39890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chemeClr val="accent3">
                  <a:lumMod val="75000"/>
                </a:schemeClr>
              </a:solidFill>
            </a:rPr>
            <a:t>Nouveau recruté dans</a:t>
          </a:r>
        </a:p>
        <a:p xmlns:a="http://schemas.openxmlformats.org/drawingml/2006/main">
          <a:r>
            <a:rPr lang="fr-FR" sz="1100">
              <a:solidFill>
                <a:schemeClr val="accent3">
                  <a:lumMod val="75000"/>
                </a:schemeClr>
              </a:solidFill>
            </a:rPr>
            <a:t>l'enseignement supérieur</a:t>
          </a:r>
        </a:p>
      </cdr:txBody>
    </cdr:sp>
  </cdr:relSizeAnchor>
  <cdr:relSizeAnchor xmlns:cdr="http://schemas.openxmlformats.org/drawingml/2006/chartDrawing">
    <cdr:from>
      <cdr:x>0.57482</cdr:x>
      <cdr:y>0.35222</cdr:y>
    </cdr:from>
    <cdr:to>
      <cdr:x>0.84797</cdr:x>
      <cdr:y>0.47028</cdr:y>
    </cdr:to>
    <cdr:sp macro="" textlink="">
      <cdr:nvSpPr>
        <cdr:cNvPr id="4" name="ZoneTexte 2"/>
        <cdr:cNvSpPr txBox="1"/>
      </cdr:nvSpPr>
      <cdr:spPr>
        <a:xfrm xmlns:a="http://schemas.openxmlformats.org/drawingml/2006/main">
          <a:off x="2338983" y="843008"/>
          <a:ext cx="1111468" cy="28256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0070C0"/>
              </a:solidFill>
            </a:rPr>
            <a:t>Pas de mobilité</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xdr:colOff>
      <xdr:row>2</xdr:row>
      <xdr:rowOff>0</xdr:rowOff>
    </xdr:from>
    <xdr:to>
      <xdr:col>6</xdr:col>
      <xdr:colOff>640077</xdr:colOff>
      <xdr:row>16</xdr:row>
      <xdr:rowOff>126460</xdr:rowOff>
    </xdr:to>
    <xdr:graphicFrame macro="">
      <xdr:nvGraphicFramePr>
        <xdr:cNvPr id="2" name="Graphique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0.2159</cdr:x>
      <cdr:y>0.14084</cdr:y>
    </cdr:from>
    <cdr:to>
      <cdr:x>0.57215</cdr:x>
      <cdr:y>0.25543</cdr:y>
    </cdr:to>
    <cdr:sp macro="" textlink="">
      <cdr:nvSpPr>
        <cdr:cNvPr id="2" name="ZoneTexte 1"/>
        <cdr:cNvSpPr txBox="1"/>
      </cdr:nvSpPr>
      <cdr:spPr>
        <a:xfrm xmlns:a="http://schemas.openxmlformats.org/drawingml/2006/main">
          <a:off x="878503" y="337090"/>
          <a:ext cx="1449609" cy="274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7030A0"/>
              </a:solidFill>
            </a:rPr>
            <a:t>Externe</a:t>
          </a:r>
        </a:p>
      </cdr:txBody>
    </cdr:sp>
  </cdr:relSizeAnchor>
  <cdr:relSizeAnchor xmlns:cdr="http://schemas.openxmlformats.org/drawingml/2006/chartDrawing">
    <cdr:from>
      <cdr:x>0.72318</cdr:x>
      <cdr:y>0.56741</cdr:y>
    </cdr:from>
    <cdr:to>
      <cdr:x>0.83985</cdr:x>
      <cdr:y>0.65422</cdr:y>
    </cdr:to>
    <cdr:sp macro="" textlink="">
      <cdr:nvSpPr>
        <cdr:cNvPr id="3" name="ZoneTexte 1"/>
        <cdr:cNvSpPr txBox="1"/>
      </cdr:nvSpPr>
      <cdr:spPr>
        <a:xfrm xmlns:a="http://schemas.openxmlformats.org/drawingml/2006/main">
          <a:off x="2942682" y="1358048"/>
          <a:ext cx="474739" cy="207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Local</a:t>
          </a:r>
        </a:p>
      </cdr:txBody>
    </cdr:sp>
  </cdr:relSizeAnchor>
  <cdr:relSizeAnchor xmlns:cdr="http://schemas.openxmlformats.org/drawingml/2006/chartDrawing">
    <cdr:from>
      <cdr:x>0.08936</cdr:x>
      <cdr:y>0.67454</cdr:y>
    </cdr:from>
    <cdr:to>
      <cdr:x>0.56019</cdr:x>
      <cdr:y>0.77177</cdr:y>
    </cdr:to>
    <cdr:sp macro="" textlink="">
      <cdr:nvSpPr>
        <cdr:cNvPr id="4" name="ZoneTexte 1"/>
        <cdr:cNvSpPr txBox="1"/>
      </cdr:nvSpPr>
      <cdr:spPr>
        <a:xfrm xmlns:a="http://schemas.openxmlformats.org/drawingml/2006/main">
          <a:off x="363613" y="1614455"/>
          <a:ext cx="1915843" cy="23271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9BBB59">
                  <a:lumMod val="75000"/>
                </a:srgbClr>
              </a:solidFill>
            </a:rPr>
            <a:t>Externe avec pré-recrutement</a:t>
          </a:r>
        </a:p>
      </cdr:txBody>
    </cdr:sp>
  </cdr:relSizeAnchor>
  <cdr:relSizeAnchor xmlns:cdr="http://schemas.openxmlformats.org/drawingml/2006/chartDrawing">
    <cdr:from>
      <cdr:x>0.0926</cdr:x>
      <cdr:y>0.75047</cdr:y>
    </cdr:from>
    <cdr:to>
      <cdr:x>0.51135</cdr:x>
      <cdr:y>0.83033</cdr:y>
    </cdr:to>
    <cdr:sp macro="" textlink="">
      <cdr:nvSpPr>
        <cdr:cNvPr id="5" name="ZoneTexte 1"/>
        <cdr:cNvSpPr txBox="1"/>
      </cdr:nvSpPr>
      <cdr:spPr>
        <a:xfrm xmlns:a="http://schemas.openxmlformats.org/drawingml/2006/main">
          <a:off x="376796" y="1796186"/>
          <a:ext cx="1703926" cy="191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Local avec mobilité</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2</xdr:row>
      <xdr:rowOff>2</xdr:rowOff>
    </xdr:from>
    <xdr:to>
      <xdr:col>6</xdr:col>
      <xdr:colOff>640082</xdr:colOff>
      <xdr:row>16</xdr:row>
      <xdr:rowOff>129288</xdr:rowOff>
    </xdr:to>
    <xdr:graphicFrame macro="">
      <xdr:nvGraphicFramePr>
        <xdr:cNvPr id="7" name="Graphique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9527</xdr:colOff>
      <xdr:row>22</xdr:row>
      <xdr:rowOff>9526</xdr:rowOff>
    </xdr:from>
    <xdr:to>
      <xdr:col>6</xdr:col>
      <xdr:colOff>649604</xdr:colOff>
      <xdr:row>36</xdr:row>
      <xdr:rowOff>135986</xdr:rowOff>
    </xdr:to>
    <xdr:graphicFrame macro="">
      <xdr:nvGraphicFramePr>
        <xdr:cNvPr id="8" name="Graphique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0.61562</cdr:x>
      <cdr:y>0.4358</cdr:y>
    </cdr:from>
    <cdr:to>
      <cdr:x>0.79687</cdr:x>
      <cdr:y>0.54343</cdr:y>
    </cdr:to>
    <cdr:sp macro="" textlink="">
      <cdr:nvSpPr>
        <cdr:cNvPr id="2" name="ZoneTexte 1"/>
        <cdr:cNvSpPr txBox="1"/>
      </cdr:nvSpPr>
      <cdr:spPr>
        <a:xfrm xmlns:a="http://schemas.openxmlformats.org/drawingml/2006/main">
          <a:off x="2504988" y="1043050"/>
          <a:ext cx="737521" cy="2576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Lettres</a:t>
          </a:r>
        </a:p>
      </cdr:txBody>
    </cdr:sp>
  </cdr:relSizeAnchor>
  <cdr:relSizeAnchor xmlns:cdr="http://schemas.openxmlformats.org/drawingml/2006/chartDrawing">
    <cdr:from>
      <cdr:x>0.47454</cdr:x>
      <cdr:y>0.07246</cdr:y>
    </cdr:from>
    <cdr:to>
      <cdr:x>0.72871</cdr:x>
      <cdr:y>0.19398</cdr:y>
    </cdr:to>
    <cdr:sp macro="" textlink="">
      <cdr:nvSpPr>
        <cdr:cNvPr id="3" name="ZoneTexte 1"/>
        <cdr:cNvSpPr txBox="1"/>
      </cdr:nvSpPr>
      <cdr:spPr>
        <a:xfrm xmlns:a="http://schemas.openxmlformats.org/drawingml/2006/main">
          <a:off x="2169590" y="194857"/>
          <a:ext cx="1162066" cy="32679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9BBB59">
                  <a:lumMod val="75000"/>
                </a:srgbClr>
              </a:solidFill>
            </a:rPr>
            <a:t>Sciences</a:t>
          </a:r>
        </a:p>
      </cdr:txBody>
    </cdr:sp>
  </cdr:relSizeAnchor>
  <cdr:relSizeAnchor xmlns:cdr="http://schemas.openxmlformats.org/drawingml/2006/chartDrawing">
    <cdr:from>
      <cdr:x>0.08405</cdr:x>
      <cdr:y>0.53314</cdr:y>
    </cdr:from>
    <cdr:to>
      <cdr:x>0.6153</cdr:x>
      <cdr:y>0.7137</cdr:y>
    </cdr:to>
    <cdr:sp macro="" textlink="">
      <cdr:nvSpPr>
        <cdr:cNvPr id="4" name="ZoneTexte 1"/>
        <cdr:cNvSpPr txBox="1"/>
      </cdr:nvSpPr>
      <cdr:spPr>
        <a:xfrm xmlns:a="http://schemas.openxmlformats.org/drawingml/2006/main">
          <a:off x="342009" y="1276026"/>
          <a:ext cx="2161697" cy="4321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a:solidFill>
                <a:sysClr val="windowText" lastClr="000000"/>
              </a:solidFill>
            </a:rPr>
            <a:t>Proportion d'étrangers recrutés</a:t>
          </a:r>
        </a:p>
        <a:p xmlns:a="http://schemas.openxmlformats.org/drawingml/2006/main">
          <a:r>
            <a:rPr lang="fr-FR" sz="1000">
              <a:solidFill>
                <a:sysClr val="windowText" lastClr="000000"/>
              </a:solidFill>
            </a:rPr>
            <a:t>(toutes disciplines confondues)</a:t>
          </a:r>
        </a:p>
      </cdr:txBody>
    </cdr:sp>
  </cdr:relSizeAnchor>
  <cdr:relSizeAnchor xmlns:cdr="http://schemas.openxmlformats.org/drawingml/2006/chartDrawing">
    <cdr:from>
      <cdr:x>0.49999</cdr:x>
      <cdr:y>0.71227</cdr:y>
    </cdr:from>
    <cdr:to>
      <cdr:x>0.68957</cdr:x>
      <cdr:y>0.82686</cdr:y>
    </cdr:to>
    <cdr:sp macro="" textlink="">
      <cdr:nvSpPr>
        <cdr:cNvPr id="5" name="ZoneTexte 1"/>
        <cdr:cNvSpPr txBox="1"/>
      </cdr:nvSpPr>
      <cdr:spPr>
        <a:xfrm xmlns:a="http://schemas.openxmlformats.org/drawingml/2006/main">
          <a:off x="2034498" y="1704758"/>
          <a:ext cx="771415" cy="274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Droit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35</xdr:row>
      <xdr:rowOff>200025</xdr:rowOff>
    </xdr:from>
    <xdr:to>
      <xdr:col>1</xdr:col>
      <xdr:colOff>561975</xdr:colOff>
      <xdr:row>43</xdr:row>
      <xdr:rowOff>495300</xdr:rowOff>
    </xdr:to>
    <xdr:sp macro="" textlink="">
      <xdr:nvSpPr>
        <xdr:cNvPr id="4" name="Line 4"/>
        <xdr:cNvSpPr>
          <a:spLocks noChangeShapeType="1"/>
        </xdr:cNvSpPr>
      </xdr:nvSpPr>
      <xdr:spPr bwMode="auto">
        <a:xfrm>
          <a:off x="1247775" y="6248400"/>
          <a:ext cx="0" cy="162877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4</xdr:row>
      <xdr:rowOff>0</xdr:rowOff>
    </xdr:from>
    <xdr:to>
      <xdr:col>5</xdr:col>
      <xdr:colOff>629925</xdr:colOff>
      <xdr:row>15</xdr:row>
      <xdr:rowOff>18825</xdr:rowOff>
    </xdr:to>
    <xdr:pic>
      <xdr:nvPicPr>
        <xdr:cNvPr id="2"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180975</xdr:colOff>
      <xdr:row>4</xdr:row>
      <xdr:rowOff>19050</xdr:rowOff>
    </xdr:from>
    <xdr:to>
      <xdr:col>0</xdr:col>
      <xdr:colOff>742950</xdr:colOff>
      <xdr:row>9</xdr:row>
      <xdr:rowOff>123825</xdr:rowOff>
    </xdr:to>
    <xdr:sp macro="" textlink="">
      <xdr:nvSpPr>
        <xdr:cNvPr id="2" name="Texte 1"/>
        <xdr:cNvSpPr txBox="1">
          <a:spLocks noChangeArrowheads="1"/>
        </xdr:cNvSpPr>
      </xdr:nvSpPr>
      <xdr:spPr bwMode="auto">
        <a:xfrm>
          <a:off x="180975" y="809625"/>
          <a:ext cx="561975" cy="914400"/>
        </a:xfrm>
        <a:prstGeom prst="rect">
          <a:avLst/>
        </a:prstGeom>
        <a:solidFill>
          <a:srgbClr val="FFFFFF"/>
        </a:solidFill>
        <a:ln w="1">
          <a:noFill/>
          <a:miter lim="800000"/>
          <a:headEnd/>
          <a:tailEnd/>
        </a:ln>
      </xdr:spPr>
      <xdr:txBody>
        <a:bodyPr vertOverflow="clip" vert="vert270" wrap="square" lIns="0" tIns="0" rIns="0" bIns="0" anchor="ctr" upright="1"/>
        <a:lstStyle/>
        <a:p>
          <a:pPr algn="ctr" rtl="0">
            <a:defRPr sz="1000"/>
          </a:pPr>
          <a:r>
            <a:rPr lang="fr-FR" sz="1200" b="1" i="0" strike="noStrike">
              <a:solidFill>
                <a:srgbClr val="000000"/>
              </a:solidFill>
              <a:latin typeface="Times New Roman"/>
              <a:cs typeface="Times New Roman"/>
            </a:rPr>
            <a:t>DROIT, ECONOMIE,</a:t>
          </a:r>
          <a:r>
            <a:rPr lang="fr-FR" sz="1200" b="1" i="0" strike="noStrike" baseline="0">
              <a:solidFill>
                <a:srgbClr val="000000"/>
              </a:solidFill>
              <a:latin typeface="Times New Roman"/>
              <a:cs typeface="Times New Roman"/>
            </a:rPr>
            <a:t> GESTION</a:t>
          </a:r>
        </a:p>
      </xdr:txBody>
    </xdr:sp>
    <xdr:clientData/>
  </xdr:twoCellAnchor>
  <xdr:twoCellAnchor>
    <xdr:from>
      <xdr:col>0</xdr:col>
      <xdr:colOff>123825</xdr:colOff>
      <xdr:row>10</xdr:row>
      <xdr:rowOff>38100</xdr:rowOff>
    </xdr:from>
    <xdr:to>
      <xdr:col>0</xdr:col>
      <xdr:colOff>904875</xdr:colOff>
      <xdr:row>35</xdr:row>
      <xdr:rowOff>95250</xdr:rowOff>
    </xdr:to>
    <xdr:sp macro="" textlink="">
      <xdr:nvSpPr>
        <xdr:cNvPr id="3" name="Texte 2"/>
        <xdr:cNvSpPr txBox="1">
          <a:spLocks noChangeArrowheads="1"/>
        </xdr:cNvSpPr>
      </xdr:nvSpPr>
      <xdr:spPr bwMode="auto">
        <a:xfrm>
          <a:off x="123825" y="1800225"/>
          <a:ext cx="781050" cy="4429125"/>
        </a:xfrm>
        <a:prstGeom prst="rect">
          <a:avLst/>
        </a:prstGeom>
        <a:solidFill>
          <a:srgbClr val="FFFFFF"/>
        </a:solidFill>
        <a:ln w="1">
          <a:noFill/>
          <a:miter lim="800000"/>
          <a:headEnd/>
          <a:tailEnd/>
        </a:ln>
      </xdr:spPr>
      <xdr:txBody>
        <a:bodyPr vertOverflow="clip" vert="vert270" wrap="square" lIns="36576" tIns="32004" rIns="36576" bIns="32004" anchor="ctr" upright="1"/>
        <a:lstStyle/>
        <a:p>
          <a:pPr algn="ctr" rtl="0">
            <a:defRPr sz="1000"/>
          </a:pPr>
          <a:r>
            <a:rPr lang="fr-FR" sz="1400" b="1" i="0" strike="noStrike">
              <a:solidFill>
                <a:srgbClr val="000000"/>
              </a:solidFill>
              <a:latin typeface="Times New Roman"/>
              <a:cs typeface="Times New Roman"/>
            </a:rPr>
            <a:t>LETTRES, SCIENCES HUMAINES</a:t>
          </a:r>
        </a:p>
      </xdr:txBody>
    </xdr:sp>
    <xdr:clientData/>
  </xdr:twoCellAnchor>
  <xdr:twoCellAnchor editAs="oneCell">
    <xdr:from>
      <xdr:col>0</xdr:col>
      <xdr:colOff>38100</xdr:colOff>
      <xdr:row>38</xdr:row>
      <xdr:rowOff>142875</xdr:rowOff>
    </xdr:from>
    <xdr:to>
      <xdr:col>0</xdr:col>
      <xdr:colOff>942975</xdr:colOff>
      <xdr:row>56</xdr:row>
      <xdr:rowOff>152400</xdr:rowOff>
    </xdr:to>
    <xdr:sp macro="" textlink="">
      <xdr:nvSpPr>
        <xdr:cNvPr id="4" name="Texte 3"/>
        <xdr:cNvSpPr txBox="1">
          <a:spLocks noChangeArrowheads="1"/>
        </xdr:cNvSpPr>
      </xdr:nvSpPr>
      <xdr:spPr bwMode="auto">
        <a:xfrm>
          <a:off x="38100" y="6762750"/>
          <a:ext cx="904875" cy="2924175"/>
        </a:xfrm>
        <a:prstGeom prst="rect">
          <a:avLst/>
        </a:prstGeom>
        <a:solidFill>
          <a:srgbClr val="FFFFFF"/>
        </a:solidFill>
        <a:ln w="1">
          <a:noFill/>
          <a:miter lim="800000"/>
          <a:headEnd/>
          <a:tailEnd/>
        </a:ln>
      </xdr:spPr>
      <xdr:txBody>
        <a:bodyPr vertOverflow="clip" vert="vert270" wrap="square" lIns="36576" tIns="32004" rIns="36576" bIns="32004" anchor="ctr" upright="1"/>
        <a:lstStyle/>
        <a:p>
          <a:pPr algn="ctr" rtl="0">
            <a:defRPr sz="1000"/>
          </a:pPr>
          <a:r>
            <a:rPr lang="fr-FR" sz="1400" b="1" i="0" strike="noStrike">
              <a:solidFill>
                <a:srgbClr val="000000"/>
              </a:solidFill>
              <a:latin typeface="Times New Roman"/>
              <a:cs typeface="Times New Roman"/>
            </a:rPr>
            <a:t>SCIENCES &amp; TECHNIQUES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TUDE%20Origines\2013\Origines_POUR%20IMPRE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ORDINA~1\AppData\Local\Temp\notes5BB98A\Origine%202015_Calculs&amp;Graph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efreshError="1">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9">
          <cell r="A9" t="str">
            <v>Données globales</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PG_0"/>
      <sheetName val="tabmat"/>
      <sheetName val="PG_1"/>
      <sheetName val="TAB_1"/>
      <sheetName val="TAB_2"/>
      <sheetName val="TAB_3"/>
      <sheetName val="PG_2"/>
      <sheetName val="TAB_4"/>
      <sheetName val="TAB_5"/>
      <sheetName val="TAB_5a"/>
      <sheetName val="TAB_5b"/>
      <sheetName val="TAB_6"/>
      <sheetName val="TAB_7"/>
      <sheetName val="TAB_8"/>
      <sheetName val="TAB_8-a"/>
      <sheetName val="TAB_8-b"/>
      <sheetName val="TAB_8c"/>
      <sheetName val="TAB_9"/>
      <sheetName val="TAB_10"/>
      <sheetName val="TAB_11"/>
      <sheetName val="PG_3"/>
      <sheetName val="TAB_12"/>
      <sheetName val="TAB_13"/>
      <sheetName val="TAB_14"/>
      <sheetName val="TAB_15"/>
      <sheetName val="TAB_16"/>
      <sheetName val="TAB_17"/>
      <sheetName val="TAB_18"/>
      <sheetName val="TAB_19"/>
      <sheetName val="PG_4"/>
      <sheetName val="TAB_20-a"/>
      <sheetName val="TAB_20-b"/>
      <sheetName val="TAB_21"/>
      <sheetName val="TAB_22-a"/>
      <sheetName val="TAB_22-b"/>
      <sheetName val="TAB_22-c"/>
      <sheetName val="TAB_22-d"/>
      <sheetName val="TAB_23"/>
      <sheetName val="TAB_24"/>
      <sheetName val="PG_5"/>
      <sheetName val="TAB_25-a"/>
      <sheetName val="TAB_25-b"/>
      <sheetName val="PG_6"/>
      <sheetName val="TAB_26"/>
      <sheetName val="TAB_27"/>
      <sheetName val="TAB_28"/>
      <sheetName val="TAB_29"/>
      <sheetName val="TAB_30"/>
      <sheetName val="PG_7"/>
      <sheetName val="Table CNU"/>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Fig.1"/>
      <sheetName val="Fig.2"/>
      <sheetName val="Tab.1"/>
      <sheetName val="Tab.2 &amp; Fig.3"/>
      <sheetName val="Tab.3"/>
      <sheetName val="Tab.3 (BIS)"/>
      <sheetName val="Fig.4 (BIS)"/>
      <sheetName val="Encadré"/>
      <sheetName val="MCF parmi PR"/>
      <sheetName val="Age"/>
      <sheetName val="Féminisation"/>
      <sheetName val="Nationalité"/>
      <sheetName val="Mobilité MCF"/>
      <sheetName val="Mobilité MCF Doctorat"/>
      <sheetName val="Typologie mobilité"/>
      <sheetName val="Endo-recrutement PR"/>
      <sheetName val="Lieu Doctorat Nationalité"/>
      <sheetName val="outil conversion-AGE"/>
    </sheetNames>
    <sheetDataSet>
      <sheetData sheetId="0"/>
      <sheetData sheetId="1"/>
      <sheetData sheetId="2"/>
      <sheetData sheetId="3"/>
      <sheetData sheetId="4"/>
      <sheetData sheetId="5"/>
      <sheetData sheetId="6"/>
      <sheetData sheetId="7"/>
      <sheetData sheetId="8">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row>
        <row r="3">
          <cell r="B3">
            <v>0.749</v>
          </cell>
          <cell r="C3">
            <v>0.73499999999999999</v>
          </cell>
          <cell r="D3">
            <v>0.76800000000000002</v>
          </cell>
          <cell r="E3">
            <v>0.77900000000000003</v>
          </cell>
          <cell r="F3">
            <v>0.80900000000000005</v>
          </cell>
          <cell r="G3">
            <v>0.82799999999999996</v>
          </cell>
          <cell r="H3">
            <v>0.84099999999999997</v>
          </cell>
          <cell r="I3">
            <v>0.86399999999999999</v>
          </cell>
          <cell r="J3">
            <v>0.83399999999999996</v>
          </cell>
          <cell r="K3">
            <v>0.85699999999999998</v>
          </cell>
          <cell r="L3">
            <v>0.89900000000000002</v>
          </cell>
          <cell r="M3">
            <v>0.88200000000000001</v>
          </cell>
          <cell r="N3">
            <v>0.89200000000000002</v>
          </cell>
          <cell r="O3">
            <v>0.872</v>
          </cell>
          <cell r="P3">
            <v>0.87</v>
          </cell>
          <cell r="Q3">
            <v>0.87449392712550611</v>
          </cell>
          <cell r="R3">
            <v>0.90495049504950498</v>
          </cell>
          <cell r="S3">
            <v>0.89292929292929291</v>
          </cell>
        </row>
      </sheetData>
      <sheetData sheetId="9"/>
      <sheetData sheetId="10"/>
      <sheetData sheetId="11">
        <row r="1">
          <cell r="G1">
            <v>2002</v>
          </cell>
          <cell r="H1">
            <v>2003</v>
          </cell>
          <cell r="I1">
            <v>2004</v>
          </cell>
          <cell r="J1">
            <v>2005</v>
          </cell>
          <cell r="K1">
            <v>2006</v>
          </cell>
          <cell r="L1">
            <v>2007</v>
          </cell>
          <cell r="M1">
            <v>2008</v>
          </cell>
          <cell r="N1">
            <v>2009</v>
          </cell>
          <cell r="O1">
            <v>2010</v>
          </cell>
          <cell r="P1">
            <v>2011</v>
          </cell>
          <cell r="Q1">
            <v>2012</v>
          </cell>
          <cell r="R1">
            <v>2013</v>
          </cell>
          <cell r="S1">
            <v>2014</v>
          </cell>
          <cell r="T1">
            <v>2015</v>
          </cell>
        </row>
        <row r="20">
          <cell r="G20">
            <v>9.3767546322290854E-2</v>
          </cell>
          <cell r="H20">
            <v>0.1228486646884273</v>
          </cell>
          <cell r="I20">
            <v>0.1036192364898364</v>
          </cell>
          <cell r="J20">
            <v>9.7560975609756101E-2</v>
          </cell>
          <cell r="K20">
            <v>0.10887096774193548</v>
          </cell>
          <cell r="L20">
            <v>0.10076670317634173</v>
          </cell>
          <cell r="M20">
            <v>0.14716106604866744</v>
          </cell>
          <cell r="N20">
            <v>0.1586452762923351</v>
          </cell>
          <cell r="O20">
            <v>0.16414970453053185</v>
          </cell>
          <cell r="P20">
            <v>0.1650943396226415</v>
          </cell>
          <cell r="Q20">
            <v>0.19690860215053763</v>
          </cell>
          <cell r="R20">
            <v>0.16615146831530139</v>
          </cell>
          <cell r="S20">
            <v>0.16474756421612047</v>
          </cell>
          <cell r="T20">
            <v>0.15196078431372548</v>
          </cell>
        </row>
        <row r="21">
          <cell r="G21">
            <v>6.5868263473053898E-2</v>
          </cell>
          <cell r="H21">
            <v>9.1787439613526575E-2</v>
          </cell>
          <cell r="I21">
            <v>9.0909090909090912E-2</v>
          </cell>
          <cell r="J21">
            <v>6.7073170731707321E-2</v>
          </cell>
          <cell r="K21">
            <v>0.10185185185185185</v>
          </cell>
          <cell r="L21">
            <v>8.6956521739130432E-2</v>
          </cell>
          <cell r="M21">
            <v>0.1062992125984252</v>
          </cell>
          <cell r="N21">
            <v>8.6142322097378279E-2</v>
          </cell>
          <cell r="O21">
            <v>0.14000000000000001</v>
          </cell>
          <cell r="P21">
            <v>0.13469387755102041</v>
          </cell>
          <cell r="Q21">
            <v>0.15017064846416384</v>
          </cell>
          <cell r="R21">
            <v>0.15348837209302327</v>
          </cell>
          <cell r="S21">
            <v>0.15053763440860216</v>
          </cell>
          <cell r="T21">
            <v>0.20645161290322581</v>
          </cell>
        </row>
        <row r="22">
          <cell r="G22">
            <v>0.41916167664670656</v>
          </cell>
          <cell r="H22">
            <v>0.3719806763285024</v>
          </cell>
          <cell r="I22">
            <v>0.35885167464114831</v>
          </cell>
          <cell r="J22">
            <v>0.32926829268292684</v>
          </cell>
          <cell r="K22">
            <v>0.2638888888888889</v>
          </cell>
          <cell r="L22">
            <v>0.27717391304347827</v>
          </cell>
          <cell r="M22">
            <v>0.27165354330708663</v>
          </cell>
          <cell r="N22">
            <v>0.2247191011235955</v>
          </cell>
          <cell r="O22">
            <v>0.23599999999999999</v>
          </cell>
          <cell r="P22">
            <v>0.29795918367346941</v>
          </cell>
          <cell r="Q22">
            <v>0.23890784982935154</v>
          </cell>
          <cell r="R22">
            <v>0.23720930232558141</v>
          </cell>
          <cell r="S22">
            <v>0.20430107526881722</v>
          </cell>
          <cell r="T22">
            <v>0.29677419354838708</v>
          </cell>
        </row>
        <row r="23">
          <cell r="G23">
            <v>0.50898203592814373</v>
          </cell>
          <cell r="H23">
            <v>0.52173913043478259</v>
          </cell>
          <cell r="I23">
            <v>0.54545454545454541</v>
          </cell>
          <cell r="J23">
            <v>0.59146341463414631</v>
          </cell>
          <cell r="K23">
            <v>0.61111111111111116</v>
          </cell>
          <cell r="L23">
            <v>0.61413043478260865</v>
          </cell>
          <cell r="M23">
            <v>0.61023622047244097</v>
          </cell>
          <cell r="N23">
            <v>0.67041198501872656</v>
          </cell>
          <cell r="O23">
            <v>0.59599999999999997</v>
          </cell>
          <cell r="P23">
            <v>0.55510204081632653</v>
          </cell>
          <cell r="Q23">
            <v>0.58361774744027306</v>
          </cell>
          <cell r="R23">
            <v>0.6</v>
          </cell>
          <cell r="S23">
            <v>0.62365591397849462</v>
          </cell>
          <cell r="T23">
            <v>0.49032258064516127</v>
          </cell>
        </row>
      </sheetData>
      <sheetData sheetId="12">
        <row r="1">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row>
        <row r="2">
          <cell r="F2">
            <v>0.34700000000000003</v>
          </cell>
          <cell r="G2">
            <v>0.33200000000000002</v>
          </cell>
          <cell r="H2">
            <v>0.38600000000000001</v>
          </cell>
          <cell r="I2">
            <v>0.32600000000000001</v>
          </cell>
          <cell r="J2">
            <v>0.34600000000000003</v>
          </cell>
          <cell r="K2">
            <v>0.35299999999999998</v>
          </cell>
          <cell r="L2">
            <v>0.32299999999999995</v>
          </cell>
          <cell r="M2">
            <v>0.25</v>
          </cell>
          <cell r="N2">
            <v>0.24199999999999999</v>
          </cell>
          <cell r="O2">
            <v>0.27200000000000002</v>
          </cell>
          <cell r="P2">
            <v>0.252</v>
          </cell>
          <cell r="Q2">
            <v>0.25734157650695516</v>
          </cell>
          <cell r="R2">
            <v>0.23914968999114261</v>
          </cell>
          <cell r="S2">
            <v>0.29607843137254902</v>
          </cell>
        </row>
        <row r="3">
          <cell r="F3">
            <v>0.43</v>
          </cell>
          <cell r="G3">
            <v>0.44</v>
          </cell>
          <cell r="H3">
            <v>0.48899999999999999</v>
          </cell>
          <cell r="I3">
            <v>0.45799999999999996</v>
          </cell>
          <cell r="J3">
            <v>0.45700000000000002</v>
          </cell>
          <cell r="K3">
            <v>0.49299999999999999</v>
          </cell>
          <cell r="L3">
            <v>0.49099999999999999</v>
          </cell>
          <cell r="M3">
            <v>0.56399999999999995</v>
          </cell>
          <cell r="N3">
            <v>0.55600000000000005</v>
          </cell>
          <cell r="O3">
            <v>0.55299999999999994</v>
          </cell>
          <cell r="P3">
            <v>0.52600000000000002</v>
          </cell>
          <cell r="Q3">
            <v>0.55564142194744981</v>
          </cell>
          <cell r="R3">
            <v>0.59299999999999997</v>
          </cell>
          <cell r="S3">
            <v>0.55000000000000004</v>
          </cell>
        </row>
        <row r="4">
          <cell r="F4">
            <v>0.222</v>
          </cell>
          <cell r="G4">
            <v>0.22800000000000001</v>
          </cell>
          <cell r="H4">
            <v>0.124</v>
          </cell>
          <cell r="I4">
            <v>0.21600000000000003</v>
          </cell>
          <cell r="J4">
            <v>0.19699999999999998</v>
          </cell>
          <cell r="K4">
            <v>0.153</v>
          </cell>
          <cell r="L4">
            <v>0.18600000000000003</v>
          </cell>
          <cell r="M4">
            <v>0.18600000000000003</v>
          </cell>
          <cell r="N4">
            <v>0.20199999999999999</v>
          </cell>
          <cell r="O4">
            <v>0.17499999999999999</v>
          </cell>
          <cell r="P4">
            <v>0.222</v>
          </cell>
          <cell r="Q4">
            <v>0.18701700154559506</v>
          </cell>
          <cell r="R4">
            <v>0.16700000000000001</v>
          </cell>
          <cell r="S4">
            <v>0.154</v>
          </cell>
        </row>
        <row r="25">
          <cell r="F25">
            <v>2002</v>
          </cell>
          <cell r="G25">
            <v>2003</v>
          </cell>
          <cell r="H25">
            <v>2004</v>
          </cell>
          <cell r="I25">
            <v>2005</v>
          </cell>
          <cell r="J25">
            <v>2006</v>
          </cell>
          <cell r="K25">
            <v>2007</v>
          </cell>
          <cell r="L25">
            <v>2008</v>
          </cell>
          <cell r="M25">
            <v>2009</v>
          </cell>
          <cell r="N25">
            <v>2010</v>
          </cell>
          <cell r="O25">
            <v>2011</v>
          </cell>
          <cell r="P25">
            <v>2012</v>
          </cell>
          <cell r="Q25">
            <v>2013</v>
          </cell>
          <cell r="R25">
            <v>2014</v>
          </cell>
          <cell r="S25">
            <v>2015</v>
          </cell>
        </row>
        <row r="26">
          <cell r="F26">
            <v>0.31889763779527558</v>
          </cell>
          <cell r="G26">
            <v>0.30209999999999998</v>
          </cell>
          <cell r="H26">
            <v>0.30441249380267726</v>
          </cell>
          <cell r="I26">
            <v>0.30636525877453902</v>
          </cell>
          <cell r="J26">
            <v>0.28999999999999998</v>
          </cell>
          <cell r="K26">
            <v>0.28000000000000003</v>
          </cell>
          <cell r="L26">
            <v>0.27300000000000002</v>
          </cell>
          <cell r="M26">
            <v>0.24</v>
          </cell>
          <cell r="N26">
            <v>0.21273801707156928</v>
          </cell>
          <cell r="O26">
            <v>0.23517520215633425</v>
          </cell>
          <cell r="P26">
            <v>0.23185483870967741</v>
          </cell>
          <cell r="Q26">
            <v>0.22</v>
          </cell>
          <cell r="R26">
            <v>0.23826395039858281</v>
          </cell>
          <cell r="S26">
            <v>0.22254901960784312</v>
          </cell>
        </row>
      </sheetData>
      <sheetData sheetId="13"/>
      <sheetData sheetId="14">
        <row r="1">
          <cell r="B1">
            <v>2005</v>
          </cell>
          <cell r="C1">
            <v>2006</v>
          </cell>
          <cell r="D1">
            <v>2007</v>
          </cell>
          <cell r="E1">
            <v>2008</v>
          </cell>
          <cell r="F1">
            <v>2009</v>
          </cell>
          <cell r="G1">
            <v>2010</v>
          </cell>
          <cell r="H1">
            <v>2011</v>
          </cell>
          <cell r="I1">
            <v>2012</v>
          </cell>
          <cell r="J1">
            <v>2013</v>
          </cell>
          <cell r="K1">
            <v>2014</v>
          </cell>
          <cell r="L1">
            <v>2015</v>
          </cell>
        </row>
        <row r="2">
          <cell r="B2">
            <v>0.27186198691255203</v>
          </cell>
          <cell r="C2">
            <v>0.26159274193548387</v>
          </cell>
          <cell r="D2">
            <v>0.2475355969331873</v>
          </cell>
          <cell r="E2">
            <v>0.253</v>
          </cell>
          <cell r="F2">
            <v>0.20617944147355913</v>
          </cell>
          <cell r="G2">
            <v>0.18713066316480631</v>
          </cell>
          <cell r="H2">
            <v>0.20215633423180593</v>
          </cell>
          <cell r="I2">
            <v>0.15927419354838709</v>
          </cell>
          <cell r="J2">
            <v>0.19783616692426584</v>
          </cell>
          <cell r="K2">
            <v>0.1682905225863596</v>
          </cell>
          <cell r="L2">
            <v>0.14411764705882352</v>
          </cell>
        </row>
        <row r="3">
          <cell r="B3">
            <v>3.2123735871505056E-2</v>
          </cell>
          <cell r="C3">
            <v>2.8225806451612902E-2</v>
          </cell>
          <cell r="D3">
            <v>3.1763417305585982E-2</v>
          </cell>
          <cell r="E3">
            <v>2.7E-2</v>
          </cell>
          <cell r="F3">
            <v>3.5650623885918005E-2</v>
          </cell>
          <cell r="G3">
            <v>2.6263952724885097E-2</v>
          </cell>
          <cell r="H3">
            <v>3.436657681940701E-2</v>
          </cell>
          <cell r="I3">
            <v>6.5860215053763438E-2</v>
          </cell>
          <cell r="J3">
            <v>2.3183925811437404E-2</v>
          </cell>
          <cell r="K3">
            <v>6.997342781222321E-2</v>
          </cell>
          <cell r="L3">
            <v>7.8431372549019607E-2</v>
          </cell>
        </row>
        <row r="4">
          <cell r="B4">
            <v>0.10469958358120167</v>
          </cell>
          <cell r="C4">
            <v>9.7782258064516125E-2</v>
          </cell>
          <cell r="D4">
            <v>0.10295728368017525</v>
          </cell>
          <cell r="E4">
            <v>9.4E-2</v>
          </cell>
          <cell r="F4">
            <v>7.6054664289958412E-2</v>
          </cell>
          <cell r="G4">
            <v>8.9297439264609327E-2</v>
          </cell>
          <cell r="H4">
            <v>7.3450134770889491E-2</v>
          </cell>
          <cell r="I4">
            <v>8.4677419354838704E-2</v>
          </cell>
          <cell r="J4">
            <v>7.4188562596599686E-2</v>
          </cell>
          <cell r="K4">
            <v>5.2258635961027457E-2</v>
          </cell>
          <cell r="L4">
            <v>7.6470588235294124E-2</v>
          </cell>
        </row>
        <row r="5">
          <cell r="B5">
            <v>0.59131469363474121</v>
          </cell>
          <cell r="C5">
            <v>0.61239919354838712</v>
          </cell>
          <cell r="D5">
            <v>0.61774370208105145</v>
          </cell>
          <cell r="E5">
            <v>0.626</v>
          </cell>
          <cell r="F5">
            <v>0.68211527035056452</v>
          </cell>
          <cell r="G5">
            <v>0.69665134602757717</v>
          </cell>
          <cell r="H5">
            <v>0.69002695417789761</v>
          </cell>
          <cell r="I5">
            <v>0.69018817204301075</v>
          </cell>
          <cell r="J5">
            <v>0.70479134466769711</v>
          </cell>
          <cell r="K5">
            <v>0.70947741364038974</v>
          </cell>
          <cell r="L5">
            <v>0.7009803921568627</v>
          </cell>
        </row>
      </sheetData>
      <sheetData sheetId="15">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row>
        <row r="3">
          <cell r="B3">
            <v>0.502</v>
          </cell>
          <cell r="C3">
            <v>0.433</v>
          </cell>
          <cell r="D3">
            <v>0.45400000000000001</v>
          </cell>
          <cell r="E3">
            <v>0.56000000000000005</v>
          </cell>
          <cell r="F3">
            <v>0.55900000000000005</v>
          </cell>
          <cell r="G3">
            <v>0.51300000000000001</v>
          </cell>
          <cell r="H3">
            <v>0.59299999999999997</v>
          </cell>
          <cell r="I3">
            <v>0.58200000000000007</v>
          </cell>
          <cell r="J3">
            <v>0.59</v>
          </cell>
          <cell r="K3">
            <v>0.56499999999999995</v>
          </cell>
          <cell r="L3">
            <v>0.60299999999999998</v>
          </cell>
          <cell r="M3">
            <v>0.56399999999999995</v>
          </cell>
          <cell r="N3">
            <v>0.59099999999999997</v>
          </cell>
          <cell r="O3">
            <v>0.53799999999999992</v>
          </cell>
          <cell r="P3">
            <v>0.56111929307805597</v>
          </cell>
          <cell r="Q3">
            <v>0.54858299595141702</v>
          </cell>
          <cell r="R3">
            <v>0.58217821782178214</v>
          </cell>
          <cell r="S3">
            <v>0.57373737373737377</v>
          </cell>
        </row>
      </sheetData>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galaxie.enseignementsup-recherche.gouv.fr/perse/tableaux-de-bord" TargetMode="External"/><Relationship Id="rId2" Type="http://schemas.openxmlformats.org/officeDocument/2006/relationships/hyperlink" Target="http://www.enseignementsup-recherche.gouv.fr/cid22708/bilans-et-statistiques.html" TargetMode="External"/><Relationship Id="rId1" Type="http://schemas.openxmlformats.org/officeDocument/2006/relationships/hyperlink" Target="http://www.enseignementsup-recherche.gouv.fr/pid20616/etudes-et-regards-statistique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3" tint="-0.499984740745262"/>
  </sheetPr>
  <dimension ref="A1:J801"/>
  <sheetViews>
    <sheetView showZeros="0" tabSelected="1" zoomScale="80" zoomScaleNormal="80" zoomScalePageLayoutView="90" workbookViewId="0">
      <selection activeCell="H65" sqref="H65"/>
    </sheetView>
  </sheetViews>
  <sheetFormatPr baseColWidth="10" defaultColWidth="12" defaultRowHeight="13.2"/>
  <cols>
    <col min="1" max="16384" width="12" style="1154"/>
  </cols>
  <sheetData>
    <row r="1" spans="2:8" ht="18" customHeight="1">
      <c r="B1" s="1153"/>
      <c r="C1" s="1153"/>
      <c r="D1" s="1153"/>
    </row>
    <row r="2" spans="2:8">
      <c r="B2" s="1155"/>
      <c r="C2" s="1155"/>
      <c r="D2" s="1155"/>
    </row>
    <row r="3" spans="2:8">
      <c r="B3" s="1155"/>
      <c r="C3" s="1155"/>
      <c r="D3" s="1155"/>
    </row>
    <row r="4" spans="2:8">
      <c r="B4" s="1155"/>
      <c r="C4" s="1155"/>
      <c r="D4" s="1155"/>
    </row>
    <row r="5" spans="2:8">
      <c r="B5" s="1155"/>
      <c r="C5" s="1155"/>
      <c r="D5" s="1155"/>
      <c r="G5" s="1155"/>
      <c r="H5" s="1155"/>
    </row>
    <row r="6" spans="2:8">
      <c r="B6" s="1155"/>
      <c r="C6" s="1155"/>
      <c r="D6" s="1155"/>
    </row>
    <row r="7" spans="2:8">
      <c r="B7" s="1155"/>
      <c r="C7" s="1155"/>
      <c r="D7" s="1155"/>
    </row>
    <row r="8" spans="2:8">
      <c r="B8" s="1155"/>
      <c r="C8" s="1155"/>
      <c r="D8" s="1155"/>
    </row>
    <row r="9" spans="2:8">
      <c r="B9" s="1155"/>
      <c r="C9" s="1155"/>
      <c r="D9" s="1155"/>
    </row>
    <row r="10" spans="2:8">
      <c r="B10" s="1155"/>
      <c r="C10" s="1155"/>
      <c r="D10" s="1155"/>
    </row>
    <row r="11" spans="2:8">
      <c r="B11" s="1155"/>
      <c r="C11" s="1155"/>
      <c r="D11" s="1155"/>
    </row>
    <row r="12" spans="2:8">
      <c r="B12" s="1155"/>
      <c r="C12" s="1155"/>
      <c r="D12" s="1155"/>
    </row>
    <row r="13" spans="2:8">
      <c r="B13" s="1155"/>
      <c r="C13" s="1155"/>
      <c r="D13" s="1155"/>
    </row>
    <row r="14" spans="2:8">
      <c r="B14" s="1155"/>
      <c r="C14" s="1155"/>
      <c r="D14" s="1155"/>
    </row>
    <row r="15" spans="2:8">
      <c r="B15" s="1155"/>
      <c r="C15" s="1155"/>
      <c r="D15" s="1155"/>
    </row>
    <row r="16" spans="2:8">
      <c r="B16" s="1155"/>
      <c r="C16" s="1155"/>
      <c r="D16" s="1155"/>
    </row>
    <row r="17" spans="2:9">
      <c r="B17" s="1155"/>
      <c r="C17" s="1155"/>
      <c r="D17" s="1155"/>
    </row>
    <row r="18" spans="2:9">
      <c r="B18" s="1155"/>
      <c r="C18" s="1155"/>
      <c r="D18" s="1155"/>
    </row>
    <row r="19" spans="2:9">
      <c r="B19" s="1155"/>
      <c r="C19" s="1155"/>
      <c r="D19" s="1155"/>
    </row>
    <row r="20" spans="2:9">
      <c r="B20" s="1155"/>
      <c r="C20" s="1155"/>
      <c r="D20" s="1155"/>
    </row>
    <row r="21" spans="2:9">
      <c r="B21" s="1155"/>
      <c r="C21" s="1155"/>
      <c r="D21" s="1155"/>
    </row>
    <row r="22" spans="2:9">
      <c r="B22" s="1155"/>
      <c r="C22" s="1155"/>
      <c r="D22" s="1155"/>
    </row>
    <row r="23" spans="2:9">
      <c r="B23" s="1155"/>
      <c r="C23" s="1155"/>
      <c r="D23" s="1155"/>
    </row>
    <row r="24" spans="2:9">
      <c r="B24" s="1155"/>
      <c r="C24" s="1155"/>
      <c r="D24" s="1155"/>
    </row>
    <row r="25" spans="2:9">
      <c r="B25" s="1155"/>
      <c r="C25" s="1155"/>
      <c r="D25" s="1155"/>
    </row>
    <row r="26" spans="2:9" ht="13.8" thickBot="1">
      <c r="B26" s="1155"/>
      <c r="C26" s="1155"/>
      <c r="D26" s="1155"/>
    </row>
    <row r="27" spans="2:9" ht="37.5" customHeight="1" thickTop="1">
      <c r="B27" s="1232" t="s">
        <v>1063</v>
      </c>
      <c r="C27" s="1233"/>
      <c r="D27" s="1233"/>
      <c r="E27" s="1233"/>
      <c r="F27" s="1233"/>
      <c r="G27" s="1233"/>
      <c r="H27" s="1234"/>
      <c r="I27" s="1156"/>
    </row>
    <row r="28" spans="2:9" ht="19.5" customHeight="1" thickBot="1">
      <c r="B28" s="1235" t="s">
        <v>684</v>
      </c>
      <c r="C28" s="1236"/>
      <c r="D28" s="1236"/>
      <c r="E28" s="1236"/>
      <c r="F28" s="1236"/>
      <c r="G28" s="1236"/>
      <c r="H28" s="1237"/>
      <c r="I28" s="1156"/>
    </row>
    <row r="29" spans="2:9" ht="19.5" customHeight="1" thickTop="1">
      <c r="B29" s="1238"/>
      <c r="C29" s="1238"/>
      <c r="D29" s="1238"/>
      <c r="E29" s="1239"/>
      <c r="F29" s="1239"/>
      <c r="G29" s="1239"/>
      <c r="H29" s="1239"/>
      <c r="I29" s="1239"/>
    </row>
    <row r="30" spans="2:9">
      <c r="B30" s="1155"/>
      <c r="C30" s="1155"/>
      <c r="D30" s="1155"/>
    </row>
    <row r="31" spans="2:9">
      <c r="B31" s="1155"/>
      <c r="C31" s="1155"/>
      <c r="D31" s="1155"/>
    </row>
    <row r="32" spans="2:9">
      <c r="B32" s="1155"/>
      <c r="C32" s="1155"/>
      <c r="D32" s="1155"/>
    </row>
    <row r="33" spans="2:9" ht="15.6">
      <c r="B33" s="1157"/>
      <c r="C33" s="1158"/>
      <c r="D33" s="1158"/>
      <c r="E33" s="1159"/>
      <c r="F33" s="1159"/>
      <c r="G33" s="1159"/>
      <c r="H33" s="1159"/>
      <c r="I33" s="1159"/>
    </row>
    <row r="34" spans="2:9">
      <c r="B34" s="1155"/>
      <c r="C34" s="1155"/>
      <c r="D34" s="1155"/>
    </row>
    <row r="35" spans="2:9">
      <c r="B35" s="1155"/>
      <c r="C35" s="1155"/>
      <c r="D35" s="1155"/>
    </row>
    <row r="36" spans="2:9" ht="15.6">
      <c r="B36" s="1155"/>
      <c r="C36" s="1155"/>
      <c r="D36" s="1155"/>
      <c r="E36" s="1160"/>
    </row>
    <row r="37" spans="2:9" ht="25.95" customHeight="1">
      <c r="B37" s="1241" t="s">
        <v>1023</v>
      </c>
      <c r="C37" s="1241"/>
      <c r="D37" s="1241"/>
      <c r="E37" s="1241"/>
      <c r="F37" s="1241"/>
      <c r="G37" s="1241"/>
      <c r="H37" s="1241"/>
    </row>
    <row r="38" spans="2:9">
      <c r="B38" s="1155"/>
      <c r="C38" s="1161"/>
      <c r="D38" s="1155"/>
    </row>
    <row r="39" spans="2:9">
      <c r="B39" s="1155"/>
      <c r="C39" s="1161"/>
      <c r="D39" s="1155"/>
    </row>
    <row r="40" spans="2:9">
      <c r="B40" s="1155"/>
      <c r="C40" s="1161"/>
      <c r="D40" s="1155"/>
    </row>
    <row r="41" spans="2:9">
      <c r="B41" s="1155"/>
      <c r="C41" s="1162"/>
      <c r="D41" s="1155"/>
    </row>
    <row r="42" spans="2:9">
      <c r="B42" s="1155"/>
      <c r="C42" s="1163"/>
      <c r="D42" s="1163"/>
      <c r="E42" s="1164"/>
      <c r="F42" s="1164"/>
      <c r="G42" s="1164"/>
      <c r="H42" s="1164"/>
      <c r="I42" s="1164"/>
    </row>
    <row r="43" spans="2:9">
      <c r="B43" s="1155"/>
      <c r="C43" s="1155"/>
      <c r="D43" s="1155"/>
    </row>
    <row r="44" spans="2:9">
      <c r="B44" s="1155"/>
      <c r="C44" s="1155"/>
      <c r="D44" s="1155"/>
    </row>
    <row r="45" spans="2:9">
      <c r="B45" s="1155"/>
      <c r="C45" s="1155"/>
      <c r="D45" s="1155"/>
    </row>
    <row r="46" spans="2:9">
      <c r="B46" s="1155"/>
      <c r="C46" s="1155"/>
      <c r="D46" s="1155"/>
    </row>
    <row r="47" spans="2:9">
      <c r="B47" s="1155"/>
      <c r="C47" s="1155"/>
      <c r="D47" s="1155"/>
    </row>
    <row r="48" spans="2:9">
      <c r="B48" s="1155"/>
      <c r="C48" s="1155"/>
      <c r="D48" s="1155"/>
    </row>
    <row r="49" spans="1:10">
      <c r="A49" s="1230" t="s">
        <v>457</v>
      </c>
      <c r="B49" s="1230"/>
      <c r="C49" s="1230"/>
      <c r="D49" s="1230"/>
      <c r="E49" s="1230"/>
      <c r="F49" s="1230"/>
      <c r="G49" s="1230"/>
      <c r="H49" s="1230"/>
      <c r="I49" s="1230"/>
    </row>
    <row r="50" spans="1:10">
      <c r="A50" s="1240" t="s">
        <v>458</v>
      </c>
      <c r="B50" s="1240"/>
      <c r="C50" s="1240"/>
      <c r="D50" s="1240"/>
      <c r="E50" s="1240"/>
      <c r="F50" s="1240"/>
      <c r="G50" s="1240"/>
      <c r="H50" s="1240"/>
      <c r="I50" s="1240"/>
    </row>
    <row r="51" spans="1:10">
      <c r="A51" s="1230" t="s">
        <v>459</v>
      </c>
      <c r="B51" s="1230"/>
      <c r="C51" s="1230"/>
      <c r="D51" s="1230"/>
      <c r="E51" s="1230"/>
      <c r="F51" s="1230"/>
      <c r="G51" s="1230"/>
      <c r="H51" s="1230"/>
      <c r="I51" s="1230"/>
    </row>
    <row r="52" spans="1:10">
      <c r="A52" s="1230" t="s">
        <v>460</v>
      </c>
      <c r="B52" s="1230"/>
      <c r="C52" s="1230"/>
      <c r="D52" s="1230"/>
      <c r="E52" s="1230"/>
      <c r="F52" s="1230"/>
      <c r="G52" s="1230"/>
      <c r="H52" s="1230"/>
      <c r="I52" s="1230"/>
    </row>
    <row r="53" spans="1:10" ht="16.5" customHeight="1">
      <c r="A53" s="1231" t="s">
        <v>461</v>
      </c>
      <c r="B53" s="1231"/>
      <c r="C53" s="1231"/>
      <c r="D53" s="1231"/>
      <c r="E53" s="1231"/>
      <c r="F53" s="1231"/>
      <c r="G53" s="1231"/>
      <c r="H53" s="1231"/>
      <c r="I53" s="1231"/>
    </row>
    <row r="54" spans="1:10" ht="16.5" customHeight="1"/>
    <row r="55" spans="1:10" ht="16.5" customHeight="1"/>
    <row r="56" spans="1:10">
      <c r="J56" s="1165"/>
    </row>
    <row r="57" spans="1:10">
      <c r="B57" s="1155"/>
      <c r="C57" s="1166"/>
      <c r="D57" s="1166"/>
    </row>
    <row r="59" spans="1:10">
      <c r="B59" s="1166"/>
      <c r="C59" s="1166"/>
      <c r="D59" s="1166"/>
    </row>
    <row r="60" spans="1:10">
      <c r="B60" s="1155"/>
      <c r="C60" s="1166"/>
      <c r="D60" s="1166"/>
    </row>
    <row r="61" spans="1:10">
      <c r="B61" s="1166"/>
      <c r="C61" s="1166"/>
      <c r="D61" s="1166"/>
    </row>
    <row r="62" spans="1:10">
      <c r="B62" s="1166"/>
      <c r="C62" s="1166"/>
      <c r="D62" s="1166"/>
    </row>
    <row r="63" spans="1:10">
      <c r="B63" s="1166"/>
      <c r="C63" s="1166"/>
      <c r="D63" s="1166"/>
    </row>
    <row r="64" spans="1:10">
      <c r="B64" s="1166"/>
      <c r="C64" s="1166"/>
      <c r="D64" s="1166"/>
    </row>
    <row r="65" spans="2:4">
      <c r="B65" s="1166"/>
      <c r="C65" s="1166"/>
      <c r="D65" s="1166"/>
    </row>
    <row r="66" spans="2:4">
      <c r="B66" s="1166"/>
      <c r="C66" s="1166"/>
      <c r="D66" s="1166"/>
    </row>
    <row r="67" spans="2:4">
      <c r="B67" s="1166"/>
      <c r="C67" s="1166"/>
      <c r="D67" s="1166"/>
    </row>
    <row r="68" spans="2:4">
      <c r="B68" s="1166"/>
      <c r="C68" s="1166"/>
      <c r="D68" s="1166"/>
    </row>
    <row r="69" spans="2:4">
      <c r="B69" s="1166"/>
      <c r="C69" s="1166"/>
      <c r="D69" s="1166"/>
    </row>
    <row r="70" spans="2:4">
      <c r="B70" s="1166"/>
      <c r="C70" s="1166"/>
      <c r="D70" s="1166"/>
    </row>
    <row r="71" spans="2:4">
      <c r="B71" s="1166"/>
      <c r="C71" s="1166"/>
      <c r="D71" s="1166"/>
    </row>
    <row r="72" spans="2:4">
      <c r="B72" s="1166"/>
      <c r="C72" s="1166"/>
      <c r="D72" s="1166"/>
    </row>
    <row r="73" spans="2:4">
      <c r="B73" s="1166"/>
      <c r="C73" s="1166"/>
      <c r="D73" s="1166"/>
    </row>
    <row r="74" spans="2:4">
      <c r="B74" s="1166"/>
      <c r="C74" s="1166"/>
      <c r="D74" s="1166"/>
    </row>
    <row r="75" spans="2:4">
      <c r="B75" s="1166"/>
      <c r="C75" s="1166"/>
      <c r="D75" s="1166"/>
    </row>
    <row r="76" spans="2:4">
      <c r="B76" s="1166"/>
      <c r="C76" s="1166"/>
      <c r="D76" s="1166"/>
    </row>
    <row r="77" spans="2:4">
      <c r="B77" s="1166"/>
      <c r="C77" s="1166"/>
      <c r="D77" s="1166"/>
    </row>
    <row r="78" spans="2:4">
      <c r="B78" s="1166"/>
      <c r="C78" s="1166"/>
      <c r="D78" s="1166"/>
    </row>
    <row r="79" spans="2:4">
      <c r="B79" s="1166"/>
      <c r="C79" s="1166"/>
      <c r="D79" s="1166"/>
    </row>
    <row r="80" spans="2:4">
      <c r="B80" s="1166"/>
      <c r="C80" s="1166"/>
      <c r="D80" s="1166"/>
    </row>
    <row r="81" spans="2:4">
      <c r="B81" s="1166"/>
      <c r="C81" s="1166"/>
      <c r="D81" s="1166"/>
    </row>
    <row r="82" spans="2:4">
      <c r="B82" s="1166"/>
      <c r="C82" s="1166"/>
      <c r="D82" s="1166"/>
    </row>
    <row r="83" spans="2:4">
      <c r="B83" s="1166"/>
      <c r="C83" s="1166"/>
      <c r="D83" s="1166"/>
    </row>
    <row r="84" spans="2:4">
      <c r="B84" s="1166"/>
      <c r="C84" s="1166"/>
      <c r="D84" s="1166"/>
    </row>
    <row r="85" spans="2:4">
      <c r="B85" s="1166"/>
      <c r="C85" s="1166"/>
      <c r="D85" s="1166"/>
    </row>
    <row r="86" spans="2:4">
      <c r="B86" s="1166"/>
      <c r="C86" s="1166"/>
      <c r="D86" s="1166"/>
    </row>
    <row r="87" spans="2:4">
      <c r="B87" s="1166"/>
      <c r="C87" s="1166"/>
      <c r="D87" s="1166"/>
    </row>
    <row r="88" spans="2:4">
      <c r="B88" s="1166"/>
      <c r="C88" s="1166"/>
      <c r="D88" s="1166"/>
    </row>
    <row r="89" spans="2:4">
      <c r="B89" s="1166"/>
      <c r="C89" s="1166"/>
      <c r="D89" s="1166"/>
    </row>
    <row r="90" spans="2:4">
      <c r="B90" s="1166"/>
      <c r="C90" s="1166"/>
      <c r="D90" s="1166"/>
    </row>
    <row r="91" spans="2:4">
      <c r="B91" s="1166"/>
      <c r="C91" s="1166"/>
      <c r="D91" s="1166"/>
    </row>
    <row r="92" spans="2:4">
      <c r="B92" s="1166"/>
      <c r="C92" s="1166"/>
      <c r="D92" s="1166"/>
    </row>
    <row r="93" spans="2:4">
      <c r="B93" s="1166"/>
      <c r="C93" s="1166"/>
      <c r="D93" s="1166"/>
    </row>
    <row r="94" spans="2:4">
      <c r="B94" s="1166"/>
      <c r="C94" s="1166"/>
      <c r="D94" s="1166"/>
    </row>
    <row r="95" spans="2:4">
      <c r="B95" s="1166"/>
      <c r="C95" s="1166"/>
      <c r="D95" s="1166"/>
    </row>
    <row r="96" spans="2:4">
      <c r="B96" s="1166"/>
      <c r="C96" s="1166"/>
      <c r="D96" s="1166"/>
    </row>
    <row r="97" spans="2:4">
      <c r="B97" s="1166"/>
      <c r="C97" s="1166"/>
      <c r="D97" s="1166"/>
    </row>
    <row r="98" spans="2:4">
      <c r="B98" s="1166"/>
      <c r="C98" s="1166"/>
      <c r="D98" s="1166"/>
    </row>
    <row r="99" spans="2:4">
      <c r="B99" s="1166"/>
      <c r="C99" s="1166"/>
      <c r="D99" s="1166"/>
    </row>
    <row r="100" spans="2:4">
      <c r="B100" s="1166"/>
      <c r="C100" s="1166"/>
      <c r="D100" s="1166"/>
    </row>
    <row r="101" spans="2:4">
      <c r="B101" s="1166"/>
      <c r="C101" s="1166"/>
      <c r="D101" s="1166"/>
    </row>
    <row r="102" spans="2:4">
      <c r="B102" s="1166"/>
      <c r="C102" s="1166"/>
      <c r="D102" s="1166"/>
    </row>
    <row r="103" spans="2:4">
      <c r="B103" s="1166"/>
      <c r="C103" s="1166"/>
      <c r="D103" s="1166"/>
    </row>
    <row r="104" spans="2:4">
      <c r="B104" s="1166"/>
      <c r="C104" s="1166"/>
      <c r="D104" s="1166"/>
    </row>
    <row r="105" spans="2:4">
      <c r="B105" s="1166"/>
      <c r="C105" s="1166"/>
      <c r="D105" s="1166"/>
    </row>
    <row r="106" spans="2:4">
      <c r="B106" s="1166"/>
      <c r="C106" s="1166"/>
      <c r="D106" s="1166"/>
    </row>
    <row r="107" spans="2:4">
      <c r="B107" s="1166"/>
      <c r="C107" s="1166"/>
      <c r="D107" s="1166"/>
    </row>
    <row r="108" spans="2:4">
      <c r="B108" s="1166"/>
      <c r="C108" s="1166"/>
      <c r="D108" s="1166"/>
    </row>
    <row r="109" spans="2:4">
      <c r="B109" s="1166"/>
      <c r="C109" s="1166"/>
      <c r="D109" s="1166"/>
    </row>
    <row r="110" spans="2:4">
      <c r="B110" s="1166"/>
      <c r="C110" s="1166"/>
      <c r="D110" s="1166"/>
    </row>
    <row r="111" spans="2:4">
      <c r="B111" s="1166"/>
      <c r="C111" s="1166"/>
      <c r="D111" s="1166"/>
    </row>
    <row r="112" spans="2:4">
      <c r="B112" s="1166"/>
      <c r="C112" s="1166"/>
      <c r="D112" s="1166"/>
    </row>
    <row r="113" spans="2:4">
      <c r="B113" s="1166"/>
      <c r="C113" s="1166"/>
      <c r="D113" s="1166"/>
    </row>
    <row r="114" spans="2:4">
      <c r="B114" s="1166"/>
      <c r="C114" s="1166"/>
      <c r="D114" s="1166"/>
    </row>
    <row r="115" spans="2:4">
      <c r="B115" s="1166"/>
      <c r="C115" s="1166"/>
      <c r="D115" s="1166"/>
    </row>
    <row r="116" spans="2:4">
      <c r="B116" s="1166"/>
      <c r="C116" s="1166"/>
      <c r="D116" s="1166"/>
    </row>
    <row r="117" spans="2:4">
      <c r="B117" s="1166"/>
      <c r="C117" s="1166"/>
      <c r="D117" s="1166"/>
    </row>
    <row r="118" spans="2:4">
      <c r="B118" s="1166"/>
      <c r="C118" s="1166"/>
      <c r="D118" s="1166"/>
    </row>
    <row r="119" spans="2:4">
      <c r="B119" s="1166"/>
      <c r="C119" s="1166"/>
      <c r="D119" s="1166"/>
    </row>
    <row r="120" spans="2:4">
      <c r="B120" s="1166"/>
      <c r="C120" s="1166"/>
      <c r="D120" s="1166"/>
    </row>
    <row r="121" spans="2:4">
      <c r="B121" s="1166"/>
      <c r="C121" s="1166"/>
      <c r="D121" s="1166"/>
    </row>
    <row r="122" spans="2:4">
      <c r="B122" s="1166"/>
      <c r="C122" s="1166"/>
      <c r="D122" s="1166"/>
    </row>
    <row r="123" spans="2:4">
      <c r="B123" s="1166"/>
      <c r="C123" s="1166"/>
      <c r="D123" s="1166"/>
    </row>
    <row r="124" spans="2:4">
      <c r="B124" s="1166"/>
      <c r="C124" s="1166"/>
      <c r="D124" s="1166"/>
    </row>
    <row r="125" spans="2:4">
      <c r="B125" s="1166"/>
      <c r="C125" s="1166"/>
      <c r="D125" s="1166"/>
    </row>
    <row r="126" spans="2:4">
      <c r="B126" s="1166"/>
      <c r="C126" s="1166"/>
      <c r="D126" s="1166"/>
    </row>
    <row r="127" spans="2:4">
      <c r="B127" s="1166"/>
      <c r="C127" s="1166"/>
      <c r="D127" s="1166"/>
    </row>
    <row r="128" spans="2:4">
      <c r="B128" s="1166"/>
      <c r="C128" s="1166"/>
      <c r="D128" s="1166"/>
    </row>
    <row r="129" spans="2:4">
      <c r="B129" s="1166"/>
      <c r="C129" s="1166"/>
      <c r="D129" s="1166"/>
    </row>
    <row r="130" spans="2:4">
      <c r="B130" s="1166"/>
      <c r="C130" s="1166"/>
      <c r="D130" s="1166"/>
    </row>
    <row r="131" spans="2:4">
      <c r="B131" s="1166"/>
      <c r="C131" s="1166"/>
      <c r="D131" s="1166"/>
    </row>
    <row r="132" spans="2:4">
      <c r="B132" s="1166"/>
      <c r="C132" s="1166"/>
      <c r="D132" s="1166"/>
    </row>
    <row r="133" spans="2:4">
      <c r="B133" s="1166"/>
      <c r="C133" s="1166"/>
      <c r="D133" s="1166"/>
    </row>
    <row r="134" spans="2:4">
      <c r="B134" s="1166"/>
      <c r="C134" s="1166"/>
      <c r="D134" s="1166"/>
    </row>
    <row r="135" spans="2:4">
      <c r="B135" s="1166"/>
      <c r="C135" s="1166"/>
      <c r="D135" s="1166"/>
    </row>
    <row r="136" spans="2:4">
      <c r="B136" s="1166"/>
      <c r="C136" s="1166"/>
      <c r="D136" s="1166"/>
    </row>
    <row r="137" spans="2:4">
      <c r="B137" s="1166"/>
      <c r="C137" s="1166"/>
      <c r="D137" s="1166"/>
    </row>
    <row r="138" spans="2:4">
      <c r="B138" s="1166"/>
      <c r="C138" s="1166"/>
      <c r="D138" s="1166"/>
    </row>
    <row r="139" spans="2:4">
      <c r="B139" s="1166"/>
      <c r="C139" s="1166"/>
      <c r="D139" s="1166"/>
    </row>
    <row r="140" spans="2:4">
      <c r="B140" s="1166"/>
      <c r="C140" s="1166"/>
      <c r="D140" s="1166"/>
    </row>
    <row r="141" spans="2:4">
      <c r="B141" s="1166"/>
      <c r="C141" s="1166"/>
      <c r="D141" s="1166"/>
    </row>
    <row r="142" spans="2:4">
      <c r="B142" s="1166"/>
      <c r="C142" s="1166"/>
      <c r="D142" s="1166"/>
    </row>
    <row r="143" spans="2:4">
      <c r="B143" s="1166"/>
      <c r="C143" s="1166"/>
      <c r="D143" s="1166"/>
    </row>
    <row r="144" spans="2:4">
      <c r="B144" s="1166"/>
      <c r="C144" s="1166"/>
      <c r="D144" s="1166"/>
    </row>
    <row r="145" spans="2:4">
      <c r="B145" s="1166"/>
      <c r="C145" s="1166"/>
      <c r="D145" s="1166"/>
    </row>
    <row r="146" spans="2:4">
      <c r="B146" s="1166"/>
      <c r="C146" s="1166"/>
      <c r="D146" s="1166"/>
    </row>
    <row r="147" spans="2:4">
      <c r="B147" s="1166"/>
      <c r="C147" s="1166"/>
      <c r="D147" s="1166"/>
    </row>
    <row r="148" spans="2:4">
      <c r="B148" s="1166"/>
      <c r="C148" s="1166"/>
      <c r="D148" s="1166"/>
    </row>
    <row r="149" spans="2:4">
      <c r="B149" s="1166"/>
      <c r="C149" s="1166"/>
      <c r="D149" s="1166"/>
    </row>
    <row r="150" spans="2:4">
      <c r="B150" s="1166"/>
      <c r="C150" s="1166"/>
      <c r="D150" s="1166"/>
    </row>
    <row r="151" spans="2:4">
      <c r="B151" s="1166"/>
      <c r="C151" s="1166"/>
      <c r="D151" s="1166"/>
    </row>
    <row r="152" spans="2:4">
      <c r="B152" s="1166"/>
      <c r="C152" s="1166"/>
      <c r="D152" s="1166"/>
    </row>
    <row r="153" spans="2:4">
      <c r="B153" s="1166"/>
      <c r="C153" s="1166"/>
      <c r="D153" s="1166"/>
    </row>
    <row r="154" spans="2:4">
      <c r="B154" s="1166"/>
      <c r="C154" s="1166"/>
      <c r="D154" s="1166"/>
    </row>
    <row r="155" spans="2:4">
      <c r="B155" s="1166"/>
      <c r="C155" s="1166"/>
      <c r="D155" s="1166"/>
    </row>
    <row r="156" spans="2:4">
      <c r="B156" s="1166"/>
      <c r="C156" s="1166"/>
      <c r="D156" s="1166"/>
    </row>
    <row r="157" spans="2:4">
      <c r="B157" s="1166"/>
      <c r="C157" s="1166"/>
      <c r="D157" s="1166"/>
    </row>
    <row r="158" spans="2:4">
      <c r="B158" s="1166"/>
      <c r="C158" s="1166"/>
      <c r="D158" s="1166"/>
    </row>
    <row r="159" spans="2:4">
      <c r="B159" s="1166"/>
      <c r="C159" s="1166"/>
      <c r="D159" s="1166"/>
    </row>
    <row r="160" spans="2:4">
      <c r="B160" s="1166"/>
      <c r="C160" s="1166"/>
      <c r="D160" s="1166"/>
    </row>
    <row r="161" spans="2:4">
      <c r="B161" s="1166"/>
      <c r="C161" s="1166"/>
      <c r="D161" s="1166"/>
    </row>
    <row r="162" spans="2:4">
      <c r="B162" s="1166"/>
      <c r="C162" s="1166"/>
      <c r="D162" s="1166"/>
    </row>
    <row r="163" spans="2:4">
      <c r="B163" s="1166"/>
      <c r="C163" s="1166"/>
      <c r="D163" s="1166"/>
    </row>
    <row r="164" spans="2:4">
      <c r="B164" s="1166"/>
      <c r="C164" s="1166"/>
      <c r="D164" s="1166"/>
    </row>
    <row r="165" spans="2:4">
      <c r="B165" s="1166"/>
      <c r="C165" s="1166"/>
      <c r="D165" s="1166"/>
    </row>
    <row r="166" spans="2:4">
      <c r="B166" s="1166"/>
      <c r="C166" s="1166"/>
      <c r="D166" s="1166"/>
    </row>
    <row r="167" spans="2:4">
      <c r="B167" s="1166"/>
      <c r="C167" s="1166"/>
      <c r="D167" s="1166"/>
    </row>
    <row r="168" spans="2:4">
      <c r="B168" s="1166"/>
      <c r="C168" s="1166"/>
      <c r="D168" s="1166"/>
    </row>
    <row r="169" spans="2:4">
      <c r="B169" s="1166"/>
      <c r="C169" s="1166"/>
      <c r="D169" s="1166"/>
    </row>
    <row r="170" spans="2:4">
      <c r="B170" s="1166"/>
      <c r="C170" s="1166"/>
      <c r="D170" s="1166"/>
    </row>
    <row r="171" spans="2:4">
      <c r="B171" s="1166"/>
      <c r="C171" s="1166"/>
      <c r="D171" s="1166"/>
    </row>
    <row r="172" spans="2:4">
      <c r="B172" s="1166"/>
      <c r="C172" s="1166"/>
      <c r="D172" s="1166"/>
    </row>
    <row r="173" spans="2:4">
      <c r="B173" s="1166"/>
      <c r="C173" s="1166"/>
      <c r="D173" s="1166"/>
    </row>
    <row r="174" spans="2:4">
      <c r="B174" s="1166"/>
      <c r="C174" s="1166"/>
      <c r="D174" s="1166"/>
    </row>
    <row r="175" spans="2:4">
      <c r="B175" s="1166"/>
      <c r="C175" s="1166"/>
      <c r="D175" s="1166"/>
    </row>
    <row r="176" spans="2:4">
      <c r="B176" s="1166"/>
      <c r="C176" s="1166"/>
      <c r="D176" s="1166"/>
    </row>
    <row r="177" spans="2:4">
      <c r="B177" s="1166"/>
      <c r="C177" s="1166"/>
      <c r="D177" s="1166"/>
    </row>
    <row r="178" spans="2:4">
      <c r="B178" s="1166"/>
      <c r="C178" s="1166"/>
      <c r="D178" s="1166"/>
    </row>
    <row r="179" spans="2:4">
      <c r="B179" s="1166"/>
      <c r="C179" s="1166"/>
      <c r="D179" s="1166"/>
    </row>
    <row r="180" spans="2:4">
      <c r="B180" s="1166"/>
      <c r="C180" s="1166"/>
      <c r="D180" s="1166"/>
    </row>
    <row r="181" spans="2:4">
      <c r="B181" s="1166"/>
      <c r="C181" s="1166"/>
      <c r="D181" s="1166"/>
    </row>
    <row r="182" spans="2:4">
      <c r="B182" s="1166"/>
      <c r="C182" s="1166"/>
      <c r="D182" s="1166"/>
    </row>
    <row r="183" spans="2:4">
      <c r="B183" s="1166"/>
      <c r="C183" s="1166"/>
      <c r="D183" s="1166"/>
    </row>
    <row r="184" spans="2:4">
      <c r="B184" s="1166"/>
      <c r="C184" s="1166"/>
      <c r="D184" s="1166"/>
    </row>
    <row r="185" spans="2:4">
      <c r="B185" s="1166"/>
      <c r="C185" s="1166"/>
      <c r="D185" s="1166"/>
    </row>
    <row r="186" spans="2:4">
      <c r="B186" s="1166"/>
      <c r="C186" s="1166"/>
      <c r="D186" s="1166"/>
    </row>
    <row r="187" spans="2:4">
      <c r="B187" s="1166"/>
      <c r="C187" s="1166"/>
      <c r="D187" s="1166"/>
    </row>
    <row r="188" spans="2:4">
      <c r="B188" s="1166"/>
      <c r="C188" s="1166"/>
      <c r="D188" s="1166"/>
    </row>
    <row r="189" spans="2:4">
      <c r="B189" s="1166"/>
      <c r="C189" s="1166"/>
      <c r="D189" s="1166"/>
    </row>
    <row r="190" spans="2:4">
      <c r="B190" s="1166"/>
      <c r="C190" s="1166"/>
      <c r="D190" s="1166"/>
    </row>
    <row r="191" spans="2:4">
      <c r="B191" s="1166"/>
      <c r="C191" s="1166"/>
      <c r="D191" s="1166"/>
    </row>
    <row r="192" spans="2:4">
      <c r="B192" s="1166"/>
      <c r="C192" s="1166"/>
      <c r="D192" s="1166"/>
    </row>
    <row r="193" spans="2:4">
      <c r="B193" s="1166"/>
      <c r="C193" s="1166"/>
      <c r="D193" s="1166"/>
    </row>
    <row r="194" spans="2:4">
      <c r="B194" s="1166"/>
      <c r="C194" s="1166"/>
      <c r="D194" s="1166"/>
    </row>
    <row r="195" spans="2:4">
      <c r="B195" s="1166"/>
      <c r="C195" s="1166"/>
      <c r="D195" s="1166"/>
    </row>
    <row r="196" spans="2:4">
      <c r="B196" s="1166"/>
      <c r="C196" s="1166"/>
      <c r="D196" s="1166"/>
    </row>
    <row r="197" spans="2:4">
      <c r="B197" s="1166"/>
      <c r="C197" s="1166"/>
      <c r="D197" s="1166"/>
    </row>
    <row r="198" spans="2:4">
      <c r="B198" s="1166"/>
      <c r="C198" s="1166"/>
      <c r="D198" s="1166"/>
    </row>
    <row r="199" spans="2:4">
      <c r="B199" s="1166"/>
      <c r="C199" s="1166"/>
      <c r="D199" s="1166"/>
    </row>
    <row r="200" spans="2:4">
      <c r="B200" s="1166"/>
      <c r="C200" s="1166"/>
      <c r="D200" s="1166"/>
    </row>
    <row r="201" spans="2:4">
      <c r="B201" s="1166"/>
      <c r="C201" s="1166"/>
      <c r="D201" s="1166"/>
    </row>
    <row r="202" spans="2:4">
      <c r="B202" s="1166"/>
      <c r="C202" s="1166"/>
      <c r="D202" s="1166"/>
    </row>
    <row r="203" spans="2:4">
      <c r="B203" s="1166"/>
      <c r="C203" s="1166"/>
      <c r="D203" s="1166"/>
    </row>
    <row r="204" spans="2:4">
      <c r="B204" s="1166"/>
      <c r="C204" s="1166"/>
      <c r="D204" s="1166"/>
    </row>
    <row r="205" spans="2:4">
      <c r="B205" s="1166"/>
      <c r="C205" s="1166"/>
      <c r="D205" s="1166"/>
    </row>
    <row r="206" spans="2:4">
      <c r="B206" s="1166"/>
      <c r="C206" s="1166"/>
      <c r="D206" s="1166"/>
    </row>
    <row r="207" spans="2:4">
      <c r="B207" s="1166"/>
      <c r="C207" s="1166"/>
      <c r="D207" s="1166"/>
    </row>
    <row r="208" spans="2:4">
      <c r="B208" s="1166"/>
      <c r="C208" s="1166"/>
      <c r="D208" s="1166"/>
    </row>
    <row r="209" spans="2:4">
      <c r="B209" s="1166"/>
      <c r="C209" s="1166"/>
      <c r="D209" s="1166"/>
    </row>
    <row r="210" spans="2:4">
      <c r="B210" s="1166"/>
      <c r="C210" s="1166"/>
      <c r="D210" s="1166"/>
    </row>
    <row r="211" spans="2:4">
      <c r="B211" s="1166"/>
      <c r="C211" s="1166"/>
      <c r="D211" s="1166"/>
    </row>
    <row r="212" spans="2:4">
      <c r="B212" s="1166"/>
      <c r="C212" s="1166"/>
      <c r="D212" s="1166"/>
    </row>
    <row r="213" spans="2:4">
      <c r="B213" s="1166"/>
      <c r="C213" s="1166"/>
      <c r="D213" s="1166"/>
    </row>
    <row r="214" spans="2:4">
      <c r="B214" s="1166"/>
      <c r="C214" s="1166"/>
      <c r="D214" s="1166"/>
    </row>
    <row r="215" spans="2:4">
      <c r="B215" s="1166"/>
      <c r="C215" s="1166"/>
      <c r="D215" s="1166"/>
    </row>
    <row r="216" spans="2:4">
      <c r="B216" s="1166"/>
      <c r="C216" s="1166"/>
      <c r="D216" s="1166"/>
    </row>
    <row r="217" spans="2:4">
      <c r="B217" s="1166"/>
      <c r="C217" s="1166"/>
      <c r="D217" s="1166"/>
    </row>
    <row r="218" spans="2:4">
      <c r="B218" s="1166"/>
      <c r="C218" s="1166"/>
      <c r="D218" s="1166"/>
    </row>
    <row r="219" spans="2:4">
      <c r="B219" s="1166"/>
      <c r="C219" s="1166"/>
      <c r="D219" s="1166"/>
    </row>
    <row r="220" spans="2:4">
      <c r="B220" s="1166"/>
      <c r="C220" s="1166"/>
      <c r="D220" s="1166"/>
    </row>
    <row r="221" spans="2:4">
      <c r="B221" s="1166"/>
      <c r="C221" s="1166"/>
      <c r="D221" s="1166"/>
    </row>
    <row r="222" spans="2:4">
      <c r="B222" s="1166"/>
      <c r="C222" s="1166"/>
      <c r="D222" s="1166"/>
    </row>
    <row r="223" spans="2:4">
      <c r="B223" s="1166"/>
      <c r="C223" s="1166"/>
      <c r="D223" s="1166"/>
    </row>
    <row r="224" spans="2:4">
      <c r="B224" s="1166"/>
      <c r="C224" s="1166"/>
      <c r="D224" s="1166"/>
    </row>
    <row r="225" spans="2:4">
      <c r="B225" s="1166"/>
      <c r="C225" s="1166"/>
      <c r="D225" s="1166"/>
    </row>
    <row r="226" spans="2:4">
      <c r="B226" s="1166"/>
      <c r="C226" s="1166"/>
      <c r="D226" s="1166"/>
    </row>
    <row r="227" spans="2:4">
      <c r="B227" s="1166"/>
      <c r="C227" s="1166"/>
      <c r="D227" s="1166"/>
    </row>
    <row r="228" spans="2:4">
      <c r="B228" s="1166"/>
      <c r="C228" s="1166"/>
      <c r="D228" s="1166"/>
    </row>
    <row r="229" spans="2:4">
      <c r="B229" s="1166"/>
      <c r="C229" s="1166"/>
      <c r="D229" s="1166"/>
    </row>
    <row r="230" spans="2:4">
      <c r="B230" s="1166"/>
      <c r="C230" s="1166"/>
      <c r="D230" s="1166"/>
    </row>
    <row r="231" spans="2:4">
      <c r="B231" s="1166"/>
      <c r="C231" s="1166"/>
      <c r="D231" s="1166"/>
    </row>
    <row r="232" spans="2:4">
      <c r="B232" s="1166"/>
      <c r="C232" s="1166"/>
      <c r="D232" s="1166"/>
    </row>
    <row r="233" spans="2:4">
      <c r="B233" s="1166"/>
      <c r="C233" s="1166"/>
      <c r="D233" s="1166"/>
    </row>
    <row r="234" spans="2:4">
      <c r="B234" s="1166"/>
      <c r="C234" s="1166"/>
      <c r="D234" s="1166"/>
    </row>
    <row r="235" spans="2:4">
      <c r="B235" s="1166"/>
      <c r="C235" s="1166"/>
      <c r="D235" s="1166"/>
    </row>
    <row r="236" spans="2:4">
      <c r="B236" s="1166"/>
      <c r="C236" s="1166"/>
      <c r="D236" s="1166"/>
    </row>
    <row r="237" spans="2:4">
      <c r="B237" s="1166"/>
      <c r="C237" s="1166"/>
      <c r="D237" s="1166"/>
    </row>
    <row r="238" spans="2:4">
      <c r="B238" s="1166"/>
      <c r="C238" s="1166"/>
      <c r="D238" s="1166"/>
    </row>
    <row r="239" spans="2:4">
      <c r="B239" s="1166"/>
      <c r="C239" s="1166"/>
      <c r="D239" s="1166"/>
    </row>
    <row r="240" spans="2:4">
      <c r="B240" s="1166"/>
      <c r="C240" s="1166"/>
      <c r="D240" s="1166"/>
    </row>
    <row r="241" spans="2:4">
      <c r="B241" s="1166"/>
      <c r="C241" s="1166"/>
      <c r="D241" s="1166"/>
    </row>
    <row r="242" spans="2:4">
      <c r="B242" s="1166"/>
      <c r="C242" s="1166"/>
      <c r="D242" s="1166"/>
    </row>
    <row r="243" spans="2:4">
      <c r="B243" s="1166"/>
      <c r="C243" s="1166"/>
      <c r="D243" s="1166"/>
    </row>
    <row r="244" spans="2:4">
      <c r="B244" s="1166"/>
      <c r="C244" s="1166"/>
      <c r="D244" s="1166"/>
    </row>
    <row r="245" spans="2:4">
      <c r="B245" s="1166"/>
      <c r="C245" s="1166"/>
      <c r="D245" s="1166"/>
    </row>
    <row r="246" spans="2:4">
      <c r="B246" s="1166"/>
      <c r="C246" s="1166"/>
      <c r="D246" s="1166"/>
    </row>
    <row r="247" spans="2:4">
      <c r="B247" s="1166"/>
      <c r="C247" s="1166"/>
      <c r="D247" s="1166"/>
    </row>
    <row r="248" spans="2:4">
      <c r="B248" s="1166"/>
      <c r="C248" s="1166"/>
      <c r="D248" s="1166"/>
    </row>
    <row r="249" spans="2:4">
      <c r="B249" s="1166"/>
      <c r="C249" s="1166"/>
      <c r="D249" s="1166"/>
    </row>
    <row r="250" spans="2:4">
      <c r="B250" s="1166"/>
      <c r="C250" s="1166"/>
      <c r="D250" s="1166"/>
    </row>
    <row r="251" spans="2:4">
      <c r="B251" s="1166"/>
      <c r="C251" s="1166"/>
      <c r="D251" s="1166"/>
    </row>
    <row r="252" spans="2:4">
      <c r="B252" s="1166"/>
      <c r="C252" s="1166"/>
      <c r="D252" s="1166"/>
    </row>
    <row r="253" spans="2:4">
      <c r="B253" s="1166"/>
      <c r="C253" s="1166"/>
      <c r="D253" s="1166"/>
    </row>
    <row r="254" spans="2:4">
      <c r="B254" s="1166"/>
      <c r="C254" s="1166"/>
      <c r="D254" s="1166"/>
    </row>
    <row r="255" spans="2:4">
      <c r="B255" s="1166"/>
      <c r="C255" s="1166"/>
      <c r="D255" s="1166"/>
    </row>
    <row r="256" spans="2:4">
      <c r="B256" s="1166"/>
      <c r="C256" s="1166"/>
      <c r="D256" s="1166"/>
    </row>
    <row r="257" spans="2:4">
      <c r="B257" s="1166"/>
      <c r="C257" s="1166"/>
      <c r="D257" s="1166"/>
    </row>
    <row r="258" spans="2:4">
      <c r="B258" s="1166"/>
      <c r="C258" s="1166"/>
      <c r="D258" s="1166"/>
    </row>
    <row r="259" spans="2:4">
      <c r="B259" s="1166"/>
      <c r="C259" s="1166"/>
      <c r="D259" s="1166"/>
    </row>
    <row r="260" spans="2:4">
      <c r="B260" s="1166"/>
      <c r="C260" s="1166"/>
      <c r="D260" s="1166"/>
    </row>
    <row r="261" spans="2:4">
      <c r="B261" s="1166"/>
      <c r="C261" s="1166"/>
      <c r="D261" s="1166"/>
    </row>
    <row r="262" spans="2:4">
      <c r="B262" s="1166"/>
      <c r="C262" s="1166"/>
      <c r="D262" s="1166"/>
    </row>
    <row r="263" spans="2:4">
      <c r="B263" s="1166"/>
      <c r="C263" s="1166"/>
      <c r="D263" s="1166"/>
    </row>
    <row r="264" spans="2:4">
      <c r="B264" s="1166"/>
      <c r="C264" s="1166"/>
      <c r="D264" s="1166"/>
    </row>
    <row r="265" spans="2:4">
      <c r="B265" s="1166"/>
      <c r="C265" s="1166"/>
      <c r="D265" s="1166"/>
    </row>
    <row r="266" spans="2:4">
      <c r="B266" s="1166"/>
      <c r="C266" s="1166"/>
      <c r="D266" s="1166"/>
    </row>
    <row r="267" spans="2:4">
      <c r="B267" s="1166"/>
      <c r="C267" s="1166"/>
      <c r="D267" s="1166"/>
    </row>
    <row r="268" spans="2:4">
      <c r="B268" s="1166"/>
      <c r="C268" s="1166"/>
      <c r="D268" s="1166"/>
    </row>
    <row r="269" spans="2:4">
      <c r="B269" s="1166"/>
      <c r="C269" s="1166"/>
      <c r="D269" s="1166"/>
    </row>
    <row r="270" spans="2:4">
      <c r="B270" s="1166"/>
      <c r="C270" s="1166"/>
      <c r="D270" s="1166"/>
    </row>
    <row r="271" spans="2:4">
      <c r="B271" s="1166"/>
      <c r="C271" s="1166"/>
      <c r="D271" s="1166"/>
    </row>
    <row r="272" spans="2:4">
      <c r="B272" s="1166"/>
      <c r="C272" s="1166"/>
      <c r="D272" s="1166"/>
    </row>
    <row r="273" spans="2:4">
      <c r="B273" s="1166"/>
      <c r="C273" s="1166"/>
      <c r="D273" s="1166"/>
    </row>
    <row r="274" spans="2:4">
      <c r="B274" s="1166"/>
      <c r="C274" s="1166"/>
      <c r="D274" s="1166"/>
    </row>
    <row r="275" spans="2:4">
      <c r="B275" s="1166"/>
      <c r="C275" s="1166"/>
      <c r="D275" s="1166"/>
    </row>
    <row r="276" spans="2:4">
      <c r="B276" s="1166"/>
      <c r="C276" s="1166"/>
      <c r="D276" s="1166"/>
    </row>
    <row r="277" spans="2:4">
      <c r="B277" s="1166"/>
      <c r="C277" s="1166"/>
      <c r="D277" s="1166"/>
    </row>
    <row r="278" spans="2:4">
      <c r="B278" s="1166"/>
      <c r="C278" s="1166"/>
      <c r="D278" s="1166"/>
    </row>
    <row r="279" spans="2:4">
      <c r="B279" s="1166"/>
      <c r="C279" s="1166"/>
      <c r="D279" s="1166"/>
    </row>
    <row r="280" spans="2:4">
      <c r="B280" s="1166"/>
      <c r="C280" s="1166"/>
      <c r="D280" s="1166"/>
    </row>
    <row r="281" spans="2:4">
      <c r="B281" s="1166"/>
      <c r="C281" s="1166"/>
      <c r="D281" s="1166"/>
    </row>
    <row r="282" spans="2:4">
      <c r="B282" s="1166"/>
      <c r="C282" s="1166"/>
      <c r="D282" s="1166"/>
    </row>
    <row r="283" spans="2:4">
      <c r="B283" s="1166"/>
      <c r="C283" s="1166"/>
      <c r="D283" s="1166"/>
    </row>
    <row r="284" spans="2:4">
      <c r="B284" s="1166"/>
      <c r="C284" s="1166"/>
      <c r="D284" s="1166"/>
    </row>
    <row r="285" spans="2:4">
      <c r="B285" s="1166"/>
      <c r="C285" s="1166"/>
      <c r="D285" s="1166"/>
    </row>
    <row r="286" spans="2:4">
      <c r="B286" s="1166"/>
      <c r="C286" s="1166"/>
      <c r="D286" s="1166"/>
    </row>
    <row r="287" spans="2:4">
      <c r="B287" s="1166"/>
      <c r="C287" s="1166"/>
      <c r="D287" s="1166"/>
    </row>
    <row r="288" spans="2:4">
      <c r="B288" s="1166"/>
      <c r="C288" s="1166"/>
      <c r="D288" s="1166"/>
    </row>
    <row r="289" spans="2:4">
      <c r="B289" s="1166"/>
      <c r="C289" s="1166"/>
      <c r="D289" s="1166"/>
    </row>
    <row r="290" spans="2:4">
      <c r="B290" s="1166"/>
      <c r="C290" s="1166"/>
      <c r="D290" s="1166"/>
    </row>
    <row r="291" spans="2:4">
      <c r="B291" s="1166"/>
      <c r="C291" s="1166"/>
      <c r="D291" s="1166"/>
    </row>
    <row r="292" spans="2:4">
      <c r="B292" s="1166"/>
      <c r="C292" s="1166"/>
      <c r="D292" s="1166"/>
    </row>
    <row r="293" spans="2:4">
      <c r="B293" s="1166"/>
      <c r="C293" s="1166"/>
      <c r="D293" s="1166"/>
    </row>
    <row r="294" spans="2:4">
      <c r="B294" s="1166"/>
      <c r="C294" s="1166"/>
      <c r="D294" s="1166"/>
    </row>
    <row r="295" spans="2:4">
      <c r="B295" s="1166"/>
      <c r="C295" s="1166"/>
      <c r="D295" s="1166"/>
    </row>
    <row r="296" spans="2:4">
      <c r="B296" s="1166"/>
      <c r="C296" s="1166"/>
      <c r="D296" s="1166"/>
    </row>
    <row r="297" spans="2:4">
      <c r="B297" s="1166"/>
      <c r="C297" s="1166"/>
      <c r="D297" s="1166"/>
    </row>
    <row r="298" spans="2:4">
      <c r="B298" s="1166"/>
      <c r="C298" s="1166"/>
      <c r="D298" s="1166"/>
    </row>
    <row r="299" spans="2:4">
      <c r="B299" s="1166"/>
      <c r="C299" s="1166"/>
      <c r="D299" s="1166"/>
    </row>
    <row r="300" spans="2:4">
      <c r="B300" s="1166"/>
      <c r="C300" s="1166"/>
      <c r="D300" s="1166"/>
    </row>
    <row r="301" spans="2:4">
      <c r="B301" s="1166"/>
      <c r="C301" s="1166"/>
      <c r="D301" s="1166"/>
    </row>
    <row r="302" spans="2:4">
      <c r="B302" s="1166"/>
      <c r="C302" s="1166"/>
      <c r="D302" s="1166"/>
    </row>
    <row r="303" spans="2:4">
      <c r="B303" s="1166"/>
      <c r="C303" s="1166"/>
      <c r="D303" s="1166"/>
    </row>
    <row r="304" spans="2:4">
      <c r="B304" s="1166"/>
      <c r="C304" s="1166"/>
      <c r="D304" s="1166"/>
    </row>
    <row r="305" spans="2:4">
      <c r="B305" s="1166"/>
      <c r="C305" s="1166"/>
      <c r="D305" s="1166"/>
    </row>
    <row r="306" spans="2:4">
      <c r="B306" s="1166"/>
      <c r="C306" s="1166"/>
      <c r="D306" s="1166"/>
    </row>
    <row r="307" spans="2:4">
      <c r="B307" s="1166"/>
      <c r="C307" s="1166"/>
      <c r="D307" s="1166"/>
    </row>
    <row r="308" spans="2:4">
      <c r="B308" s="1166"/>
      <c r="C308" s="1166"/>
      <c r="D308" s="1166"/>
    </row>
    <row r="309" spans="2:4">
      <c r="B309" s="1166"/>
      <c r="C309" s="1166"/>
      <c r="D309" s="1166"/>
    </row>
    <row r="310" spans="2:4">
      <c r="B310" s="1166"/>
      <c r="C310" s="1166"/>
      <c r="D310" s="1166"/>
    </row>
    <row r="311" spans="2:4">
      <c r="B311" s="1166"/>
      <c r="C311" s="1166"/>
      <c r="D311" s="1166"/>
    </row>
    <row r="312" spans="2:4">
      <c r="B312" s="1166"/>
      <c r="C312" s="1166"/>
      <c r="D312" s="1166"/>
    </row>
    <row r="313" spans="2:4">
      <c r="B313" s="1166"/>
      <c r="C313" s="1166"/>
      <c r="D313" s="1166"/>
    </row>
    <row r="314" spans="2:4">
      <c r="B314" s="1166"/>
      <c r="C314" s="1166"/>
      <c r="D314" s="1166"/>
    </row>
    <row r="315" spans="2:4">
      <c r="B315" s="1166"/>
      <c r="C315" s="1166"/>
      <c r="D315" s="1166"/>
    </row>
    <row r="316" spans="2:4">
      <c r="B316" s="1166"/>
      <c r="C316" s="1166"/>
      <c r="D316" s="1166"/>
    </row>
    <row r="317" spans="2:4">
      <c r="B317" s="1166"/>
      <c r="C317" s="1166"/>
      <c r="D317" s="1166"/>
    </row>
    <row r="318" spans="2:4">
      <c r="B318" s="1166"/>
      <c r="C318" s="1166"/>
      <c r="D318" s="1166"/>
    </row>
    <row r="319" spans="2:4">
      <c r="B319" s="1166"/>
      <c r="C319" s="1166"/>
      <c r="D319" s="1166"/>
    </row>
    <row r="320" spans="2:4">
      <c r="B320" s="1166"/>
      <c r="C320" s="1166"/>
      <c r="D320" s="1166"/>
    </row>
    <row r="321" spans="2:4">
      <c r="B321" s="1166"/>
      <c r="C321" s="1166"/>
      <c r="D321" s="1166"/>
    </row>
    <row r="322" spans="2:4">
      <c r="B322" s="1166"/>
      <c r="C322" s="1166"/>
      <c r="D322" s="1166"/>
    </row>
    <row r="323" spans="2:4">
      <c r="B323" s="1166"/>
      <c r="C323" s="1166"/>
      <c r="D323" s="1166"/>
    </row>
    <row r="324" spans="2:4">
      <c r="B324" s="1166"/>
      <c r="C324" s="1166"/>
      <c r="D324" s="1166"/>
    </row>
    <row r="325" spans="2:4">
      <c r="B325" s="1166"/>
      <c r="C325" s="1166"/>
      <c r="D325" s="1166"/>
    </row>
    <row r="326" spans="2:4">
      <c r="B326" s="1166"/>
      <c r="C326" s="1166"/>
      <c r="D326" s="1166"/>
    </row>
    <row r="327" spans="2:4">
      <c r="B327" s="1166"/>
      <c r="C327" s="1166"/>
      <c r="D327" s="1166"/>
    </row>
    <row r="328" spans="2:4">
      <c r="B328" s="1166"/>
      <c r="C328" s="1166"/>
      <c r="D328" s="1166"/>
    </row>
    <row r="329" spans="2:4">
      <c r="B329" s="1166"/>
      <c r="C329" s="1166"/>
      <c r="D329" s="1166"/>
    </row>
    <row r="330" spans="2:4">
      <c r="B330" s="1166"/>
      <c r="C330" s="1166"/>
      <c r="D330" s="1166"/>
    </row>
    <row r="331" spans="2:4">
      <c r="B331" s="1166"/>
      <c r="C331" s="1166"/>
      <c r="D331" s="1166"/>
    </row>
    <row r="332" spans="2:4">
      <c r="B332" s="1166"/>
      <c r="C332" s="1166"/>
      <c r="D332" s="1166"/>
    </row>
    <row r="333" spans="2:4">
      <c r="B333" s="1166"/>
      <c r="C333" s="1166"/>
      <c r="D333" s="1166"/>
    </row>
    <row r="334" spans="2:4">
      <c r="B334" s="1166"/>
      <c r="C334" s="1166"/>
      <c r="D334" s="1166"/>
    </row>
    <row r="335" spans="2:4">
      <c r="B335" s="1166"/>
      <c r="C335" s="1166"/>
      <c r="D335" s="1166"/>
    </row>
    <row r="336" spans="2:4">
      <c r="B336" s="1166"/>
      <c r="C336" s="1166"/>
      <c r="D336" s="1166"/>
    </row>
    <row r="337" spans="2:4">
      <c r="B337" s="1166"/>
      <c r="C337" s="1166"/>
      <c r="D337" s="1166"/>
    </row>
    <row r="338" spans="2:4">
      <c r="B338" s="1166"/>
      <c r="C338" s="1166"/>
      <c r="D338" s="1166"/>
    </row>
    <row r="339" spans="2:4">
      <c r="B339" s="1166"/>
      <c r="C339" s="1166"/>
      <c r="D339" s="1166"/>
    </row>
    <row r="340" spans="2:4">
      <c r="B340" s="1166"/>
      <c r="C340" s="1166"/>
      <c r="D340" s="1166"/>
    </row>
    <row r="341" spans="2:4">
      <c r="B341" s="1166"/>
      <c r="C341" s="1166"/>
      <c r="D341" s="1166"/>
    </row>
    <row r="342" spans="2:4">
      <c r="B342" s="1166"/>
      <c r="C342" s="1166"/>
      <c r="D342" s="1166"/>
    </row>
    <row r="343" spans="2:4">
      <c r="B343" s="1166"/>
      <c r="C343" s="1166"/>
      <c r="D343" s="1166"/>
    </row>
    <row r="344" spans="2:4">
      <c r="B344" s="1166"/>
      <c r="C344" s="1166"/>
      <c r="D344" s="1166"/>
    </row>
    <row r="345" spans="2:4">
      <c r="B345" s="1166"/>
      <c r="C345" s="1166"/>
      <c r="D345" s="1166"/>
    </row>
    <row r="346" spans="2:4">
      <c r="B346" s="1166"/>
      <c r="C346" s="1166"/>
      <c r="D346" s="1166"/>
    </row>
    <row r="347" spans="2:4">
      <c r="B347" s="1166"/>
      <c r="C347" s="1166"/>
      <c r="D347" s="1166"/>
    </row>
    <row r="348" spans="2:4">
      <c r="B348" s="1166"/>
      <c r="C348" s="1166"/>
      <c r="D348" s="1166"/>
    </row>
    <row r="349" spans="2:4">
      <c r="B349" s="1166"/>
      <c r="C349" s="1166"/>
      <c r="D349" s="1166"/>
    </row>
    <row r="350" spans="2:4">
      <c r="B350" s="1166"/>
      <c r="C350" s="1166"/>
      <c r="D350" s="1166"/>
    </row>
    <row r="351" spans="2:4">
      <c r="B351" s="1166"/>
      <c r="C351" s="1166"/>
      <c r="D351" s="1166"/>
    </row>
    <row r="352" spans="2:4">
      <c r="B352" s="1166"/>
      <c r="C352" s="1166"/>
      <c r="D352" s="1166"/>
    </row>
    <row r="353" spans="2:4">
      <c r="B353" s="1166"/>
      <c r="C353" s="1166"/>
      <c r="D353" s="1166"/>
    </row>
    <row r="354" spans="2:4">
      <c r="B354" s="1166"/>
      <c r="C354" s="1166"/>
      <c r="D354" s="1166"/>
    </row>
    <row r="355" spans="2:4">
      <c r="B355" s="1166"/>
      <c r="C355" s="1166"/>
      <c r="D355" s="1166"/>
    </row>
    <row r="356" spans="2:4">
      <c r="B356" s="1166"/>
      <c r="C356" s="1166"/>
      <c r="D356" s="1166"/>
    </row>
    <row r="357" spans="2:4">
      <c r="B357" s="1166"/>
      <c r="C357" s="1166"/>
      <c r="D357" s="1166"/>
    </row>
    <row r="358" spans="2:4">
      <c r="B358" s="1166"/>
      <c r="C358" s="1166"/>
      <c r="D358" s="1166"/>
    </row>
    <row r="359" spans="2:4">
      <c r="B359" s="1166"/>
      <c r="C359" s="1166"/>
      <c r="D359" s="1166"/>
    </row>
    <row r="360" spans="2:4">
      <c r="B360" s="1166"/>
      <c r="C360" s="1166"/>
      <c r="D360" s="1166"/>
    </row>
    <row r="361" spans="2:4">
      <c r="B361" s="1166"/>
      <c r="C361" s="1166"/>
      <c r="D361" s="1166"/>
    </row>
    <row r="362" spans="2:4">
      <c r="B362" s="1166"/>
      <c r="C362" s="1166"/>
      <c r="D362" s="1166"/>
    </row>
    <row r="363" spans="2:4">
      <c r="B363" s="1166"/>
      <c r="C363" s="1166"/>
      <c r="D363" s="1166"/>
    </row>
    <row r="364" spans="2:4">
      <c r="B364" s="1166"/>
      <c r="C364" s="1166"/>
      <c r="D364" s="1166"/>
    </row>
    <row r="365" spans="2:4">
      <c r="B365" s="1166"/>
      <c r="C365" s="1166"/>
      <c r="D365" s="1166"/>
    </row>
    <row r="366" spans="2:4">
      <c r="B366" s="1166"/>
      <c r="C366" s="1166"/>
      <c r="D366" s="1166"/>
    </row>
    <row r="367" spans="2:4">
      <c r="B367" s="1166"/>
      <c r="C367" s="1166"/>
      <c r="D367" s="1166"/>
    </row>
    <row r="368" spans="2:4">
      <c r="B368" s="1166"/>
      <c r="C368" s="1166"/>
      <c r="D368" s="1166"/>
    </row>
    <row r="369" spans="2:4">
      <c r="B369" s="1166"/>
      <c r="C369" s="1166"/>
      <c r="D369" s="1166"/>
    </row>
    <row r="370" spans="2:4">
      <c r="B370" s="1166"/>
      <c r="C370" s="1166"/>
      <c r="D370" s="1166"/>
    </row>
    <row r="371" spans="2:4">
      <c r="B371" s="1166"/>
      <c r="C371" s="1166"/>
      <c r="D371" s="1166"/>
    </row>
    <row r="372" spans="2:4">
      <c r="B372" s="1166"/>
      <c r="C372" s="1166"/>
      <c r="D372" s="1166"/>
    </row>
    <row r="373" spans="2:4">
      <c r="B373" s="1166"/>
      <c r="C373" s="1166"/>
      <c r="D373" s="1166"/>
    </row>
    <row r="374" spans="2:4">
      <c r="B374" s="1166"/>
      <c r="C374" s="1166"/>
      <c r="D374" s="1166"/>
    </row>
    <row r="375" spans="2:4">
      <c r="B375" s="1166"/>
      <c r="C375" s="1166"/>
      <c r="D375" s="1166"/>
    </row>
    <row r="376" spans="2:4">
      <c r="B376" s="1166"/>
      <c r="C376" s="1166"/>
      <c r="D376" s="1166"/>
    </row>
    <row r="377" spans="2:4">
      <c r="B377" s="1166"/>
      <c r="C377" s="1166"/>
      <c r="D377" s="1166"/>
    </row>
    <row r="378" spans="2:4">
      <c r="B378" s="1166"/>
      <c r="C378" s="1166"/>
      <c r="D378" s="1166"/>
    </row>
    <row r="379" spans="2:4">
      <c r="B379" s="1166"/>
      <c r="C379" s="1166"/>
      <c r="D379" s="1166"/>
    </row>
    <row r="380" spans="2:4">
      <c r="B380" s="1166"/>
      <c r="C380" s="1166"/>
      <c r="D380" s="1166"/>
    </row>
    <row r="381" spans="2:4">
      <c r="B381" s="1166"/>
      <c r="C381" s="1166"/>
      <c r="D381" s="1166"/>
    </row>
    <row r="382" spans="2:4">
      <c r="B382" s="1166"/>
      <c r="C382" s="1166"/>
      <c r="D382" s="1166"/>
    </row>
    <row r="383" spans="2:4">
      <c r="B383" s="1166"/>
      <c r="C383" s="1166"/>
      <c r="D383" s="1166"/>
    </row>
    <row r="384" spans="2:4">
      <c r="B384" s="1166"/>
      <c r="C384" s="1166"/>
      <c r="D384" s="1166"/>
    </row>
    <row r="385" spans="2:4">
      <c r="B385" s="1166"/>
      <c r="C385" s="1166"/>
      <c r="D385" s="1166"/>
    </row>
    <row r="386" spans="2:4">
      <c r="B386" s="1166"/>
      <c r="C386" s="1166"/>
      <c r="D386" s="1166"/>
    </row>
    <row r="387" spans="2:4">
      <c r="B387" s="1166"/>
      <c r="C387" s="1166"/>
      <c r="D387" s="1166"/>
    </row>
    <row r="388" spans="2:4">
      <c r="B388" s="1166"/>
      <c r="C388" s="1166"/>
      <c r="D388" s="1166"/>
    </row>
    <row r="389" spans="2:4">
      <c r="B389" s="1166"/>
      <c r="C389" s="1166"/>
      <c r="D389" s="1166"/>
    </row>
    <row r="390" spans="2:4">
      <c r="B390" s="1166"/>
      <c r="C390" s="1166"/>
      <c r="D390" s="1166"/>
    </row>
    <row r="391" spans="2:4">
      <c r="B391" s="1166"/>
      <c r="C391" s="1166"/>
      <c r="D391" s="1166"/>
    </row>
    <row r="392" spans="2:4">
      <c r="B392" s="1166"/>
      <c r="C392" s="1166"/>
      <c r="D392" s="1166"/>
    </row>
    <row r="393" spans="2:4">
      <c r="B393" s="1166"/>
      <c r="C393" s="1166"/>
      <c r="D393" s="1166"/>
    </row>
    <row r="394" spans="2:4">
      <c r="B394" s="1166"/>
      <c r="C394" s="1166"/>
      <c r="D394" s="1166"/>
    </row>
    <row r="395" spans="2:4">
      <c r="B395" s="1166"/>
      <c r="C395" s="1166"/>
      <c r="D395" s="1166"/>
    </row>
    <row r="396" spans="2:4">
      <c r="B396" s="1166"/>
      <c r="C396" s="1166"/>
      <c r="D396" s="1166"/>
    </row>
    <row r="397" spans="2:4">
      <c r="B397" s="1166"/>
      <c r="C397" s="1166"/>
      <c r="D397" s="1166"/>
    </row>
    <row r="398" spans="2:4">
      <c r="B398" s="1166"/>
      <c r="C398" s="1166"/>
      <c r="D398" s="1166"/>
    </row>
    <row r="399" spans="2:4">
      <c r="B399" s="1166"/>
      <c r="C399" s="1166"/>
      <c r="D399" s="1166"/>
    </row>
    <row r="400" spans="2:4">
      <c r="B400" s="1166"/>
      <c r="C400" s="1166"/>
      <c r="D400" s="1166"/>
    </row>
    <row r="401" spans="2:4">
      <c r="B401" s="1166"/>
      <c r="C401" s="1166"/>
      <c r="D401" s="1166"/>
    </row>
    <row r="402" spans="2:4">
      <c r="B402" s="1166"/>
      <c r="C402" s="1166"/>
      <c r="D402" s="1166"/>
    </row>
    <row r="403" spans="2:4">
      <c r="B403" s="1166"/>
      <c r="C403" s="1166"/>
      <c r="D403" s="1166"/>
    </row>
    <row r="404" spans="2:4">
      <c r="B404" s="1166"/>
      <c r="C404" s="1166"/>
      <c r="D404" s="1166"/>
    </row>
    <row r="405" spans="2:4">
      <c r="B405" s="1166"/>
      <c r="C405" s="1166"/>
      <c r="D405" s="1166"/>
    </row>
    <row r="406" spans="2:4">
      <c r="B406" s="1166"/>
      <c r="C406" s="1166"/>
      <c r="D406" s="1166"/>
    </row>
    <row r="407" spans="2:4">
      <c r="B407" s="1166"/>
      <c r="C407" s="1166"/>
      <c r="D407" s="1166"/>
    </row>
    <row r="408" spans="2:4">
      <c r="B408" s="1166"/>
      <c r="C408" s="1166"/>
      <c r="D408" s="1166"/>
    </row>
    <row r="409" spans="2:4">
      <c r="B409" s="1166"/>
      <c r="C409" s="1166"/>
      <c r="D409" s="1166"/>
    </row>
    <row r="410" spans="2:4">
      <c r="B410" s="1166"/>
      <c r="C410" s="1166"/>
      <c r="D410" s="1166"/>
    </row>
    <row r="411" spans="2:4">
      <c r="B411" s="1166"/>
      <c r="C411" s="1166"/>
      <c r="D411" s="1166"/>
    </row>
    <row r="412" spans="2:4">
      <c r="B412" s="1166"/>
      <c r="C412" s="1166"/>
      <c r="D412" s="1166"/>
    </row>
    <row r="413" spans="2:4">
      <c r="B413" s="1166"/>
      <c r="C413" s="1166"/>
      <c r="D413" s="1166"/>
    </row>
    <row r="414" spans="2:4">
      <c r="B414" s="1166"/>
      <c r="C414" s="1166"/>
      <c r="D414" s="1166"/>
    </row>
    <row r="415" spans="2:4">
      <c r="B415" s="1166"/>
      <c r="C415" s="1166"/>
      <c r="D415" s="1166"/>
    </row>
    <row r="416" spans="2:4">
      <c r="B416" s="1166"/>
      <c r="C416" s="1166"/>
      <c r="D416" s="1166"/>
    </row>
    <row r="417" spans="2:4">
      <c r="B417" s="1166"/>
      <c r="C417" s="1166"/>
      <c r="D417" s="1166"/>
    </row>
    <row r="418" spans="2:4">
      <c r="B418" s="1166"/>
      <c r="C418" s="1166"/>
      <c r="D418" s="1166"/>
    </row>
    <row r="419" spans="2:4">
      <c r="B419" s="1166"/>
      <c r="C419" s="1166"/>
      <c r="D419" s="1166"/>
    </row>
    <row r="420" spans="2:4">
      <c r="B420" s="1166"/>
      <c r="C420" s="1166"/>
      <c r="D420" s="1166"/>
    </row>
    <row r="421" spans="2:4">
      <c r="B421" s="1166"/>
      <c r="C421" s="1166"/>
      <c r="D421" s="1166"/>
    </row>
    <row r="422" spans="2:4">
      <c r="B422" s="1166"/>
      <c r="C422" s="1166"/>
      <c r="D422" s="1166"/>
    </row>
    <row r="423" spans="2:4">
      <c r="B423" s="1166"/>
      <c r="C423" s="1166"/>
      <c r="D423" s="1166"/>
    </row>
    <row r="424" spans="2:4">
      <c r="B424" s="1166"/>
      <c r="C424" s="1166"/>
      <c r="D424" s="1166"/>
    </row>
    <row r="425" spans="2:4">
      <c r="B425" s="1166"/>
      <c r="C425" s="1166"/>
      <c r="D425" s="1166"/>
    </row>
    <row r="426" spans="2:4">
      <c r="B426" s="1166"/>
      <c r="C426" s="1166"/>
      <c r="D426" s="1166"/>
    </row>
    <row r="427" spans="2:4">
      <c r="B427" s="1166"/>
      <c r="C427" s="1166"/>
      <c r="D427" s="1166"/>
    </row>
    <row r="428" spans="2:4">
      <c r="B428" s="1166"/>
      <c r="C428" s="1166"/>
      <c r="D428" s="1166"/>
    </row>
    <row r="429" spans="2:4">
      <c r="B429" s="1166"/>
      <c r="C429" s="1166"/>
      <c r="D429" s="1166"/>
    </row>
    <row r="430" spans="2:4">
      <c r="B430" s="1166"/>
      <c r="C430" s="1166"/>
      <c r="D430" s="1166"/>
    </row>
    <row r="431" spans="2:4">
      <c r="B431" s="1166"/>
      <c r="C431" s="1166"/>
      <c r="D431" s="1166"/>
    </row>
    <row r="432" spans="2:4">
      <c r="B432" s="1166"/>
      <c r="C432" s="1166"/>
      <c r="D432" s="1166"/>
    </row>
    <row r="433" spans="2:4">
      <c r="B433" s="1166"/>
      <c r="C433" s="1166"/>
      <c r="D433" s="1166"/>
    </row>
    <row r="434" spans="2:4">
      <c r="B434" s="1166"/>
      <c r="C434" s="1166"/>
      <c r="D434" s="1166"/>
    </row>
    <row r="435" spans="2:4">
      <c r="B435" s="1166"/>
      <c r="C435" s="1166"/>
      <c r="D435" s="1166"/>
    </row>
    <row r="436" spans="2:4">
      <c r="B436" s="1166"/>
      <c r="C436" s="1166"/>
      <c r="D436" s="1166"/>
    </row>
    <row r="437" spans="2:4">
      <c r="B437" s="1166"/>
      <c r="C437" s="1166"/>
      <c r="D437" s="1166"/>
    </row>
    <row r="438" spans="2:4">
      <c r="B438" s="1166"/>
      <c r="C438" s="1166"/>
      <c r="D438" s="1166"/>
    </row>
    <row r="439" spans="2:4">
      <c r="B439" s="1166"/>
      <c r="C439" s="1166"/>
      <c r="D439" s="1166"/>
    </row>
    <row r="440" spans="2:4">
      <c r="B440" s="1166"/>
      <c r="C440" s="1166"/>
      <c r="D440" s="1166"/>
    </row>
    <row r="441" spans="2:4">
      <c r="B441" s="1166"/>
      <c r="C441" s="1166"/>
      <c r="D441" s="1166"/>
    </row>
    <row r="442" spans="2:4">
      <c r="B442" s="1166"/>
      <c r="C442" s="1166"/>
      <c r="D442" s="1166"/>
    </row>
    <row r="443" spans="2:4">
      <c r="B443" s="1166"/>
      <c r="C443" s="1166"/>
      <c r="D443" s="1166"/>
    </row>
    <row r="444" spans="2:4">
      <c r="B444" s="1166"/>
      <c r="C444" s="1166"/>
      <c r="D444" s="1166"/>
    </row>
    <row r="445" spans="2:4">
      <c r="B445" s="1166"/>
      <c r="C445" s="1166"/>
      <c r="D445" s="1166"/>
    </row>
    <row r="446" spans="2:4">
      <c r="B446" s="1166"/>
      <c r="C446" s="1166"/>
      <c r="D446" s="1166"/>
    </row>
    <row r="447" spans="2:4">
      <c r="B447" s="1166"/>
      <c r="C447" s="1166"/>
      <c r="D447" s="1166"/>
    </row>
    <row r="448" spans="2:4">
      <c r="B448" s="1166"/>
      <c r="C448" s="1166"/>
      <c r="D448" s="1166"/>
    </row>
    <row r="449" spans="2:4">
      <c r="B449" s="1166"/>
      <c r="C449" s="1166"/>
      <c r="D449" s="1166"/>
    </row>
    <row r="450" spans="2:4">
      <c r="B450" s="1166"/>
      <c r="C450" s="1166"/>
      <c r="D450" s="1166"/>
    </row>
    <row r="451" spans="2:4">
      <c r="B451" s="1166"/>
      <c r="C451" s="1166"/>
      <c r="D451" s="1166"/>
    </row>
    <row r="452" spans="2:4">
      <c r="B452" s="1166"/>
      <c r="C452" s="1166"/>
      <c r="D452" s="1166"/>
    </row>
    <row r="453" spans="2:4">
      <c r="B453" s="1166"/>
      <c r="C453" s="1166"/>
      <c r="D453" s="1166"/>
    </row>
    <row r="454" spans="2:4">
      <c r="B454" s="1166"/>
      <c r="C454" s="1166"/>
      <c r="D454" s="1166"/>
    </row>
    <row r="455" spans="2:4">
      <c r="B455" s="1166"/>
      <c r="C455" s="1166"/>
      <c r="D455" s="1166"/>
    </row>
    <row r="456" spans="2:4">
      <c r="B456" s="1166"/>
      <c r="C456" s="1166"/>
      <c r="D456" s="1166"/>
    </row>
    <row r="457" spans="2:4">
      <c r="B457" s="1166"/>
      <c r="C457" s="1166"/>
      <c r="D457" s="1166"/>
    </row>
    <row r="458" spans="2:4">
      <c r="B458" s="1166"/>
      <c r="C458" s="1166"/>
      <c r="D458" s="1166"/>
    </row>
    <row r="459" spans="2:4">
      <c r="B459" s="1166"/>
      <c r="C459" s="1166"/>
      <c r="D459" s="1166"/>
    </row>
    <row r="460" spans="2:4">
      <c r="B460" s="1166"/>
      <c r="C460" s="1166"/>
      <c r="D460" s="1166"/>
    </row>
    <row r="461" spans="2:4">
      <c r="B461" s="1166"/>
      <c r="C461" s="1166"/>
      <c r="D461" s="1166"/>
    </row>
    <row r="462" spans="2:4">
      <c r="B462" s="1166"/>
      <c r="C462" s="1166"/>
      <c r="D462" s="1166"/>
    </row>
    <row r="463" spans="2:4">
      <c r="B463" s="1166"/>
      <c r="C463" s="1166"/>
      <c r="D463" s="1166"/>
    </row>
    <row r="464" spans="2:4">
      <c r="B464" s="1166"/>
      <c r="C464" s="1166"/>
      <c r="D464" s="1166"/>
    </row>
    <row r="465" spans="2:4">
      <c r="B465" s="1166"/>
      <c r="C465" s="1166"/>
      <c r="D465" s="1166"/>
    </row>
    <row r="466" spans="2:4">
      <c r="B466" s="1166"/>
      <c r="C466" s="1166"/>
      <c r="D466" s="1166"/>
    </row>
    <row r="467" spans="2:4">
      <c r="B467" s="1166"/>
      <c r="C467" s="1166"/>
      <c r="D467" s="1166"/>
    </row>
    <row r="468" spans="2:4">
      <c r="B468" s="1166"/>
      <c r="C468" s="1166"/>
      <c r="D468" s="1166"/>
    </row>
    <row r="469" spans="2:4">
      <c r="B469" s="1166"/>
      <c r="C469" s="1166"/>
      <c r="D469" s="1166"/>
    </row>
    <row r="470" spans="2:4">
      <c r="B470" s="1166"/>
      <c r="C470" s="1166"/>
      <c r="D470" s="1166"/>
    </row>
    <row r="471" spans="2:4">
      <c r="B471" s="1166"/>
      <c r="C471" s="1166"/>
      <c r="D471" s="1166"/>
    </row>
    <row r="472" spans="2:4">
      <c r="B472" s="1166"/>
      <c r="C472" s="1166"/>
      <c r="D472" s="1166"/>
    </row>
    <row r="473" spans="2:4">
      <c r="B473" s="1166"/>
      <c r="C473" s="1166"/>
      <c r="D473" s="1166"/>
    </row>
    <row r="474" spans="2:4">
      <c r="B474" s="1166"/>
      <c r="C474" s="1166"/>
      <c r="D474" s="1166"/>
    </row>
    <row r="475" spans="2:4">
      <c r="B475" s="1166"/>
      <c r="C475" s="1166"/>
      <c r="D475" s="1166"/>
    </row>
    <row r="476" spans="2:4">
      <c r="B476" s="1166"/>
      <c r="C476" s="1166"/>
      <c r="D476" s="1166"/>
    </row>
    <row r="477" spans="2:4">
      <c r="B477" s="1166"/>
      <c r="C477" s="1166"/>
      <c r="D477" s="1166"/>
    </row>
    <row r="478" spans="2:4">
      <c r="B478" s="1166"/>
      <c r="C478" s="1166"/>
      <c r="D478" s="1166"/>
    </row>
    <row r="479" spans="2:4">
      <c r="B479" s="1166"/>
      <c r="C479" s="1166"/>
      <c r="D479" s="1166"/>
    </row>
    <row r="480" spans="2:4">
      <c r="B480" s="1166"/>
      <c r="C480" s="1166"/>
      <c r="D480" s="1166"/>
    </row>
    <row r="481" spans="2:4">
      <c r="B481" s="1166"/>
      <c r="C481" s="1166"/>
      <c r="D481" s="1166"/>
    </row>
    <row r="482" spans="2:4">
      <c r="B482" s="1166"/>
      <c r="C482" s="1166"/>
      <c r="D482" s="1166"/>
    </row>
    <row r="483" spans="2:4">
      <c r="B483" s="1166"/>
      <c r="C483" s="1166"/>
      <c r="D483" s="1166"/>
    </row>
    <row r="484" spans="2:4">
      <c r="B484" s="1166"/>
      <c r="C484" s="1166"/>
      <c r="D484" s="1166"/>
    </row>
    <row r="485" spans="2:4">
      <c r="B485" s="1166"/>
      <c r="C485" s="1166"/>
      <c r="D485" s="1166"/>
    </row>
    <row r="486" spans="2:4">
      <c r="B486" s="1166"/>
      <c r="C486" s="1166"/>
      <c r="D486" s="1166"/>
    </row>
    <row r="487" spans="2:4">
      <c r="B487" s="1166"/>
      <c r="C487" s="1166"/>
      <c r="D487" s="1166"/>
    </row>
    <row r="488" spans="2:4">
      <c r="B488" s="1166"/>
      <c r="C488" s="1166"/>
      <c r="D488" s="1166"/>
    </row>
    <row r="489" spans="2:4">
      <c r="B489" s="1166"/>
      <c r="C489" s="1166"/>
      <c r="D489" s="1166"/>
    </row>
    <row r="490" spans="2:4">
      <c r="B490" s="1166"/>
      <c r="C490" s="1166"/>
      <c r="D490" s="1166"/>
    </row>
    <row r="491" spans="2:4">
      <c r="B491" s="1166"/>
      <c r="C491" s="1166"/>
      <c r="D491" s="1166"/>
    </row>
    <row r="492" spans="2:4">
      <c r="B492" s="1166"/>
      <c r="C492" s="1166"/>
      <c r="D492" s="1166"/>
    </row>
    <row r="493" spans="2:4">
      <c r="B493" s="1166"/>
      <c r="C493" s="1166"/>
      <c r="D493" s="1166"/>
    </row>
    <row r="494" spans="2:4">
      <c r="B494" s="1166"/>
      <c r="C494" s="1166"/>
      <c r="D494" s="1166"/>
    </row>
    <row r="495" spans="2:4">
      <c r="B495" s="1166"/>
      <c r="C495" s="1166"/>
      <c r="D495" s="1166"/>
    </row>
    <row r="496" spans="2:4">
      <c r="B496" s="1166"/>
      <c r="C496" s="1166"/>
      <c r="D496" s="1166"/>
    </row>
    <row r="497" spans="2:4">
      <c r="B497" s="1166"/>
      <c r="C497" s="1166"/>
      <c r="D497" s="1166"/>
    </row>
    <row r="498" spans="2:4">
      <c r="B498" s="1166"/>
      <c r="C498" s="1166"/>
      <c r="D498" s="1166"/>
    </row>
    <row r="499" spans="2:4">
      <c r="B499" s="1166"/>
      <c r="C499" s="1166"/>
      <c r="D499" s="1166"/>
    </row>
    <row r="500" spans="2:4">
      <c r="B500" s="1166"/>
      <c r="C500" s="1166"/>
      <c r="D500" s="1166"/>
    </row>
    <row r="501" spans="2:4">
      <c r="B501" s="1166"/>
      <c r="C501" s="1166"/>
      <c r="D501" s="1166"/>
    </row>
    <row r="502" spans="2:4">
      <c r="B502" s="1166"/>
      <c r="C502" s="1166"/>
      <c r="D502" s="1166"/>
    </row>
    <row r="503" spans="2:4">
      <c r="B503" s="1166"/>
      <c r="C503" s="1166"/>
      <c r="D503" s="1166"/>
    </row>
    <row r="504" spans="2:4">
      <c r="B504" s="1166"/>
      <c r="C504" s="1166"/>
      <c r="D504" s="1166"/>
    </row>
    <row r="505" spans="2:4">
      <c r="B505" s="1166"/>
      <c r="C505" s="1166"/>
      <c r="D505" s="1166"/>
    </row>
    <row r="506" spans="2:4">
      <c r="B506" s="1166"/>
      <c r="C506" s="1166"/>
      <c r="D506" s="1166"/>
    </row>
    <row r="507" spans="2:4">
      <c r="B507" s="1166"/>
      <c r="C507" s="1166"/>
      <c r="D507" s="1166"/>
    </row>
    <row r="508" spans="2:4">
      <c r="B508" s="1166"/>
      <c r="C508" s="1166"/>
      <c r="D508" s="1166"/>
    </row>
    <row r="509" spans="2:4">
      <c r="B509" s="1166"/>
      <c r="C509" s="1166"/>
      <c r="D509" s="1166"/>
    </row>
    <row r="510" spans="2:4">
      <c r="B510" s="1166"/>
      <c r="C510" s="1166"/>
      <c r="D510" s="1166"/>
    </row>
    <row r="511" spans="2:4">
      <c r="B511" s="1166"/>
      <c r="C511" s="1166"/>
      <c r="D511" s="1166"/>
    </row>
    <row r="512" spans="2:4">
      <c r="B512" s="1166"/>
      <c r="C512" s="1166"/>
      <c r="D512" s="1166"/>
    </row>
    <row r="513" spans="2:4">
      <c r="B513" s="1166"/>
      <c r="C513" s="1166"/>
      <c r="D513" s="1166"/>
    </row>
    <row r="514" spans="2:4">
      <c r="B514" s="1166"/>
      <c r="C514" s="1166"/>
      <c r="D514" s="1166"/>
    </row>
    <row r="515" spans="2:4">
      <c r="B515" s="1166"/>
      <c r="C515" s="1166"/>
      <c r="D515" s="1166"/>
    </row>
    <row r="516" spans="2:4">
      <c r="B516" s="1166"/>
      <c r="C516" s="1166"/>
      <c r="D516" s="1166"/>
    </row>
    <row r="517" spans="2:4">
      <c r="B517" s="1166"/>
      <c r="C517" s="1166"/>
      <c r="D517" s="1166"/>
    </row>
    <row r="518" spans="2:4">
      <c r="B518" s="1166"/>
      <c r="C518" s="1166"/>
      <c r="D518" s="1166"/>
    </row>
    <row r="519" spans="2:4">
      <c r="B519" s="1166"/>
      <c r="C519" s="1166"/>
      <c r="D519" s="1166"/>
    </row>
    <row r="520" spans="2:4">
      <c r="B520" s="1166"/>
      <c r="C520" s="1166"/>
      <c r="D520" s="1166"/>
    </row>
    <row r="521" spans="2:4">
      <c r="B521" s="1166"/>
      <c r="C521" s="1166"/>
      <c r="D521" s="1166"/>
    </row>
    <row r="522" spans="2:4">
      <c r="B522" s="1166"/>
      <c r="C522" s="1166"/>
      <c r="D522" s="1166"/>
    </row>
    <row r="523" spans="2:4">
      <c r="B523" s="1166"/>
      <c r="C523" s="1166"/>
      <c r="D523" s="1166"/>
    </row>
    <row r="524" spans="2:4">
      <c r="B524" s="1166"/>
      <c r="C524" s="1166"/>
      <c r="D524" s="1166"/>
    </row>
    <row r="525" spans="2:4">
      <c r="B525" s="1166"/>
      <c r="C525" s="1166"/>
      <c r="D525" s="1166"/>
    </row>
    <row r="526" spans="2:4">
      <c r="B526" s="1166"/>
      <c r="C526" s="1166"/>
      <c r="D526" s="1166"/>
    </row>
    <row r="527" spans="2:4">
      <c r="B527" s="1166"/>
      <c r="C527" s="1166"/>
      <c r="D527" s="1166"/>
    </row>
    <row r="528" spans="2:4">
      <c r="B528" s="1166"/>
      <c r="C528" s="1166"/>
      <c r="D528" s="1166"/>
    </row>
    <row r="529" spans="2:4">
      <c r="B529" s="1166"/>
      <c r="C529" s="1166"/>
      <c r="D529" s="1166"/>
    </row>
    <row r="530" spans="2:4">
      <c r="B530" s="1166"/>
      <c r="C530" s="1166"/>
      <c r="D530" s="1166"/>
    </row>
    <row r="531" spans="2:4">
      <c r="B531" s="1166"/>
      <c r="C531" s="1166"/>
      <c r="D531" s="1166"/>
    </row>
    <row r="532" spans="2:4">
      <c r="B532" s="1166"/>
      <c r="C532" s="1166"/>
      <c r="D532" s="1166"/>
    </row>
    <row r="533" spans="2:4">
      <c r="B533" s="1166"/>
      <c r="C533" s="1166"/>
      <c r="D533" s="1166"/>
    </row>
    <row r="534" spans="2:4">
      <c r="B534" s="1166"/>
      <c r="C534" s="1166"/>
      <c r="D534" s="1166"/>
    </row>
    <row r="535" spans="2:4">
      <c r="B535" s="1166"/>
      <c r="C535" s="1166"/>
      <c r="D535" s="1166"/>
    </row>
    <row r="536" spans="2:4">
      <c r="B536" s="1166"/>
      <c r="C536" s="1166"/>
      <c r="D536" s="1166"/>
    </row>
    <row r="537" spans="2:4">
      <c r="B537" s="1166"/>
      <c r="C537" s="1166"/>
      <c r="D537" s="1166"/>
    </row>
    <row r="538" spans="2:4">
      <c r="B538" s="1166"/>
      <c r="C538" s="1166"/>
      <c r="D538" s="1166"/>
    </row>
    <row r="539" spans="2:4">
      <c r="B539" s="1166"/>
      <c r="C539" s="1166"/>
      <c r="D539" s="1166"/>
    </row>
    <row r="540" spans="2:4">
      <c r="B540" s="1166"/>
      <c r="C540" s="1166"/>
      <c r="D540" s="1166"/>
    </row>
    <row r="541" spans="2:4">
      <c r="B541" s="1166"/>
      <c r="C541" s="1166"/>
      <c r="D541" s="1166"/>
    </row>
    <row r="542" spans="2:4">
      <c r="B542" s="1166"/>
      <c r="C542" s="1166"/>
      <c r="D542" s="1166"/>
    </row>
    <row r="543" spans="2:4">
      <c r="B543" s="1166"/>
      <c r="C543" s="1166"/>
      <c r="D543" s="1166"/>
    </row>
    <row r="544" spans="2:4">
      <c r="B544" s="1166"/>
      <c r="C544" s="1166"/>
      <c r="D544" s="1166"/>
    </row>
    <row r="545" spans="2:4">
      <c r="B545" s="1166"/>
      <c r="C545" s="1166"/>
      <c r="D545" s="1166"/>
    </row>
    <row r="546" spans="2:4">
      <c r="B546" s="1166"/>
      <c r="C546" s="1166"/>
      <c r="D546" s="1166"/>
    </row>
    <row r="547" spans="2:4">
      <c r="B547" s="1166"/>
      <c r="C547" s="1166"/>
      <c r="D547" s="1166"/>
    </row>
    <row r="548" spans="2:4">
      <c r="B548" s="1166"/>
      <c r="C548" s="1166"/>
      <c r="D548" s="1166"/>
    </row>
    <row r="549" spans="2:4">
      <c r="B549" s="1166"/>
      <c r="C549" s="1166"/>
      <c r="D549" s="1166"/>
    </row>
    <row r="550" spans="2:4">
      <c r="B550" s="1166"/>
      <c r="C550" s="1166"/>
      <c r="D550" s="1166"/>
    </row>
    <row r="551" spans="2:4">
      <c r="B551" s="1166"/>
      <c r="C551" s="1166"/>
      <c r="D551" s="1166"/>
    </row>
    <row r="552" spans="2:4">
      <c r="B552" s="1166"/>
      <c r="C552" s="1166"/>
      <c r="D552" s="1166"/>
    </row>
    <row r="553" spans="2:4">
      <c r="B553" s="1166"/>
      <c r="C553" s="1166"/>
      <c r="D553" s="1166"/>
    </row>
    <row r="554" spans="2:4">
      <c r="B554" s="1166"/>
      <c r="C554" s="1166"/>
      <c r="D554" s="1166"/>
    </row>
    <row r="555" spans="2:4">
      <c r="B555" s="1166"/>
      <c r="C555" s="1166"/>
      <c r="D555" s="1166"/>
    </row>
    <row r="556" spans="2:4">
      <c r="B556" s="1166"/>
      <c r="C556" s="1166"/>
      <c r="D556" s="1166"/>
    </row>
    <row r="557" spans="2:4">
      <c r="B557" s="1166"/>
      <c r="C557" s="1166"/>
      <c r="D557" s="1166"/>
    </row>
    <row r="558" spans="2:4">
      <c r="B558" s="1166"/>
      <c r="C558" s="1166"/>
      <c r="D558" s="1166"/>
    </row>
    <row r="559" spans="2:4">
      <c r="B559" s="1166"/>
      <c r="C559" s="1166"/>
      <c r="D559" s="1166"/>
    </row>
    <row r="560" spans="2:4">
      <c r="B560" s="1166"/>
      <c r="C560" s="1166"/>
      <c r="D560" s="1166"/>
    </row>
    <row r="561" spans="2:4">
      <c r="B561" s="1166"/>
      <c r="C561" s="1166"/>
      <c r="D561" s="1166"/>
    </row>
    <row r="562" spans="2:4">
      <c r="B562" s="1166"/>
      <c r="C562" s="1166"/>
      <c r="D562" s="1166"/>
    </row>
    <row r="563" spans="2:4">
      <c r="B563" s="1166"/>
      <c r="C563" s="1166"/>
      <c r="D563" s="1166"/>
    </row>
    <row r="564" spans="2:4">
      <c r="B564" s="1166"/>
      <c r="C564" s="1166"/>
      <c r="D564" s="1166"/>
    </row>
    <row r="565" spans="2:4">
      <c r="B565" s="1166"/>
      <c r="C565" s="1166"/>
      <c r="D565" s="1166"/>
    </row>
    <row r="566" spans="2:4">
      <c r="B566" s="1166"/>
      <c r="C566" s="1166"/>
      <c r="D566" s="1166"/>
    </row>
    <row r="567" spans="2:4">
      <c r="B567" s="1166"/>
      <c r="C567" s="1166"/>
      <c r="D567" s="1166"/>
    </row>
    <row r="568" spans="2:4">
      <c r="B568" s="1166"/>
      <c r="C568" s="1166"/>
      <c r="D568" s="1166"/>
    </row>
    <row r="569" spans="2:4">
      <c r="B569" s="1166"/>
      <c r="C569" s="1166"/>
      <c r="D569" s="1166"/>
    </row>
    <row r="570" spans="2:4">
      <c r="B570" s="1166"/>
      <c r="C570" s="1166"/>
      <c r="D570" s="1166"/>
    </row>
    <row r="571" spans="2:4">
      <c r="B571" s="1166"/>
      <c r="C571" s="1166"/>
      <c r="D571" s="1166"/>
    </row>
    <row r="572" spans="2:4">
      <c r="B572" s="1166"/>
      <c r="C572" s="1166"/>
      <c r="D572" s="1166"/>
    </row>
    <row r="573" spans="2:4">
      <c r="B573" s="1166"/>
      <c r="C573" s="1166"/>
      <c r="D573" s="1166"/>
    </row>
    <row r="574" spans="2:4">
      <c r="B574" s="1166"/>
      <c r="C574" s="1166"/>
      <c r="D574" s="1166"/>
    </row>
    <row r="575" spans="2:4">
      <c r="B575" s="1166"/>
      <c r="C575" s="1166"/>
      <c r="D575" s="1166"/>
    </row>
    <row r="576" spans="2:4">
      <c r="B576" s="1166"/>
      <c r="C576" s="1166"/>
      <c r="D576" s="1166"/>
    </row>
    <row r="577" spans="2:4">
      <c r="B577" s="1166"/>
      <c r="C577" s="1166"/>
      <c r="D577" s="1166"/>
    </row>
    <row r="578" spans="2:4">
      <c r="B578" s="1166"/>
      <c r="C578" s="1166"/>
      <c r="D578" s="1166"/>
    </row>
    <row r="579" spans="2:4">
      <c r="B579" s="1166"/>
      <c r="C579" s="1166"/>
      <c r="D579" s="1166"/>
    </row>
    <row r="580" spans="2:4">
      <c r="B580" s="1166"/>
      <c r="C580" s="1166"/>
      <c r="D580" s="1166"/>
    </row>
    <row r="581" spans="2:4">
      <c r="B581" s="1166"/>
      <c r="C581" s="1166"/>
      <c r="D581" s="1166"/>
    </row>
    <row r="582" spans="2:4">
      <c r="B582" s="1166"/>
      <c r="C582" s="1166"/>
      <c r="D582" s="1166"/>
    </row>
    <row r="583" spans="2:4">
      <c r="B583" s="1166"/>
      <c r="C583" s="1166"/>
      <c r="D583" s="1166"/>
    </row>
    <row r="584" spans="2:4">
      <c r="B584" s="1166"/>
      <c r="C584" s="1166"/>
      <c r="D584" s="1166"/>
    </row>
    <row r="585" spans="2:4">
      <c r="B585" s="1166"/>
      <c r="C585" s="1166"/>
      <c r="D585" s="1166"/>
    </row>
    <row r="586" spans="2:4">
      <c r="B586" s="1166"/>
      <c r="C586" s="1166"/>
      <c r="D586" s="1166"/>
    </row>
    <row r="587" spans="2:4">
      <c r="B587" s="1166"/>
      <c r="C587" s="1166"/>
      <c r="D587" s="1166"/>
    </row>
    <row r="588" spans="2:4">
      <c r="B588" s="1166"/>
      <c r="C588" s="1166"/>
      <c r="D588" s="1166"/>
    </row>
    <row r="589" spans="2:4">
      <c r="B589" s="1166"/>
      <c r="C589" s="1166"/>
      <c r="D589" s="1166"/>
    </row>
    <row r="590" spans="2:4">
      <c r="B590" s="1166"/>
      <c r="C590" s="1166"/>
      <c r="D590" s="1166"/>
    </row>
    <row r="591" spans="2:4">
      <c r="B591" s="1166"/>
      <c r="C591" s="1166"/>
      <c r="D591" s="1166"/>
    </row>
    <row r="592" spans="2:4">
      <c r="B592" s="1166"/>
      <c r="C592" s="1166"/>
      <c r="D592" s="1166"/>
    </row>
    <row r="593" spans="2:4">
      <c r="B593" s="1166"/>
      <c r="C593" s="1166"/>
      <c r="D593" s="1166"/>
    </row>
    <row r="594" spans="2:4">
      <c r="B594" s="1166"/>
      <c r="C594" s="1166"/>
      <c r="D594" s="1166"/>
    </row>
    <row r="595" spans="2:4">
      <c r="B595" s="1166"/>
      <c r="C595" s="1166"/>
      <c r="D595" s="1166"/>
    </row>
    <row r="596" spans="2:4">
      <c r="B596" s="1166"/>
      <c r="C596" s="1166"/>
      <c r="D596" s="1166"/>
    </row>
    <row r="597" spans="2:4">
      <c r="B597" s="1166"/>
      <c r="C597" s="1166"/>
      <c r="D597" s="1166"/>
    </row>
    <row r="598" spans="2:4">
      <c r="B598" s="1166"/>
      <c r="C598" s="1166"/>
      <c r="D598" s="1166"/>
    </row>
    <row r="599" spans="2:4">
      <c r="B599" s="1166"/>
      <c r="C599" s="1166"/>
      <c r="D599" s="1166"/>
    </row>
    <row r="600" spans="2:4">
      <c r="B600" s="1166"/>
      <c r="C600" s="1166"/>
      <c r="D600" s="1166"/>
    </row>
    <row r="601" spans="2:4">
      <c r="B601" s="1166"/>
      <c r="C601" s="1166"/>
      <c r="D601" s="1166"/>
    </row>
    <row r="602" spans="2:4">
      <c r="B602" s="1166"/>
      <c r="C602" s="1166"/>
      <c r="D602" s="1166"/>
    </row>
    <row r="603" spans="2:4">
      <c r="B603" s="1166"/>
      <c r="C603" s="1166"/>
      <c r="D603" s="1166"/>
    </row>
    <row r="604" spans="2:4">
      <c r="B604" s="1166"/>
      <c r="C604" s="1166"/>
      <c r="D604" s="1166"/>
    </row>
    <row r="605" spans="2:4">
      <c r="B605" s="1166"/>
      <c r="C605" s="1166"/>
      <c r="D605" s="1166"/>
    </row>
    <row r="606" spans="2:4">
      <c r="B606" s="1166"/>
      <c r="C606" s="1166"/>
      <c r="D606" s="1166"/>
    </row>
    <row r="607" spans="2:4">
      <c r="B607" s="1166"/>
      <c r="C607" s="1166"/>
      <c r="D607" s="1166"/>
    </row>
    <row r="608" spans="2:4">
      <c r="B608" s="1166"/>
      <c r="C608" s="1166"/>
      <c r="D608" s="1166"/>
    </row>
    <row r="609" spans="2:4">
      <c r="B609" s="1166"/>
      <c r="C609" s="1166"/>
      <c r="D609" s="1166"/>
    </row>
    <row r="610" spans="2:4">
      <c r="B610" s="1166"/>
      <c r="C610" s="1166"/>
      <c r="D610" s="1166"/>
    </row>
    <row r="611" spans="2:4">
      <c r="B611" s="1166"/>
      <c r="C611" s="1166"/>
      <c r="D611" s="1166"/>
    </row>
    <row r="612" spans="2:4">
      <c r="B612" s="1166"/>
      <c r="C612" s="1166"/>
      <c r="D612" s="1166"/>
    </row>
    <row r="613" spans="2:4">
      <c r="B613" s="1166"/>
      <c r="C613" s="1166"/>
      <c r="D613" s="1166"/>
    </row>
    <row r="614" spans="2:4">
      <c r="B614" s="1166"/>
      <c r="C614" s="1166"/>
      <c r="D614" s="1166"/>
    </row>
    <row r="615" spans="2:4">
      <c r="B615" s="1166"/>
      <c r="C615" s="1166"/>
      <c r="D615" s="1166"/>
    </row>
    <row r="616" spans="2:4">
      <c r="B616" s="1166"/>
      <c r="C616" s="1166"/>
      <c r="D616" s="1166"/>
    </row>
    <row r="617" spans="2:4">
      <c r="B617" s="1166"/>
      <c r="C617" s="1166"/>
      <c r="D617" s="1166"/>
    </row>
    <row r="618" spans="2:4">
      <c r="B618" s="1166"/>
      <c r="C618" s="1166"/>
      <c r="D618" s="1166"/>
    </row>
    <row r="619" spans="2:4">
      <c r="B619" s="1166"/>
      <c r="C619" s="1166"/>
      <c r="D619" s="1166"/>
    </row>
    <row r="620" spans="2:4">
      <c r="B620" s="1166"/>
      <c r="C620" s="1166"/>
      <c r="D620" s="1166"/>
    </row>
    <row r="621" spans="2:4">
      <c r="B621" s="1166"/>
      <c r="C621" s="1166"/>
      <c r="D621" s="1166"/>
    </row>
    <row r="622" spans="2:4">
      <c r="B622" s="1166"/>
      <c r="C622" s="1166"/>
      <c r="D622" s="1166"/>
    </row>
    <row r="623" spans="2:4">
      <c r="B623" s="1166"/>
      <c r="C623" s="1166"/>
      <c r="D623" s="1166"/>
    </row>
    <row r="624" spans="2:4">
      <c r="B624" s="1166"/>
      <c r="C624" s="1166"/>
      <c r="D624" s="1166"/>
    </row>
    <row r="625" spans="2:4">
      <c r="B625" s="1166"/>
      <c r="C625" s="1166"/>
      <c r="D625" s="1166"/>
    </row>
    <row r="626" spans="2:4">
      <c r="B626" s="1166"/>
      <c r="C626" s="1166"/>
      <c r="D626" s="1166"/>
    </row>
    <row r="627" spans="2:4">
      <c r="B627" s="1166"/>
      <c r="C627" s="1166"/>
      <c r="D627" s="1166"/>
    </row>
    <row r="628" spans="2:4">
      <c r="B628" s="1166"/>
      <c r="C628" s="1166"/>
      <c r="D628" s="1166"/>
    </row>
    <row r="629" spans="2:4">
      <c r="B629" s="1166"/>
      <c r="C629" s="1166"/>
      <c r="D629" s="1166"/>
    </row>
    <row r="630" spans="2:4">
      <c r="B630" s="1166"/>
      <c r="C630" s="1166"/>
      <c r="D630" s="1166"/>
    </row>
    <row r="631" spans="2:4">
      <c r="B631" s="1166"/>
      <c r="C631" s="1166"/>
      <c r="D631" s="1166"/>
    </row>
    <row r="632" spans="2:4">
      <c r="B632" s="1166"/>
      <c r="C632" s="1166"/>
      <c r="D632" s="1166"/>
    </row>
    <row r="633" spans="2:4">
      <c r="B633" s="1166"/>
      <c r="C633" s="1166"/>
      <c r="D633" s="1166"/>
    </row>
    <row r="634" spans="2:4">
      <c r="B634" s="1166"/>
      <c r="C634" s="1166"/>
      <c r="D634" s="1166"/>
    </row>
    <row r="635" spans="2:4">
      <c r="B635" s="1166"/>
      <c r="C635" s="1166"/>
      <c r="D635" s="1166"/>
    </row>
    <row r="636" spans="2:4">
      <c r="B636" s="1166"/>
      <c r="C636" s="1166"/>
      <c r="D636" s="1166"/>
    </row>
    <row r="637" spans="2:4">
      <c r="B637" s="1166"/>
      <c r="C637" s="1166"/>
      <c r="D637" s="1166"/>
    </row>
    <row r="638" spans="2:4">
      <c r="B638" s="1166"/>
      <c r="C638" s="1166"/>
      <c r="D638" s="1166"/>
    </row>
    <row r="639" spans="2:4">
      <c r="B639" s="1166"/>
      <c r="C639" s="1166"/>
      <c r="D639" s="1166"/>
    </row>
    <row r="640" spans="2:4">
      <c r="B640" s="1166"/>
      <c r="C640" s="1166"/>
      <c r="D640" s="1166"/>
    </row>
    <row r="641" spans="2:4">
      <c r="B641" s="1166"/>
      <c r="C641" s="1166"/>
      <c r="D641" s="1166"/>
    </row>
    <row r="642" spans="2:4">
      <c r="B642" s="1166"/>
      <c r="C642" s="1166"/>
      <c r="D642" s="1166"/>
    </row>
    <row r="643" spans="2:4">
      <c r="B643" s="1166"/>
      <c r="C643" s="1166"/>
      <c r="D643" s="1166"/>
    </row>
    <row r="644" spans="2:4">
      <c r="B644" s="1166"/>
      <c r="C644" s="1166"/>
      <c r="D644" s="1166"/>
    </row>
    <row r="645" spans="2:4">
      <c r="B645" s="1166"/>
      <c r="C645" s="1166"/>
      <c r="D645" s="1166"/>
    </row>
    <row r="646" spans="2:4">
      <c r="B646" s="1166"/>
      <c r="C646" s="1166"/>
      <c r="D646" s="1166"/>
    </row>
    <row r="647" spans="2:4">
      <c r="B647" s="1166"/>
      <c r="C647" s="1166"/>
      <c r="D647" s="1166"/>
    </row>
    <row r="648" spans="2:4">
      <c r="B648" s="1166"/>
      <c r="C648" s="1166"/>
      <c r="D648" s="1166"/>
    </row>
    <row r="649" spans="2:4">
      <c r="B649" s="1166"/>
      <c r="C649" s="1166"/>
      <c r="D649" s="1166"/>
    </row>
    <row r="650" spans="2:4">
      <c r="B650" s="1166"/>
      <c r="C650" s="1166"/>
      <c r="D650" s="1166"/>
    </row>
    <row r="651" spans="2:4">
      <c r="B651" s="1166"/>
      <c r="C651" s="1166"/>
      <c r="D651" s="1166"/>
    </row>
    <row r="652" spans="2:4">
      <c r="B652" s="1166"/>
      <c r="C652" s="1166"/>
      <c r="D652" s="1166"/>
    </row>
    <row r="653" spans="2:4">
      <c r="B653" s="1166"/>
      <c r="C653" s="1166"/>
      <c r="D653" s="1166"/>
    </row>
    <row r="654" spans="2:4">
      <c r="B654" s="1166"/>
      <c r="C654" s="1166"/>
      <c r="D654" s="1166"/>
    </row>
    <row r="655" spans="2:4">
      <c r="B655" s="1166"/>
      <c r="C655" s="1166"/>
      <c r="D655" s="1166"/>
    </row>
    <row r="656" spans="2:4">
      <c r="B656" s="1166"/>
      <c r="C656" s="1166"/>
      <c r="D656" s="1166"/>
    </row>
    <row r="657" spans="2:4">
      <c r="B657" s="1166"/>
      <c r="C657" s="1166"/>
      <c r="D657" s="1166"/>
    </row>
    <row r="658" spans="2:4">
      <c r="B658" s="1166"/>
      <c r="C658" s="1166"/>
      <c r="D658" s="1166"/>
    </row>
    <row r="659" spans="2:4">
      <c r="B659" s="1166"/>
      <c r="C659" s="1166"/>
      <c r="D659" s="1166"/>
    </row>
    <row r="660" spans="2:4">
      <c r="B660" s="1166"/>
      <c r="C660" s="1166"/>
      <c r="D660" s="1166"/>
    </row>
    <row r="661" spans="2:4">
      <c r="B661" s="1166"/>
      <c r="C661" s="1166"/>
      <c r="D661" s="1166"/>
    </row>
    <row r="662" spans="2:4">
      <c r="B662" s="1166"/>
      <c r="C662" s="1166"/>
      <c r="D662" s="1166"/>
    </row>
    <row r="663" spans="2:4">
      <c r="B663" s="1166"/>
      <c r="C663" s="1166"/>
      <c r="D663" s="1166"/>
    </row>
    <row r="664" spans="2:4">
      <c r="B664" s="1166"/>
      <c r="C664" s="1166"/>
      <c r="D664" s="1166"/>
    </row>
    <row r="665" spans="2:4">
      <c r="B665" s="1166"/>
      <c r="C665" s="1166"/>
      <c r="D665" s="1166"/>
    </row>
    <row r="666" spans="2:4">
      <c r="B666" s="1166"/>
      <c r="C666" s="1166"/>
      <c r="D666" s="1166"/>
    </row>
    <row r="667" spans="2:4">
      <c r="B667" s="1166"/>
      <c r="C667" s="1166"/>
      <c r="D667" s="1166"/>
    </row>
    <row r="668" spans="2:4">
      <c r="B668" s="1166"/>
      <c r="C668" s="1166"/>
      <c r="D668" s="1166"/>
    </row>
    <row r="669" spans="2:4">
      <c r="B669" s="1166"/>
      <c r="C669" s="1166"/>
      <c r="D669" s="1166"/>
    </row>
    <row r="670" spans="2:4">
      <c r="B670" s="1166"/>
      <c r="C670" s="1166"/>
      <c r="D670" s="1166"/>
    </row>
    <row r="671" spans="2:4">
      <c r="B671" s="1166"/>
      <c r="C671" s="1166"/>
      <c r="D671" s="1166"/>
    </row>
    <row r="672" spans="2:4">
      <c r="B672" s="1166"/>
      <c r="C672" s="1166"/>
      <c r="D672" s="1166"/>
    </row>
    <row r="673" spans="2:4">
      <c r="B673" s="1166"/>
      <c r="C673" s="1166"/>
      <c r="D673" s="1166"/>
    </row>
    <row r="674" spans="2:4">
      <c r="B674" s="1166"/>
      <c r="C674" s="1166"/>
      <c r="D674" s="1166"/>
    </row>
    <row r="675" spans="2:4">
      <c r="B675" s="1166"/>
      <c r="C675" s="1166"/>
      <c r="D675" s="1166"/>
    </row>
    <row r="676" spans="2:4">
      <c r="B676" s="1166"/>
      <c r="C676" s="1166"/>
      <c r="D676" s="1166"/>
    </row>
    <row r="677" spans="2:4">
      <c r="B677" s="1166"/>
      <c r="C677" s="1166"/>
      <c r="D677" s="1166"/>
    </row>
    <row r="678" spans="2:4">
      <c r="B678" s="1166"/>
      <c r="C678" s="1166"/>
      <c r="D678" s="1166"/>
    </row>
    <row r="679" spans="2:4">
      <c r="B679" s="1166"/>
      <c r="C679" s="1166"/>
      <c r="D679" s="1166"/>
    </row>
    <row r="680" spans="2:4">
      <c r="B680" s="1166"/>
      <c r="C680" s="1166"/>
      <c r="D680" s="1166"/>
    </row>
    <row r="681" spans="2:4">
      <c r="B681" s="1166"/>
      <c r="C681" s="1166"/>
      <c r="D681" s="1166"/>
    </row>
    <row r="682" spans="2:4">
      <c r="B682" s="1166"/>
      <c r="C682" s="1166"/>
      <c r="D682" s="1166"/>
    </row>
    <row r="683" spans="2:4">
      <c r="B683" s="1166"/>
      <c r="C683" s="1166"/>
      <c r="D683" s="1166"/>
    </row>
    <row r="684" spans="2:4">
      <c r="B684" s="1166"/>
      <c r="C684" s="1166"/>
      <c r="D684" s="1166"/>
    </row>
    <row r="685" spans="2:4">
      <c r="B685" s="1166"/>
      <c r="C685" s="1166"/>
      <c r="D685" s="1166"/>
    </row>
    <row r="686" spans="2:4">
      <c r="B686" s="1166"/>
      <c r="C686" s="1166"/>
      <c r="D686" s="1166"/>
    </row>
    <row r="687" spans="2:4">
      <c r="B687" s="1166"/>
      <c r="C687" s="1166"/>
      <c r="D687" s="1166"/>
    </row>
    <row r="688" spans="2:4">
      <c r="B688" s="1166"/>
      <c r="C688" s="1166"/>
      <c r="D688" s="1166"/>
    </row>
    <row r="689" spans="2:4">
      <c r="B689" s="1166"/>
      <c r="C689" s="1166"/>
      <c r="D689" s="1166"/>
    </row>
    <row r="690" spans="2:4">
      <c r="B690" s="1166"/>
      <c r="C690" s="1166"/>
      <c r="D690" s="1166"/>
    </row>
    <row r="691" spans="2:4">
      <c r="B691" s="1166"/>
      <c r="C691" s="1166"/>
      <c r="D691" s="1166"/>
    </row>
    <row r="692" spans="2:4">
      <c r="B692" s="1166"/>
      <c r="C692" s="1166"/>
      <c r="D692" s="1166"/>
    </row>
    <row r="693" spans="2:4">
      <c r="B693" s="1166"/>
      <c r="C693" s="1166"/>
      <c r="D693" s="1166"/>
    </row>
    <row r="694" spans="2:4">
      <c r="B694" s="1166"/>
      <c r="C694" s="1166"/>
      <c r="D694" s="1166"/>
    </row>
    <row r="695" spans="2:4">
      <c r="B695" s="1166"/>
      <c r="C695" s="1166"/>
      <c r="D695" s="1166"/>
    </row>
    <row r="696" spans="2:4">
      <c r="B696" s="1166"/>
      <c r="C696" s="1166"/>
      <c r="D696" s="1166"/>
    </row>
    <row r="697" spans="2:4">
      <c r="B697" s="1166"/>
      <c r="C697" s="1166"/>
      <c r="D697" s="1166"/>
    </row>
    <row r="698" spans="2:4">
      <c r="B698" s="1166"/>
      <c r="C698" s="1166"/>
      <c r="D698" s="1166"/>
    </row>
    <row r="699" spans="2:4">
      <c r="B699" s="1166"/>
      <c r="C699" s="1166"/>
      <c r="D699" s="1166"/>
    </row>
    <row r="700" spans="2:4">
      <c r="B700" s="1166"/>
      <c r="C700" s="1166"/>
      <c r="D700" s="1166"/>
    </row>
    <row r="701" spans="2:4">
      <c r="B701" s="1166"/>
      <c r="C701" s="1166"/>
      <c r="D701" s="1166"/>
    </row>
    <row r="702" spans="2:4">
      <c r="B702" s="1166"/>
      <c r="C702" s="1166"/>
      <c r="D702" s="1166"/>
    </row>
    <row r="703" spans="2:4">
      <c r="B703" s="1166"/>
      <c r="C703" s="1166"/>
      <c r="D703" s="1166"/>
    </row>
    <row r="704" spans="2:4">
      <c r="B704" s="1166"/>
      <c r="C704" s="1166"/>
      <c r="D704" s="1166"/>
    </row>
    <row r="705" spans="2:4">
      <c r="B705" s="1166"/>
      <c r="C705" s="1166"/>
      <c r="D705" s="1166"/>
    </row>
    <row r="706" spans="2:4">
      <c r="B706" s="1166"/>
      <c r="C706" s="1166"/>
      <c r="D706" s="1166"/>
    </row>
    <row r="707" spans="2:4">
      <c r="B707" s="1166"/>
      <c r="C707" s="1166"/>
      <c r="D707" s="1166"/>
    </row>
    <row r="708" spans="2:4">
      <c r="B708" s="1166"/>
      <c r="C708" s="1166"/>
      <c r="D708" s="1166"/>
    </row>
    <row r="709" spans="2:4">
      <c r="B709" s="1166"/>
      <c r="C709" s="1166"/>
      <c r="D709" s="1166"/>
    </row>
    <row r="710" spans="2:4">
      <c r="B710" s="1166"/>
      <c r="C710" s="1166"/>
      <c r="D710" s="1166"/>
    </row>
    <row r="711" spans="2:4">
      <c r="B711" s="1166"/>
      <c r="C711" s="1166"/>
      <c r="D711" s="1166"/>
    </row>
    <row r="712" spans="2:4">
      <c r="B712" s="1166"/>
      <c r="C712" s="1166"/>
      <c r="D712" s="1166"/>
    </row>
    <row r="713" spans="2:4">
      <c r="B713" s="1166"/>
      <c r="C713" s="1166"/>
      <c r="D713" s="1166"/>
    </row>
    <row r="714" spans="2:4">
      <c r="B714" s="1166"/>
      <c r="C714" s="1166"/>
      <c r="D714" s="1166"/>
    </row>
    <row r="715" spans="2:4">
      <c r="B715" s="1166"/>
      <c r="C715" s="1166"/>
      <c r="D715" s="1166"/>
    </row>
    <row r="716" spans="2:4">
      <c r="B716" s="1166"/>
      <c r="C716" s="1166"/>
      <c r="D716" s="1166"/>
    </row>
    <row r="717" spans="2:4">
      <c r="B717" s="1166"/>
      <c r="C717" s="1166"/>
      <c r="D717" s="1166"/>
    </row>
    <row r="718" spans="2:4">
      <c r="B718" s="1166"/>
      <c r="C718" s="1166"/>
      <c r="D718" s="1166"/>
    </row>
    <row r="719" spans="2:4">
      <c r="B719" s="1166"/>
      <c r="C719" s="1166"/>
      <c r="D719" s="1166"/>
    </row>
    <row r="720" spans="2:4">
      <c r="B720" s="1166"/>
      <c r="C720" s="1166"/>
      <c r="D720" s="1166"/>
    </row>
    <row r="721" spans="2:4">
      <c r="B721" s="1166"/>
      <c r="C721" s="1166"/>
      <c r="D721" s="1166"/>
    </row>
    <row r="722" spans="2:4">
      <c r="B722" s="1166"/>
      <c r="C722" s="1166"/>
      <c r="D722" s="1166"/>
    </row>
    <row r="723" spans="2:4">
      <c r="B723" s="1166"/>
      <c r="C723" s="1166"/>
      <c r="D723" s="1166"/>
    </row>
    <row r="724" spans="2:4">
      <c r="B724" s="1166"/>
      <c r="C724" s="1166"/>
      <c r="D724" s="1166"/>
    </row>
    <row r="725" spans="2:4">
      <c r="B725" s="1166"/>
      <c r="C725" s="1166"/>
      <c r="D725" s="1166"/>
    </row>
    <row r="726" spans="2:4">
      <c r="B726" s="1166"/>
      <c r="C726" s="1166"/>
      <c r="D726" s="1166"/>
    </row>
    <row r="727" spans="2:4">
      <c r="B727" s="1166"/>
      <c r="C727" s="1166"/>
      <c r="D727" s="1166"/>
    </row>
    <row r="728" spans="2:4">
      <c r="B728" s="1166"/>
      <c r="C728" s="1166"/>
      <c r="D728" s="1166"/>
    </row>
    <row r="729" spans="2:4">
      <c r="B729" s="1166"/>
      <c r="C729" s="1166"/>
      <c r="D729" s="1166"/>
    </row>
    <row r="730" spans="2:4">
      <c r="B730" s="1166"/>
      <c r="C730" s="1166"/>
      <c r="D730" s="1166"/>
    </row>
    <row r="731" spans="2:4">
      <c r="B731" s="1166"/>
      <c r="C731" s="1166"/>
      <c r="D731" s="1166"/>
    </row>
    <row r="732" spans="2:4">
      <c r="B732" s="1166"/>
      <c r="C732" s="1166"/>
      <c r="D732" s="1166"/>
    </row>
    <row r="733" spans="2:4">
      <c r="B733" s="1166"/>
      <c r="C733" s="1166"/>
      <c r="D733" s="1166"/>
    </row>
    <row r="734" spans="2:4">
      <c r="B734" s="1166"/>
      <c r="C734" s="1166"/>
      <c r="D734" s="1166"/>
    </row>
    <row r="735" spans="2:4">
      <c r="B735" s="1166"/>
      <c r="C735" s="1166"/>
      <c r="D735" s="1166"/>
    </row>
    <row r="736" spans="2:4">
      <c r="B736" s="1166"/>
      <c r="C736" s="1166"/>
      <c r="D736" s="1166"/>
    </row>
    <row r="737" spans="2:4">
      <c r="B737" s="1166"/>
      <c r="C737" s="1166"/>
      <c r="D737" s="1166"/>
    </row>
    <row r="738" spans="2:4">
      <c r="B738" s="1166"/>
      <c r="C738" s="1166"/>
      <c r="D738" s="1166"/>
    </row>
    <row r="739" spans="2:4">
      <c r="B739" s="1166"/>
      <c r="C739" s="1166"/>
      <c r="D739" s="1166"/>
    </row>
    <row r="740" spans="2:4">
      <c r="B740" s="1166"/>
      <c r="C740" s="1166"/>
      <c r="D740" s="1166"/>
    </row>
    <row r="741" spans="2:4">
      <c r="B741" s="1166"/>
      <c r="C741" s="1166"/>
      <c r="D741" s="1166"/>
    </row>
    <row r="742" spans="2:4">
      <c r="B742" s="1166"/>
      <c r="C742" s="1166"/>
      <c r="D742" s="1166"/>
    </row>
    <row r="743" spans="2:4">
      <c r="B743" s="1166"/>
      <c r="C743" s="1166"/>
      <c r="D743" s="1166"/>
    </row>
    <row r="744" spans="2:4">
      <c r="B744" s="1166"/>
      <c r="C744" s="1166"/>
      <c r="D744" s="1166"/>
    </row>
    <row r="745" spans="2:4">
      <c r="B745" s="1166"/>
      <c r="C745" s="1166"/>
      <c r="D745" s="1166"/>
    </row>
    <row r="746" spans="2:4">
      <c r="B746" s="1166"/>
      <c r="C746" s="1166"/>
      <c r="D746" s="1166"/>
    </row>
    <row r="747" spans="2:4">
      <c r="B747" s="1166"/>
      <c r="C747" s="1166"/>
      <c r="D747" s="1166"/>
    </row>
    <row r="748" spans="2:4">
      <c r="B748" s="1166"/>
      <c r="C748" s="1166"/>
      <c r="D748" s="1166"/>
    </row>
    <row r="749" spans="2:4">
      <c r="B749" s="1166"/>
      <c r="C749" s="1166"/>
      <c r="D749" s="1166"/>
    </row>
    <row r="750" spans="2:4">
      <c r="B750" s="1166"/>
      <c r="C750" s="1166"/>
      <c r="D750" s="1166"/>
    </row>
    <row r="751" spans="2:4">
      <c r="B751" s="1166"/>
      <c r="C751" s="1166"/>
      <c r="D751" s="1166"/>
    </row>
    <row r="752" spans="2:4">
      <c r="B752" s="1166"/>
      <c r="C752" s="1166"/>
      <c r="D752" s="1166"/>
    </row>
    <row r="753" spans="2:4">
      <c r="B753" s="1166"/>
      <c r="C753" s="1166"/>
      <c r="D753" s="1166"/>
    </row>
    <row r="754" spans="2:4">
      <c r="B754" s="1166"/>
      <c r="C754" s="1166"/>
      <c r="D754" s="1166"/>
    </row>
    <row r="755" spans="2:4">
      <c r="B755" s="1166"/>
      <c r="C755" s="1166"/>
      <c r="D755" s="1166"/>
    </row>
    <row r="756" spans="2:4">
      <c r="B756" s="1166"/>
      <c r="C756" s="1166"/>
      <c r="D756" s="1166"/>
    </row>
    <row r="757" spans="2:4">
      <c r="B757" s="1166"/>
      <c r="C757" s="1166"/>
      <c r="D757" s="1166"/>
    </row>
    <row r="758" spans="2:4">
      <c r="B758" s="1166"/>
      <c r="C758" s="1166"/>
      <c r="D758" s="1166"/>
    </row>
    <row r="759" spans="2:4">
      <c r="B759" s="1166"/>
      <c r="C759" s="1166"/>
      <c r="D759" s="1166"/>
    </row>
    <row r="760" spans="2:4">
      <c r="B760" s="1166"/>
      <c r="C760" s="1166"/>
      <c r="D760" s="1166"/>
    </row>
    <row r="761" spans="2:4">
      <c r="B761" s="1166"/>
      <c r="C761" s="1166"/>
      <c r="D761" s="1166"/>
    </row>
    <row r="762" spans="2:4">
      <c r="B762" s="1166"/>
      <c r="C762" s="1166"/>
      <c r="D762" s="1166"/>
    </row>
    <row r="763" spans="2:4">
      <c r="B763" s="1166"/>
      <c r="C763" s="1166"/>
      <c r="D763" s="1166"/>
    </row>
    <row r="764" spans="2:4">
      <c r="B764" s="1166"/>
      <c r="C764" s="1166"/>
      <c r="D764" s="1166"/>
    </row>
    <row r="765" spans="2:4">
      <c r="B765" s="1166"/>
      <c r="C765" s="1166"/>
      <c r="D765" s="1166"/>
    </row>
    <row r="766" spans="2:4">
      <c r="B766" s="1166"/>
      <c r="C766" s="1166"/>
      <c r="D766" s="1166"/>
    </row>
    <row r="767" spans="2:4">
      <c r="B767" s="1166"/>
      <c r="C767" s="1166"/>
      <c r="D767" s="1166"/>
    </row>
    <row r="768" spans="2:4">
      <c r="B768" s="1166"/>
      <c r="C768" s="1166"/>
      <c r="D768" s="1166"/>
    </row>
    <row r="769" spans="2:4">
      <c r="B769" s="1166"/>
      <c r="C769" s="1166"/>
      <c r="D769" s="1166"/>
    </row>
    <row r="770" spans="2:4">
      <c r="B770" s="1166"/>
      <c r="C770" s="1166"/>
      <c r="D770" s="1166"/>
    </row>
    <row r="771" spans="2:4">
      <c r="B771" s="1166"/>
      <c r="C771" s="1166"/>
      <c r="D771" s="1166"/>
    </row>
    <row r="772" spans="2:4">
      <c r="B772" s="1166"/>
      <c r="C772" s="1166"/>
      <c r="D772" s="1166"/>
    </row>
    <row r="773" spans="2:4">
      <c r="B773" s="1166"/>
      <c r="C773" s="1166"/>
      <c r="D773" s="1166"/>
    </row>
    <row r="774" spans="2:4">
      <c r="B774" s="1166"/>
      <c r="C774" s="1166"/>
      <c r="D774" s="1166"/>
    </row>
    <row r="775" spans="2:4">
      <c r="B775" s="1166"/>
      <c r="C775" s="1166"/>
      <c r="D775" s="1166"/>
    </row>
    <row r="776" spans="2:4">
      <c r="B776" s="1166"/>
      <c r="C776" s="1166"/>
      <c r="D776" s="1166"/>
    </row>
    <row r="777" spans="2:4">
      <c r="B777" s="1166"/>
      <c r="C777" s="1166"/>
      <c r="D777" s="1166"/>
    </row>
    <row r="778" spans="2:4">
      <c r="B778" s="1166"/>
      <c r="C778" s="1166"/>
      <c r="D778" s="1166"/>
    </row>
    <row r="779" spans="2:4">
      <c r="B779" s="1166"/>
      <c r="C779" s="1166"/>
      <c r="D779" s="1166"/>
    </row>
    <row r="780" spans="2:4">
      <c r="B780" s="1166"/>
      <c r="C780" s="1166"/>
      <c r="D780" s="1166"/>
    </row>
    <row r="781" spans="2:4">
      <c r="B781" s="1166"/>
      <c r="C781" s="1166"/>
      <c r="D781" s="1166"/>
    </row>
    <row r="782" spans="2:4">
      <c r="B782" s="1166"/>
      <c r="C782" s="1166"/>
      <c r="D782" s="1166"/>
    </row>
    <row r="783" spans="2:4">
      <c r="B783" s="1166"/>
      <c r="C783" s="1166"/>
      <c r="D783" s="1166"/>
    </row>
    <row r="784" spans="2:4">
      <c r="B784" s="1166"/>
      <c r="C784" s="1166"/>
      <c r="D784" s="1166"/>
    </row>
    <row r="785" spans="2:4">
      <c r="B785" s="1166"/>
      <c r="C785" s="1166"/>
      <c r="D785" s="1166"/>
    </row>
    <row r="786" spans="2:4">
      <c r="B786" s="1166"/>
      <c r="C786" s="1166"/>
      <c r="D786" s="1166"/>
    </row>
    <row r="787" spans="2:4">
      <c r="B787" s="1166"/>
      <c r="C787" s="1166"/>
      <c r="D787" s="1166"/>
    </row>
    <row r="788" spans="2:4">
      <c r="B788" s="1166"/>
      <c r="C788" s="1166"/>
      <c r="D788" s="1166"/>
    </row>
    <row r="789" spans="2:4">
      <c r="B789" s="1166"/>
      <c r="C789" s="1166"/>
      <c r="D789" s="1166"/>
    </row>
    <row r="790" spans="2:4">
      <c r="B790" s="1166"/>
      <c r="C790" s="1166"/>
      <c r="D790" s="1166"/>
    </row>
    <row r="791" spans="2:4">
      <c r="B791" s="1166"/>
      <c r="C791" s="1166"/>
      <c r="D791" s="1166"/>
    </row>
    <row r="792" spans="2:4">
      <c r="B792" s="1166"/>
      <c r="C792" s="1166"/>
      <c r="D792" s="1166"/>
    </row>
    <row r="793" spans="2:4">
      <c r="B793" s="1166"/>
      <c r="C793" s="1166"/>
      <c r="D793" s="1166"/>
    </row>
    <row r="794" spans="2:4">
      <c r="B794" s="1166"/>
      <c r="C794" s="1166"/>
      <c r="D794" s="1166"/>
    </row>
    <row r="795" spans="2:4">
      <c r="B795" s="1166"/>
      <c r="C795" s="1166"/>
      <c r="D795" s="1166"/>
    </row>
    <row r="796" spans="2:4">
      <c r="B796" s="1166"/>
      <c r="C796" s="1166"/>
      <c r="D796" s="1166"/>
    </row>
    <row r="797" spans="2:4">
      <c r="B797" s="1166"/>
      <c r="C797" s="1166"/>
      <c r="D797" s="1166"/>
    </row>
    <row r="798" spans="2:4">
      <c r="B798" s="1166"/>
      <c r="C798" s="1166"/>
      <c r="D798" s="1166"/>
    </row>
    <row r="799" spans="2:4">
      <c r="B799" s="1166"/>
      <c r="C799" s="1166"/>
      <c r="D799" s="1166"/>
    </row>
    <row r="800" spans="2:4">
      <c r="B800" s="1166"/>
      <c r="C800" s="1166"/>
      <c r="D800" s="1166"/>
    </row>
    <row r="801" spans="2:4">
      <c r="B801" s="1166"/>
      <c r="C801" s="1166"/>
      <c r="D801" s="1166"/>
    </row>
  </sheetData>
  <mergeCells count="9">
    <mergeCell ref="A52:I52"/>
    <mergeCell ref="A53:I53"/>
    <mergeCell ref="B27:H27"/>
    <mergeCell ref="B28:H28"/>
    <mergeCell ref="B29:I29"/>
    <mergeCell ref="A49:I49"/>
    <mergeCell ref="A50:I50"/>
    <mergeCell ref="A51:I51"/>
    <mergeCell ref="B37:H37"/>
  </mergeCells>
  <pageMargins left="0.39370078740157483" right="0" top="0.39370078740157483" bottom="0.59055118110236227" header="0.51181102362204722" footer="0.51181102362204722"/>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3" tint="-0.499984740745262"/>
  </sheetPr>
  <dimension ref="A2:M102"/>
  <sheetViews>
    <sheetView showGridLines="0" zoomScaleNormal="100" workbookViewId="0">
      <selection activeCell="E29" sqref="E29"/>
    </sheetView>
  </sheetViews>
  <sheetFormatPr baseColWidth="10" defaultRowHeight="13.2"/>
  <cols>
    <col min="1" max="1" width="24.44140625" bestFit="1" customWidth="1"/>
    <col min="2" max="3" width="14.109375" customWidth="1"/>
    <col min="4" max="4" width="10.33203125" customWidth="1"/>
    <col min="5" max="5" width="13.6640625" bestFit="1" customWidth="1"/>
    <col min="6" max="6" width="11.33203125" customWidth="1"/>
    <col min="7" max="7" width="5.109375" style="20" customWidth="1"/>
    <col min="8" max="8" width="11.33203125" customWidth="1"/>
    <col min="9" max="9" width="4" customWidth="1"/>
    <col min="10" max="10" width="10.109375" customWidth="1"/>
    <col min="13" max="13" width="12" style="4"/>
  </cols>
  <sheetData>
    <row r="2" spans="1:10" ht="38.25" customHeight="1">
      <c r="A2" s="1255" t="s">
        <v>1016</v>
      </c>
      <c r="B2" s="1255"/>
      <c r="C2" s="1255"/>
      <c r="D2" s="1255"/>
      <c r="E2" s="1255"/>
      <c r="F2" s="1255"/>
      <c r="G2" s="1255"/>
      <c r="H2" s="1255"/>
      <c r="I2" s="1255"/>
      <c r="J2" s="1255"/>
    </row>
    <row r="3" spans="1:10" ht="15.6">
      <c r="A3" s="325"/>
      <c r="B3" s="325"/>
      <c r="C3" s="325"/>
      <c r="D3" s="325"/>
      <c r="E3" s="325"/>
      <c r="F3" s="325"/>
      <c r="G3" s="325"/>
      <c r="H3" s="325"/>
      <c r="I3" s="325"/>
      <c r="J3" s="325"/>
    </row>
    <row r="4" spans="1:10">
      <c r="A4" s="49"/>
    </row>
    <row r="5" spans="1:10" ht="15.75" customHeight="1">
      <c r="A5" s="1277" t="s">
        <v>626</v>
      </c>
      <c r="B5" s="1254"/>
      <c r="C5" s="1254"/>
      <c r="D5" s="1254"/>
      <c r="E5" s="1254"/>
      <c r="F5" s="1254"/>
      <c r="G5" s="1254"/>
      <c r="H5" s="1254"/>
      <c r="I5" s="1254"/>
      <c r="J5" s="1254"/>
    </row>
    <row r="7" spans="1:10" ht="25.5" customHeight="1">
      <c r="G7" s="19"/>
    </row>
    <row r="8" spans="1:10" ht="42">
      <c r="A8" s="678" t="s">
        <v>223</v>
      </c>
      <c r="B8" s="868" t="s">
        <v>776</v>
      </c>
      <c r="C8" s="871" t="s">
        <v>174</v>
      </c>
      <c r="D8" s="871" t="s">
        <v>175</v>
      </c>
      <c r="E8" s="879" t="s">
        <v>221</v>
      </c>
      <c r="F8" s="879" t="s">
        <v>220</v>
      </c>
      <c r="G8" s="6"/>
      <c r="H8" s="870" t="s">
        <v>222</v>
      </c>
      <c r="J8" s="869" t="s">
        <v>163</v>
      </c>
    </row>
    <row r="9" spans="1:10" s="4" customFormat="1" ht="13.8">
      <c r="A9" s="20"/>
      <c r="B9" s="52"/>
      <c r="C9" s="19"/>
      <c r="D9" s="19"/>
      <c r="E9" s="52"/>
      <c r="F9" s="52"/>
      <c r="G9" s="6"/>
      <c r="H9" s="53"/>
    </row>
    <row r="10" spans="1:10">
      <c r="A10" s="34" t="s">
        <v>2</v>
      </c>
      <c r="B10" s="882">
        <v>18</v>
      </c>
      <c r="C10" s="883"/>
      <c r="D10" s="883">
        <v>9</v>
      </c>
      <c r="E10" s="883">
        <v>2</v>
      </c>
      <c r="F10" s="883">
        <v>6</v>
      </c>
      <c r="G10" s="54"/>
      <c r="H10" s="263">
        <f t="shared" ref="H10:H41" si="0">F10+E10+D10+C10+B10</f>
        <v>35</v>
      </c>
      <c r="J10" s="880">
        <f>1-(B10/H10)</f>
        <v>0.48571428571428577</v>
      </c>
    </row>
    <row r="11" spans="1:10">
      <c r="A11" s="36" t="s">
        <v>600</v>
      </c>
      <c r="B11" s="884"/>
      <c r="C11" s="885"/>
      <c r="D11" s="885"/>
      <c r="E11" s="885">
        <v>1</v>
      </c>
      <c r="F11" s="885"/>
      <c r="G11" s="54"/>
      <c r="H11" s="265">
        <f t="shared" si="0"/>
        <v>1</v>
      </c>
      <c r="J11" s="881">
        <f t="shared" ref="J11:J74" si="1">1-(B11/H11)</f>
        <v>1</v>
      </c>
    </row>
    <row r="12" spans="1:10">
      <c r="A12" s="36" t="s">
        <v>3</v>
      </c>
      <c r="B12" s="884">
        <v>4</v>
      </c>
      <c r="C12" s="885"/>
      <c r="D12" s="885">
        <v>1</v>
      </c>
      <c r="E12" s="885">
        <v>1</v>
      </c>
      <c r="F12" s="885">
        <v>7</v>
      </c>
      <c r="G12" s="54"/>
      <c r="H12" s="265">
        <f t="shared" si="0"/>
        <v>13</v>
      </c>
      <c r="J12" s="881">
        <f t="shared" si="1"/>
        <v>0.69230769230769229</v>
      </c>
    </row>
    <row r="13" spans="1:10">
      <c r="A13" s="36" t="s">
        <v>51</v>
      </c>
      <c r="B13" s="884">
        <v>4</v>
      </c>
      <c r="C13" s="885"/>
      <c r="D13" s="885"/>
      <c r="E13" s="885"/>
      <c r="F13" s="885">
        <v>5</v>
      </c>
      <c r="G13" s="54"/>
      <c r="H13" s="265">
        <f t="shared" si="0"/>
        <v>9</v>
      </c>
      <c r="J13" s="881">
        <f t="shared" si="1"/>
        <v>0.55555555555555558</v>
      </c>
    </row>
    <row r="14" spans="1:10">
      <c r="A14" s="36" t="s">
        <v>32</v>
      </c>
      <c r="B14" s="884">
        <v>2</v>
      </c>
      <c r="C14" s="885"/>
      <c r="D14" s="885"/>
      <c r="E14" s="885"/>
      <c r="F14" s="885"/>
      <c r="G14" s="54"/>
      <c r="H14" s="265">
        <f t="shared" si="0"/>
        <v>2</v>
      </c>
      <c r="J14" s="881">
        <f t="shared" si="1"/>
        <v>0</v>
      </c>
    </row>
    <row r="15" spans="1:10">
      <c r="A15" s="36" t="s">
        <v>181</v>
      </c>
      <c r="B15" s="884">
        <v>3</v>
      </c>
      <c r="C15" s="885"/>
      <c r="D15" s="885"/>
      <c r="E15" s="885">
        <v>1</v>
      </c>
      <c r="F15" s="885">
        <v>2</v>
      </c>
      <c r="G15" s="54"/>
      <c r="H15" s="265">
        <f t="shared" si="0"/>
        <v>6</v>
      </c>
      <c r="J15" s="881">
        <f t="shared" si="1"/>
        <v>0.5</v>
      </c>
    </row>
    <row r="16" spans="1:10">
      <c r="A16" s="36" t="s">
        <v>5</v>
      </c>
      <c r="B16" s="884">
        <v>2</v>
      </c>
      <c r="C16" s="885"/>
      <c r="D16" s="885"/>
      <c r="E16" s="885"/>
      <c r="F16" s="885">
        <v>4</v>
      </c>
      <c r="G16" s="54"/>
      <c r="H16" s="265">
        <f t="shared" si="0"/>
        <v>6</v>
      </c>
      <c r="J16" s="881">
        <f t="shared" si="1"/>
        <v>0.66666666666666674</v>
      </c>
    </row>
    <row r="17" spans="1:10">
      <c r="A17" s="886" t="s">
        <v>6</v>
      </c>
      <c r="B17" s="887">
        <v>7</v>
      </c>
      <c r="C17" s="888"/>
      <c r="D17" s="888">
        <v>1</v>
      </c>
      <c r="E17" s="888">
        <v>3</v>
      </c>
      <c r="F17" s="888">
        <v>2</v>
      </c>
      <c r="G17" s="54"/>
      <c r="H17" s="265">
        <f t="shared" si="0"/>
        <v>13</v>
      </c>
      <c r="J17" s="881">
        <f t="shared" si="1"/>
        <v>0.46153846153846156</v>
      </c>
    </row>
    <row r="18" spans="1:10">
      <c r="A18" s="36" t="s">
        <v>7</v>
      </c>
      <c r="B18" s="884">
        <v>4</v>
      </c>
      <c r="C18" s="885"/>
      <c r="D18" s="885">
        <v>2</v>
      </c>
      <c r="E18" s="885"/>
      <c r="F18" s="885">
        <v>2</v>
      </c>
      <c r="G18" s="54"/>
      <c r="H18" s="265">
        <f t="shared" si="0"/>
        <v>8</v>
      </c>
      <c r="J18" s="881">
        <f t="shared" si="1"/>
        <v>0.5</v>
      </c>
    </row>
    <row r="19" spans="1:10">
      <c r="A19" s="36" t="s">
        <v>8</v>
      </c>
      <c r="B19" s="884">
        <v>1</v>
      </c>
      <c r="C19" s="885"/>
      <c r="D19" s="885"/>
      <c r="E19" s="885"/>
      <c r="F19" s="885"/>
      <c r="G19" s="54"/>
      <c r="H19" s="265">
        <f t="shared" si="0"/>
        <v>1</v>
      </c>
      <c r="J19" s="881">
        <f t="shared" si="1"/>
        <v>0</v>
      </c>
    </row>
    <row r="20" spans="1:10">
      <c r="A20" s="36" t="s">
        <v>74</v>
      </c>
      <c r="B20" s="884">
        <v>3</v>
      </c>
      <c r="C20" s="885">
        <v>1</v>
      </c>
      <c r="D20" s="885"/>
      <c r="E20" s="885"/>
      <c r="F20" s="885"/>
      <c r="G20" s="54"/>
      <c r="H20" s="265">
        <f t="shared" si="0"/>
        <v>4</v>
      </c>
      <c r="J20" s="881">
        <f t="shared" si="1"/>
        <v>0.25</v>
      </c>
    </row>
    <row r="21" spans="1:10">
      <c r="A21" s="36" t="s">
        <v>75</v>
      </c>
      <c r="B21" s="884">
        <v>1</v>
      </c>
      <c r="C21" s="885"/>
      <c r="D21" s="885"/>
      <c r="E21" s="885"/>
      <c r="F21" s="885">
        <v>1</v>
      </c>
      <c r="G21" s="54"/>
      <c r="H21" s="265">
        <f t="shared" si="0"/>
        <v>2</v>
      </c>
      <c r="J21" s="881">
        <f t="shared" si="1"/>
        <v>0.5</v>
      </c>
    </row>
    <row r="22" spans="1:10">
      <c r="A22" s="36" t="s">
        <v>10</v>
      </c>
      <c r="B22" s="884">
        <v>8</v>
      </c>
      <c r="C22" s="885"/>
      <c r="D22" s="885"/>
      <c r="E22" s="885">
        <v>1</v>
      </c>
      <c r="F22" s="885"/>
      <c r="G22" s="54"/>
      <c r="H22" s="265">
        <f t="shared" si="0"/>
        <v>9</v>
      </c>
      <c r="J22" s="881">
        <f t="shared" si="1"/>
        <v>0.11111111111111116</v>
      </c>
    </row>
    <row r="23" spans="1:10">
      <c r="A23" s="36" t="s">
        <v>623</v>
      </c>
      <c r="B23" s="884"/>
      <c r="C23" s="885"/>
      <c r="D23" s="885"/>
      <c r="E23" s="885"/>
      <c r="F23" s="885">
        <v>1</v>
      </c>
      <c r="G23" s="54"/>
      <c r="H23" s="265">
        <f t="shared" si="0"/>
        <v>1</v>
      </c>
      <c r="J23" s="881">
        <f t="shared" si="1"/>
        <v>1</v>
      </c>
    </row>
    <row r="24" spans="1:10">
      <c r="A24" s="36" t="s">
        <v>90</v>
      </c>
      <c r="B24" s="884">
        <v>1</v>
      </c>
      <c r="C24" s="885"/>
      <c r="D24" s="885">
        <v>2</v>
      </c>
      <c r="E24" s="885">
        <v>1</v>
      </c>
      <c r="F24" s="885">
        <v>1</v>
      </c>
      <c r="G24" s="54"/>
      <c r="H24" s="265">
        <f t="shared" si="0"/>
        <v>5</v>
      </c>
      <c r="J24" s="881">
        <f t="shared" si="1"/>
        <v>0.8</v>
      </c>
    </row>
    <row r="25" spans="1:10">
      <c r="A25" s="36" t="s">
        <v>23</v>
      </c>
      <c r="B25" s="884">
        <v>3</v>
      </c>
      <c r="C25" s="885"/>
      <c r="D25" s="885">
        <v>2</v>
      </c>
      <c r="E25" s="885"/>
      <c r="F25" s="885"/>
      <c r="G25" s="54"/>
      <c r="H25" s="265">
        <f t="shared" si="0"/>
        <v>5</v>
      </c>
      <c r="J25" s="881">
        <f t="shared" si="1"/>
        <v>0.4</v>
      </c>
    </row>
    <row r="26" spans="1:10">
      <c r="A26" s="36" t="s">
        <v>94</v>
      </c>
      <c r="B26" s="884">
        <v>2</v>
      </c>
      <c r="C26" s="885"/>
      <c r="D26" s="885">
        <v>1</v>
      </c>
      <c r="E26" s="885"/>
      <c r="F26" s="885"/>
      <c r="G26" s="54"/>
      <c r="H26" s="265">
        <f t="shared" si="0"/>
        <v>3</v>
      </c>
      <c r="J26" s="881">
        <f t="shared" si="1"/>
        <v>0.33333333333333337</v>
      </c>
    </row>
    <row r="27" spans="1:10">
      <c r="A27" s="36" t="s">
        <v>4</v>
      </c>
      <c r="B27" s="884">
        <v>2</v>
      </c>
      <c r="C27" s="885"/>
      <c r="D27" s="885"/>
      <c r="E27" s="885"/>
      <c r="F27" s="885">
        <v>1</v>
      </c>
      <c r="G27" s="54"/>
      <c r="H27" s="265">
        <f t="shared" si="0"/>
        <v>3</v>
      </c>
      <c r="J27" s="881">
        <f t="shared" si="1"/>
        <v>0.33333333333333337</v>
      </c>
    </row>
    <row r="28" spans="1:10">
      <c r="A28" s="36" t="s">
        <v>14</v>
      </c>
      <c r="B28" s="884">
        <v>1</v>
      </c>
      <c r="C28" s="885"/>
      <c r="D28" s="885">
        <v>1</v>
      </c>
      <c r="E28" s="885"/>
      <c r="F28" s="885"/>
      <c r="G28" s="54"/>
      <c r="H28" s="265">
        <f t="shared" si="0"/>
        <v>2</v>
      </c>
      <c r="J28" s="881">
        <f t="shared" si="1"/>
        <v>0.5</v>
      </c>
    </row>
    <row r="29" spans="1:10">
      <c r="A29" s="36" t="s">
        <v>21</v>
      </c>
      <c r="B29" s="884">
        <v>4</v>
      </c>
      <c r="C29" s="885"/>
      <c r="D29" s="885">
        <v>1</v>
      </c>
      <c r="E29" s="885">
        <v>1</v>
      </c>
      <c r="F29" s="885">
        <v>4</v>
      </c>
      <c r="G29" s="54"/>
      <c r="H29" s="265">
        <f t="shared" si="0"/>
        <v>10</v>
      </c>
      <c r="J29" s="881">
        <f t="shared" si="1"/>
        <v>0.6</v>
      </c>
    </row>
    <row r="30" spans="1:10">
      <c r="A30" s="36" t="s">
        <v>161</v>
      </c>
      <c r="B30" s="884">
        <v>2</v>
      </c>
      <c r="C30" s="885"/>
      <c r="D30" s="885"/>
      <c r="E30" s="885"/>
      <c r="F30" s="885">
        <v>1</v>
      </c>
      <c r="G30" s="54"/>
      <c r="H30" s="265">
        <f t="shared" si="0"/>
        <v>3</v>
      </c>
      <c r="J30" s="881">
        <f t="shared" si="1"/>
        <v>0.33333333333333337</v>
      </c>
    </row>
    <row r="31" spans="1:10">
      <c r="A31" s="36" t="s">
        <v>24</v>
      </c>
      <c r="B31" s="884">
        <v>1</v>
      </c>
      <c r="C31" s="885"/>
      <c r="D31" s="885"/>
      <c r="E31" s="885"/>
      <c r="F31" s="885">
        <v>2</v>
      </c>
      <c r="G31" s="54"/>
      <c r="H31" s="265">
        <f t="shared" si="0"/>
        <v>3</v>
      </c>
      <c r="J31" s="881">
        <f t="shared" si="1"/>
        <v>0.66666666666666674</v>
      </c>
    </row>
    <row r="32" spans="1:10">
      <c r="A32" s="36" t="s">
        <v>25</v>
      </c>
      <c r="B32" s="884"/>
      <c r="C32" s="885"/>
      <c r="D32" s="885"/>
      <c r="E32" s="885"/>
      <c r="F32" s="885">
        <v>3</v>
      </c>
      <c r="G32" s="54"/>
      <c r="H32" s="265">
        <f t="shared" si="0"/>
        <v>3</v>
      </c>
      <c r="J32" s="881">
        <f t="shared" si="1"/>
        <v>1</v>
      </c>
    </row>
    <row r="33" spans="1:10">
      <c r="A33" s="36" t="s">
        <v>26</v>
      </c>
      <c r="B33" s="884">
        <v>3</v>
      </c>
      <c r="C33" s="885"/>
      <c r="D33" s="885">
        <v>1</v>
      </c>
      <c r="E33" s="885"/>
      <c r="F33" s="885">
        <v>1</v>
      </c>
      <c r="G33" s="54"/>
      <c r="H33" s="265">
        <f t="shared" si="0"/>
        <v>5</v>
      </c>
      <c r="J33" s="881">
        <f t="shared" si="1"/>
        <v>0.4</v>
      </c>
    </row>
    <row r="34" spans="1:10">
      <c r="A34" s="36" t="s">
        <v>98</v>
      </c>
      <c r="B34" s="884"/>
      <c r="C34" s="885"/>
      <c r="D34" s="885"/>
      <c r="E34" s="885">
        <v>1</v>
      </c>
      <c r="F34" s="885">
        <v>1</v>
      </c>
      <c r="G34" s="54"/>
      <c r="H34" s="265">
        <f t="shared" si="0"/>
        <v>2</v>
      </c>
      <c r="J34" s="881">
        <f t="shared" si="1"/>
        <v>1</v>
      </c>
    </row>
    <row r="35" spans="1:10">
      <c r="A35" s="36" t="s">
        <v>27</v>
      </c>
      <c r="B35" s="884"/>
      <c r="C35" s="885"/>
      <c r="D35" s="885"/>
      <c r="E35" s="885"/>
      <c r="F35" s="885">
        <v>1</v>
      </c>
      <c r="G35" s="54"/>
      <c r="H35" s="265">
        <f t="shared" si="0"/>
        <v>1</v>
      </c>
      <c r="J35" s="881">
        <f t="shared" si="1"/>
        <v>1</v>
      </c>
    </row>
    <row r="36" spans="1:10">
      <c r="A36" s="36" t="s">
        <v>745</v>
      </c>
      <c r="B36" s="884"/>
      <c r="C36" s="885"/>
      <c r="D36" s="885"/>
      <c r="E36" s="885"/>
      <c r="F36" s="885">
        <v>3</v>
      </c>
      <c r="G36" s="54"/>
      <c r="H36" s="265">
        <f t="shared" si="0"/>
        <v>3</v>
      </c>
      <c r="J36" s="881">
        <f t="shared" si="1"/>
        <v>1</v>
      </c>
    </row>
    <row r="37" spans="1:10">
      <c r="A37" s="36" t="s">
        <v>30</v>
      </c>
      <c r="B37" s="884">
        <v>4</v>
      </c>
      <c r="C37" s="885"/>
      <c r="D37" s="885"/>
      <c r="E37" s="885">
        <v>2</v>
      </c>
      <c r="F37" s="885">
        <v>1</v>
      </c>
      <c r="G37" s="54"/>
      <c r="H37" s="265">
        <f t="shared" si="0"/>
        <v>7</v>
      </c>
      <c r="J37" s="881">
        <f t="shared" si="1"/>
        <v>0.4285714285714286</v>
      </c>
    </row>
    <row r="38" spans="1:10">
      <c r="A38" s="36" t="s">
        <v>70</v>
      </c>
      <c r="B38" s="884">
        <v>1</v>
      </c>
      <c r="C38" s="885"/>
      <c r="D38" s="885">
        <v>1</v>
      </c>
      <c r="E38" s="885"/>
      <c r="F38" s="885">
        <v>2</v>
      </c>
      <c r="G38" s="54"/>
      <c r="H38" s="265">
        <f t="shared" si="0"/>
        <v>4</v>
      </c>
      <c r="J38" s="881">
        <f t="shared" si="1"/>
        <v>0.75</v>
      </c>
    </row>
    <row r="39" spans="1:10">
      <c r="A39" s="36" t="s">
        <v>52</v>
      </c>
      <c r="B39" s="884">
        <v>3</v>
      </c>
      <c r="C39" s="885"/>
      <c r="D39" s="885"/>
      <c r="E39" s="885"/>
      <c r="F39" s="885"/>
      <c r="G39" s="54"/>
      <c r="H39" s="265">
        <f t="shared" si="0"/>
        <v>3</v>
      </c>
      <c r="J39" s="881">
        <f t="shared" si="1"/>
        <v>0</v>
      </c>
    </row>
    <row r="40" spans="1:10">
      <c r="A40" s="36" t="s">
        <v>33</v>
      </c>
      <c r="B40" s="884">
        <v>8</v>
      </c>
      <c r="C40" s="885"/>
      <c r="D40" s="885"/>
      <c r="E40" s="885"/>
      <c r="F40" s="885">
        <v>7</v>
      </c>
      <c r="G40" s="54"/>
      <c r="H40" s="265">
        <f t="shared" si="0"/>
        <v>15</v>
      </c>
      <c r="J40" s="881">
        <f t="shared" si="1"/>
        <v>0.46666666666666667</v>
      </c>
    </row>
    <row r="41" spans="1:10">
      <c r="A41" s="36" t="s">
        <v>34</v>
      </c>
      <c r="B41" s="884">
        <v>2</v>
      </c>
      <c r="C41" s="885"/>
      <c r="D41" s="885">
        <v>2</v>
      </c>
      <c r="E41" s="885">
        <v>1</v>
      </c>
      <c r="F41" s="885">
        <v>1</v>
      </c>
      <c r="G41" s="54"/>
      <c r="H41" s="265">
        <f t="shared" si="0"/>
        <v>6</v>
      </c>
      <c r="J41" s="881">
        <f t="shared" si="1"/>
        <v>0.66666666666666674</v>
      </c>
    </row>
    <row r="42" spans="1:10">
      <c r="A42" s="36" t="s">
        <v>35</v>
      </c>
      <c r="B42" s="884">
        <v>4</v>
      </c>
      <c r="C42" s="885"/>
      <c r="D42" s="885"/>
      <c r="E42" s="885"/>
      <c r="F42" s="885">
        <v>4</v>
      </c>
      <c r="G42" s="54"/>
      <c r="H42" s="265">
        <f t="shared" ref="H42:H73" si="2">F42+E42+D42+C42+B42</f>
        <v>8</v>
      </c>
      <c r="J42" s="881">
        <f t="shared" si="1"/>
        <v>0.5</v>
      </c>
    </row>
    <row r="43" spans="1:10">
      <c r="A43" s="36" t="s">
        <v>621</v>
      </c>
      <c r="B43" s="884">
        <v>1</v>
      </c>
      <c r="C43" s="885"/>
      <c r="D43" s="885"/>
      <c r="E43" s="885"/>
      <c r="F43" s="885"/>
      <c r="G43" s="54"/>
      <c r="H43" s="265">
        <f t="shared" si="2"/>
        <v>1</v>
      </c>
      <c r="J43" s="881">
        <f t="shared" si="1"/>
        <v>0</v>
      </c>
    </row>
    <row r="44" spans="1:10">
      <c r="A44" s="36" t="s">
        <v>38</v>
      </c>
      <c r="B44" s="884">
        <v>6</v>
      </c>
      <c r="C44" s="885"/>
      <c r="D44" s="885"/>
      <c r="E44" s="885"/>
      <c r="F44" s="885">
        <v>2</v>
      </c>
      <c r="G44" s="54"/>
      <c r="H44" s="265">
        <f t="shared" si="2"/>
        <v>8</v>
      </c>
      <c r="J44" s="881">
        <f t="shared" si="1"/>
        <v>0.25</v>
      </c>
    </row>
    <row r="45" spans="1:10">
      <c r="A45" s="36" t="s">
        <v>36</v>
      </c>
      <c r="B45" s="884">
        <v>4</v>
      </c>
      <c r="C45" s="885"/>
      <c r="D45" s="885"/>
      <c r="E45" s="885">
        <v>1</v>
      </c>
      <c r="F45" s="885">
        <v>1</v>
      </c>
      <c r="G45" s="54"/>
      <c r="H45" s="265">
        <f t="shared" si="2"/>
        <v>6</v>
      </c>
      <c r="J45" s="881">
        <f t="shared" si="1"/>
        <v>0.33333333333333337</v>
      </c>
    </row>
    <row r="46" spans="1:10">
      <c r="A46" s="36" t="s">
        <v>49</v>
      </c>
      <c r="B46" s="884">
        <v>18</v>
      </c>
      <c r="C46" s="885"/>
      <c r="D46" s="885"/>
      <c r="E46" s="885">
        <v>1</v>
      </c>
      <c r="F46" s="885">
        <v>4</v>
      </c>
      <c r="G46" s="54"/>
      <c r="H46" s="265">
        <f t="shared" si="2"/>
        <v>23</v>
      </c>
      <c r="J46" s="881">
        <f t="shared" si="1"/>
        <v>0.21739130434782605</v>
      </c>
    </row>
    <row r="47" spans="1:10">
      <c r="A47" s="36" t="s">
        <v>40</v>
      </c>
      <c r="B47" s="884">
        <v>11</v>
      </c>
      <c r="C47" s="885"/>
      <c r="D47" s="885">
        <v>3</v>
      </c>
      <c r="E47" s="885"/>
      <c r="F47" s="885">
        <v>2</v>
      </c>
      <c r="G47" s="54"/>
      <c r="H47" s="265">
        <f t="shared" si="2"/>
        <v>16</v>
      </c>
      <c r="J47" s="881">
        <f t="shared" si="1"/>
        <v>0.3125</v>
      </c>
    </row>
    <row r="48" spans="1:10">
      <c r="A48" s="36" t="s">
        <v>41</v>
      </c>
      <c r="B48" s="884">
        <v>1</v>
      </c>
      <c r="C48" s="885"/>
      <c r="D48" s="885">
        <v>5</v>
      </c>
      <c r="E48" s="885"/>
      <c r="F48" s="885">
        <v>2</v>
      </c>
      <c r="G48" s="54"/>
      <c r="H48" s="265">
        <f t="shared" si="2"/>
        <v>8</v>
      </c>
      <c r="J48" s="881">
        <f t="shared" si="1"/>
        <v>0.875</v>
      </c>
    </row>
    <row r="49" spans="1:10">
      <c r="A49" s="36" t="s">
        <v>158</v>
      </c>
      <c r="B49" s="884">
        <v>1</v>
      </c>
      <c r="C49" s="885"/>
      <c r="D49" s="885"/>
      <c r="E49" s="885"/>
      <c r="F49" s="885"/>
      <c r="G49" s="54"/>
      <c r="H49" s="265">
        <f t="shared" si="2"/>
        <v>1</v>
      </c>
      <c r="J49" s="881">
        <f t="shared" si="1"/>
        <v>0</v>
      </c>
    </row>
    <row r="50" spans="1:10">
      <c r="A50" s="36" t="s">
        <v>95</v>
      </c>
      <c r="B50" s="884"/>
      <c r="C50" s="885"/>
      <c r="D50" s="885"/>
      <c r="E50" s="885"/>
      <c r="F50" s="885">
        <v>1</v>
      </c>
      <c r="G50" s="54"/>
      <c r="H50" s="265">
        <f t="shared" si="2"/>
        <v>1</v>
      </c>
      <c r="J50" s="881">
        <f t="shared" si="1"/>
        <v>1</v>
      </c>
    </row>
    <row r="51" spans="1:10">
      <c r="A51" s="36" t="s">
        <v>746</v>
      </c>
      <c r="B51" s="884"/>
      <c r="C51" s="885"/>
      <c r="D51" s="885"/>
      <c r="E51" s="885">
        <v>1</v>
      </c>
      <c r="F51" s="885"/>
      <c r="G51" s="54"/>
      <c r="H51" s="265">
        <f t="shared" si="2"/>
        <v>1</v>
      </c>
      <c r="J51" s="881">
        <f t="shared" si="1"/>
        <v>1</v>
      </c>
    </row>
    <row r="52" spans="1:10">
      <c r="A52" s="36" t="s">
        <v>601</v>
      </c>
      <c r="B52" s="884"/>
      <c r="C52" s="885"/>
      <c r="D52" s="885"/>
      <c r="E52" s="885"/>
      <c r="F52" s="885">
        <v>1</v>
      </c>
      <c r="G52" s="54"/>
      <c r="H52" s="265">
        <f t="shared" si="2"/>
        <v>1</v>
      </c>
      <c r="J52" s="881">
        <f t="shared" si="1"/>
        <v>1</v>
      </c>
    </row>
    <row r="53" spans="1:10">
      <c r="A53" s="36" t="s">
        <v>42</v>
      </c>
      <c r="B53" s="884">
        <v>4</v>
      </c>
      <c r="C53" s="885"/>
      <c r="D53" s="885"/>
      <c r="E53" s="885"/>
      <c r="F53" s="885">
        <v>3</v>
      </c>
      <c r="G53" s="54"/>
      <c r="H53" s="265">
        <f t="shared" si="2"/>
        <v>7</v>
      </c>
      <c r="J53" s="881">
        <f t="shared" si="1"/>
        <v>0.4285714285714286</v>
      </c>
    </row>
    <row r="54" spans="1:10">
      <c r="A54" s="36" t="s">
        <v>17</v>
      </c>
      <c r="B54" s="884"/>
      <c r="C54" s="885"/>
      <c r="D54" s="885"/>
      <c r="E54" s="885"/>
      <c r="F54" s="885">
        <v>1</v>
      </c>
      <c r="G54" s="54"/>
      <c r="H54" s="265">
        <f t="shared" si="2"/>
        <v>1</v>
      </c>
      <c r="J54" s="881">
        <f t="shared" si="1"/>
        <v>1</v>
      </c>
    </row>
    <row r="55" spans="1:10">
      <c r="A55" s="36" t="s">
        <v>45</v>
      </c>
      <c r="B55" s="884">
        <v>10</v>
      </c>
      <c r="C55" s="885"/>
      <c r="D55" s="885">
        <v>1</v>
      </c>
      <c r="E55" s="885">
        <v>2</v>
      </c>
      <c r="F55" s="885">
        <v>3</v>
      </c>
      <c r="G55" s="54"/>
      <c r="H55" s="265">
        <f t="shared" si="2"/>
        <v>16</v>
      </c>
      <c r="J55" s="881">
        <f t="shared" si="1"/>
        <v>0.375</v>
      </c>
    </row>
    <row r="56" spans="1:10">
      <c r="A56" s="36" t="s">
        <v>46</v>
      </c>
      <c r="B56" s="884">
        <v>5</v>
      </c>
      <c r="C56" s="885"/>
      <c r="D56" s="885">
        <v>2</v>
      </c>
      <c r="E56" s="885">
        <v>2</v>
      </c>
      <c r="F56" s="885">
        <v>2</v>
      </c>
      <c r="G56" s="54"/>
      <c r="H56" s="265">
        <f t="shared" si="2"/>
        <v>11</v>
      </c>
      <c r="J56" s="881">
        <f t="shared" si="1"/>
        <v>0.54545454545454541</v>
      </c>
    </row>
    <row r="57" spans="1:10">
      <c r="A57" s="36" t="s">
        <v>82</v>
      </c>
      <c r="B57" s="884">
        <v>4</v>
      </c>
      <c r="C57" s="885"/>
      <c r="D57" s="885"/>
      <c r="E57" s="885"/>
      <c r="F57" s="885">
        <v>1</v>
      </c>
      <c r="G57" s="54"/>
      <c r="H57" s="265">
        <f t="shared" si="2"/>
        <v>5</v>
      </c>
      <c r="J57" s="881">
        <f t="shared" si="1"/>
        <v>0.19999999999999996</v>
      </c>
    </row>
    <row r="58" spans="1:10">
      <c r="A58" s="36" t="s">
        <v>50</v>
      </c>
      <c r="B58" s="884">
        <v>6</v>
      </c>
      <c r="C58" s="885"/>
      <c r="D58" s="885">
        <v>1</v>
      </c>
      <c r="E58" s="885"/>
      <c r="F58" s="885">
        <v>2</v>
      </c>
      <c r="G58" s="54"/>
      <c r="H58" s="265">
        <f t="shared" si="2"/>
        <v>9</v>
      </c>
      <c r="J58" s="881">
        <f t="shared" si="1"/>
        <v>0.33333333333333337</v>
      </c>
    </row>
    <row r="59" spans="1:10">
      <c r="A59" s="36" t="s">
        <v>54</v>
      </c>
      <c r="B59" s="884">
        <v>1</v>
      </c>
      <c r="C59" s="885"/>
      <c r="D59" s="885">
        <v>3</v>
      </c>
      <c r="E59" s="885">
        <v>3</v>
      </c>
      <c r="F59" s="885">
        <v>2</v>
      </c>
      <c r="G59" s="54"/>
      <c r="H59" s="265">
        <f t="shared" si="2"/>
        <v>9</v>
      </c>
      <c r="J59" s="881">
        <f t="shared" si="1"/>
        <v>0.88888888888888884</v>
      </c>
    </row>
    <row r="60" spans="1:10">
      <c r="A60" s="36" t="s">
        <v>96</v>
      </c>
      <c r="B60" s="884"/>
      <c r="C60" s="885"/>
      <c r="D60" s="885"/>
      <c r="E60" s="885"/>
      <c r="F60" s="885">
        <v>1</v>
      </c>
      <c r="G60" s="54"/>
      <c r="H60" s="265">
        <f t="shared" si="2"/>
        <v>1</v>
      </c>
      <c r="J60" s="881">
        <f t="shared" si="1"/>
        <v>1</v>
      </c>
    </row>
    <row r="61" spans="1:10">
      <c r="A61" s="36" t="s">
        <v>57</v>
      </c>
      <c r="B61" s="884">
        <v>3</v>
      </c>
      <c r="C61" s="885"/>
      <c r="D61" s="885"/>
      <c r="E61" s="885"/>
      <c r="F61" s="885">
        <v>1</v>
      </c>
      <c r="G61" s="54"/>
      <c r="H61" s="265">
        <f t="shared" si="2"/>
        <v>4</v>
      </c>
      <c r="J61" s="881">
        <f t="shared" si="1"/>
        <v>0.25</v>
      </c>
    </row>
    <row r="62" spans="1:10">
      <c r="A62" s="36" t="s">
        <v>60</v>
      </c>
      <c r="B62" s="884">
        <v>2</v>
      </c>
      <c r="C62" s="885"/>
      <c r="D62" s="885">
        <v>7</v>
      </c>
      <c r="E62" s="885">
        <v>1</v>
      </c>
      <c r="F62" s="885"/>
      <c r="G62" s="54"/>
      <c r="H62" s="265">
        <f t="shared" si="2"/>
        <v>10</v>
      </c>
      <c r="J62" s="881">
        <f t="shared" si="1"/>
        <v>0.8</v>
      </c>
    </row>
    <row r="63" spans="1:10">
      <c r="A63" s="36" t="s">
        <v>91</v>
      </c>
      <c r="B63" s="884">
        <v>4</v>
      </c>
      <c r="C63" s="885"/>
      <c r="D63" s="885">
        <v>9</v>
      </c>
      <c r="E63" s="885"/>
      <c r="F63" s="885">
        <v>4</v>
      </c>
      <c r="G63" s="54"/>
      <c r="H63" s="265">
        <f t="shared" si="2"/>
        <v>17</v>
      </c>
      <c r="J63" s="881">
        <f t="shared" si="1"/>
        <v>0.76470588235294112</v>
      </c>
    </row>
    <row r="64" spans="1:10">
      <c r="A64" s="36" t="s">
        <v>92</v>
      </c>
      <c r="B64" s="884">
        <v>5</v>
      </c>
      <c r="C64" s="885"/>
      <c r="D64" s="885">
        <v>1</v>
      </c>
      <c r="E64" s="885">
        <v>5</v>
      </c>
      <c r="F64" s="885">
        <v>3</v>
      </c>
      <c r="G64" s="54"/>
      <c r="H64" s="265">
        <f t="shared" si="2"/>
        <v>14</v>
      </c>
      <c r="J64" s="881">
        <f t="shared" si="1"/>
        <v>0.64285714285714279</v>
      </c>
    </row>
    <row r="65" spans="1:10">
      <c r="A65" s="36" t="s">
        <v>18</v>
      </c>
      <c r="B65" s="884">
        <v>1</v>
      </c>
      <c r="C65" s="885"/>
      <c r="D65" s="885">
        <v>5</v>
      </c>
      <c r="E65" s="885"/>
      <c r="F65" s="885">
        <v>3</v>
      </c>
      <c r="G65" s="54"/>
      <c r="H65" s="265">
        <f t="shared" si="2"/>
        <v>9</v>
      </c>
      <c r="J65" s="881">
        <f t="shared" si="1"/>
        <v>0.88888888888888884</v>
      </c>
    </row>
    <row r="66" spans="1:10">
      <c r="A66" s="36" t="s">
        <v>19</v>
      </c>
      <c r="B66" s="884"/>
      <c r="C66" s="885"/>
      <c r="D66" s="885">
        <v>2</v>
      </c>
      <c r="E66" s="885"/>
      <c r="F66" s="885">
        <v>4</v>
      </c>
      <c r="G66" s="54"/>
      <c r="H66" s="265">
        <f t="shared" si="2"/>
        <v>6</v>
      </c>
      <c r="J66" s="881">
        <f t="shared" si="1"/>
        <v>1</v>
      </c>
    </row>
    <row r="67" spans="1:10">
      <c r="A67" s="36" t="s">
        <v>97</v>
      </c>
      <c r="B67" s="884"/>
      <c r="C67" s="885"/>
      <c r="D67" s="885">
        <v>4</v>
      </c>
      <c r="E67" s="885">
        <v>1</v>
      </c>
      <c r="F67" s="885"/>
      <c r="G67" s="54"/>
      <c r="H67" s="265">
        <f t="shared" si="2"/>
        <v>5</v>
      </c>
      <c r="J67" s="881">
        <f t="shared" si="1"/>
        <v>1</v>
      </c>
    </row>
    <row r="68" spans="1:10">
      <c r="A68" s="36" t="s">
        <v>61</v>
      </c>
      <c r="B68" s="884">
        <v>3</v>
      </c>
      <c r="C68" s="885"/>
      <c r="D68" s="885">
        <v>1</v>
      </c>
      <c r="E68" s="885"/>
      <c r="F68" s="885">
        <v>2</v>
      </c>
      <c r="G68" s="54"/>
      <c r="H68" s="265">
        <f t="shared" si="2"/>
        <v>6</v>
      </c>
      <c r="J68" s="881">
        <f t="shared" si="1"/>
        <v>0.5</v>
      </c>
    </row>
    <row r="69" spans="1:10">
      <c r="A69" s="36" t="s">
        <v>62</v>
      </c>
      <c r="B69" s="884">
        <v>3</v>
      </c>
      <c r="C69" s="885">
        <v>1</v>
      </c>
      <c r="D69" s="885">
        <v>10</v>
      </c>
      <c r="E69" s="885">
        <v>2</v>
      </c>
      <c r="F69" s="885">
        <v>1</v>
      </c>
      <c r="G69" s="54"/>
      <c r="H69" s="265">
        <f t="shared" si="2"/>
        <v>17</v>
      </c>
      <c r="J69" s="881">
        <f t="shared" si="1"/>
        <v>0.82352941176470584</v>
      </c>
    </row>
    <row r="70" spans="1:10">
      <c r="A70" s="36" t="s">
        <v>63</v>
      </c>
      <c r="B70" s="884">
        <v>7</v>
      </c>
      <c r="C70" s="885"/>
      <c r="D70" s="885">
        <v>4</v>
      </c>
      <c r="E70" s="885"/>
      <c r="F70" s="885"/>
      <c r="G70" s="54"/>
      <c r="H70" s="265">
        <f t="shared" si="2"/>
        <v>11</v>
      </c>
      <c r="J70" s="881">
        <f t="shared" si="1"/>
        <v>0.36363636363636365</v>
      </c>
    </row>
    <row r="71" spans="1:10">
      <c r="A71" s="36" t="s">
        <v>64</v>
      </c>
      <c r="B71" s="884">
        <v>3</v>
      </c>
      <c r="C71" s="885"/>
      <c r="D71" s="885">
        <v>1</v>
      </c>
      <c r="E71" s="885">
        <v>3</v>
      </c>
      <c r="F71" s="885">
        <v>3</v>
      </c>
      <c r="G71" s="54"/>
      <c r="H71" s="265">
        <f t="shared" si="2"/>
        <v>10</v>
      </c>
      <c r="J71" s="881">
        <f t="shared" si="1"/>
        <v>0.7</v>
      </c>
    </row>
    <row r="72" spans="1:10">
      <c r="A72" s="36" t="s">
        <v>65</v>
      </c>
      <c r="B72" s="884">
        <v>7</v>
      </c>
      <c r="C72" s="885"/>
      <c r="D72" s="885">
        <v>3</v>
      </c>
      <c r="E72" s="885">
        <v>1</v>
      </c>
      <c r="F72" s="885">
        <v>7</v>
      </c>
      <c r="G72" s="54"/>
      <c r="H72" s="265">
        <f t="shared" si="2"/>
        <v>18</v>
      </c>
      <c r="J72" s="881">
        <f t="shared" si="1"/>
        <v>0.61111111111111116</v>
      </c>
    </row>
    <row r="73" spans="1:10">
      <c r="A73" s="36" t="s">
        <v>20</v>
      </c>
      <c r="B73" s="884">
        <v>6</v>
      </c>
      <c r="C73" s="885"/>
      <c r="D73" s="885">
        <v>1</v>
      </c>
      <c r="E73" s="885">
        <v>3</v>
      </c>
      <c r="F73" s="885">
        <v>8</v>
      </c>
      <c r="G73" s="54"/>
      <c r="H73" s="265">
        <f t="shared" si="2"/>
        <v>18</v>
      </c>
      <c r="J73" s="881">
        <f t="shared" si="1"/>
        <v>0.66666666666666674</v>
      </c>
    </row>
    <row r="74" spans="1:10">
      <c r="A74" s="36" t="s">
        <v>66</v>
      </c>
      <c r="B74" s="884"/>
      <c r="C74" s="885"/>
      <c r="D74" s="885">
        <v>1</v>
      </c>
      <c r="E74" s="885"/>
      <c r="F74" s="885"/>
      <c r="G74" s="54"/>
      <c r="H74" s="265">
        <f t="shared" ref="H74:H97" si="3">F74+E74+D74+C74+B74</f>
        <v>1</v>
      </c>
      <c r="J74" s="881">
        <f t="shared" si="1"/>
        <v>1</v>
      </c>
    </row>
    <row r="75" spans="1:10">
      <c r="A75" s="36" t="s">
        <v>67</v>
      </c>
      <c r="B75" s="884">
        <v>1</v>
      </c>
      <c r="C75" s="885"/>
      <c r="D75" s="885"/>
      <c r="E75" s="885"/>
      <c r="F75" s="885"/>
      <c r="G75" s="54"/>
      <c r="H75" s="265">
        <f t="shared" si="3"/>
        <v>1</v>
      </c>
      <c r="J75" s="881">
        <f t="shared" ref="J75:J99" si="4">1-(B75/H75)</f>
        <v>0</v>
      </c>
    </row>
    <row r="76" spans="1:10">
      <c r="A76" s="36" t="s">
        <v>68</v>
      </c>
      <c r="B76" s="884"/>
      <c r="C76" s="885"/>
      <c r="D76" s="885"/>
      <c r="E76" s="885"/>
      <c r="F76" s="885">
        <v>2</v>
      </c>
      <c r="G76" s="54"/>
      <c r="H76" s="265">
        <f t="shared" si="3"/>
        <v>2</v>
      </c>
      <c r="J76" s="881">
        <f t="shared" si="4"/>
        <v>1</v>
      </c>
    </row>
    <row r="77" spans="1:10">
      <c r="A77" s="36" t="s">
        <v>185</v>
      </c>
      <c r="B77" s="884">
        <v>1</v>
      </c>
      <c r="C77" s="885"/>
      <c r="D77" s="885"/>
      <c r="E77" s="885"/>
      <c r="F77" s="885"/>
      <c r="G77" s="54"/>
      <c r="H77" s="265">
        <f t="shared" si="3"/>
        <v>1</v>
      </c>
      <c r="J77" s="881">
        <f t="shared" si="4"/>
        <v>0</v>
      </c>
    </row>
    <row r="78" spans="1:10">
      <c r="A78" s="36" t="s">
        <v>747</v>
      </c>
      <c r="B78" s="884">
        <v>1</v>
      </c>
      <c r="C78" s="885"/>
      <c r="D78" s="885"/>
      <c r="E78" s="885"/>
      <c r="F78" s="885"/>
      <c r="G78" s="54"/>
      <c r="H78" s="265">
        <f t="shared" si="3"/>
        <v>1</v>
      </c>
      <c r="J78" s="881">
        <f t="shared" si="4"/>
        <v>0</v>
      </c>
    </row>
    <row r="79" spans="1:10">
      <c r="A79" s="36" t="s">
        <v>156</v>
      </c>
      <c r="B79" s="884">
        <v>1</v>
      </c>
      <c r="C79" s="885"/>
      <c r="D79" s="885"/>
      <c r="E79" s="885"/>
      <c r="F79" s="885"/>
      <c r="G79" s="54"/>
      <c r="H79" s="265">
        <f t="shared" si="3"/>
        <v>1</v>
      </c>
      <c r="J79" s="881">
        <f t="shared" si="4"/>
        <v>0</v>
      </c>
    </row>
    <row r="80" spans="1:10">
      <c r="A80" s="36" t="s">
        <v>9</v>
      </c>
      <c r="B80" s="884">
        <v>3</v>
      </c>
      <c r="C80" s="885"/>
      <c r="D80" s="885">
        <v>1</v>
      </c>
      <c r="E80" s="885">
        <v>1</v>
      </c>
      <c r="F80" s="885">
        <v>2</v>
      </c>
      <c r="G80" s="54"/>
      <c r="H80" s="265">
        <f t="shared" si="3"/>
        <v>7</v>
      </c>
      <c r="J80" s="881">
        <f t="shared" si="4"/>
        <v>0.5714285714285714</v>
      </c>
    </row>
    <row r="81" spans="1:10">
      <c r="A81" s="36" t="s">
        <v>47</v>
      </c>
      <c r="B81" s="884">
        <v>1</v>
      </c>
      <c r="C81" s="885"/>
      <c r="D81" s="885">
        <v>1</v>
      </c>
      <c r="E81" s="885"/>
      <c r="F81" s="885"/>
      <c r="G81" s="54"/>
      <c r="H81" s="265">
        <f t="shared" si="3"/>
        <v>2</v>
      </c>
      <c r="J81" s="881">
        <f t="shared" si="4"/>
        <v>0.5</v>
      </c>
    </row>
    <row r="82" spans="1:10">
      <c r="A82" s="36" t="s">
        <v>69</v>
      </c>
      <c r="B82" s="884">
        <v>8</v>
      </c>
      <c r="C82" s="885"/>
      <c r="D82" s="885">
        <v>2</v>
      </c>
      <c r="E82" s="885">
        <v>3</v>
      </c>
      <c r="F82" s="885">
        <v>1</v>
      </c>
      <c r="G82" s="54"/>
      <c r="H82" s="265">
        <f t="shared" si="3"/>
        <v>14</v>
      </c>
      <c r="J82" s="881">
        <f t="shared" si="4"/>
        <v>0.4285714285714286</v>
      </c>
    </row>
    <row r="83" spans="1:10">
      <c r="A83" s="36" t="s">
        <v>71</v>
      </c>
      <c r="B83" s="884">
        <v>1</v>
      </c>
      <c r="C83" s="885"/>
      <c r="D83" s="885"/>
      <c r="E83" s="885"/>
      <c r="F83" s="885"/>
      <c r="G83" s="54"/>
      <c r="H83" s="265">
        <f t="shared" si="3"/>
        <v>1</v>
      </c>
      <c r="J83" s="881">
        <f t="shared" si="4"/>
        <v>0</v>
      </c>
    </row>
    <row r="84" spans="1:10">
      <c r="A84" s="36" t="s">
        <v>72</v>
      </c>
      <c r="B84" s="884">
        <v>4</v>
      </c>
      <c r="C84" s="885"/>
      <c r="D84" s="885">
        <v>1</v>
      </c>
      <c r="E84" s="885"/>
      <c r="F84" s="885">
        <v>1</v>
      </c>
      <c r="G84" s="54"/>
      <c r="H84" s="265">
        <f t="shared" si="3"/>
        <v>6</v>
      </c>
      <c r="J84" s="881">
        <f t="shared" si="4"/>
        <v>0.33333333333333337</v>
      </c>
    </row>
    <row r="85" spans="1:10">
      <c r="A85" s="36" t="s">
        <v>76</v>
      </c>
      <c r="B85" s="884">
        <v>5</v>
      </c>
      <c r="C85" s="885"/>
      <c r="D85" s="885">
        <v>3</v>
      </c>
      <c r="E85" s="885">
        <v>3</v>
      </c>
      <c r="F85" s="885">
        <v>2</v>
      </c>
      <c r="G85" s="54"/>
      <c r="H85" s="265">
        <f t="shared" si="3"/>
        <v>13</v>
      </c>
      <c r="J85" s="881">
        <f t="shared" si="4"/>
        <v>0.61538461538461542</v>
      </c>
    </row>
    <row r="86" spans="1:10">
      <c r="A86" s="36" t="s">
        <v>622</v>
      </c>
      <c r="B86" s="884"/>
      <c r="C86" s="885"/>
      <c r="D86" s="885"/>
      <c r="E86" s="885"/>
      <c r="F86" s="885">
        <v>1</v>
      </c>
      <c r="G86" s="54"/>
      <c r="H86" s="265">
        <f t="shared" si="3"/>
        <v>1</v>
      </c>
      <c r="J86" s="881">
        <f t="shared" si="4"/>
        <v>1</v>
      </c>
    </row>
    <row r="87" spans="1:10">
      <c r="A87" s="36" t="s">
        <v>602</v>
      </c>
      <c r="B87" s="884"/>
      <c r="C87" s="885"/>
      <c r="D87" s="885">
        <v>1</v>
      </c>
      <c r="E87" s="885"/>
      <c r="F87" s="885"/>
      <c r="G87" s="54"/>
      <c r="H87" s="265">
        <f t="shared" si="3"/>
        <v>1</v>
      </c>
      <c r="J87" s="881">
        <f t="shared" si="4"/>
        <v>1</v>
      </c>
    </row>
    <row r="88" spans="1:10">
      <c r="A88" s="36" t="s">
        <v>79</v>
      </c>
      <c r="B88" s="884">
        <v>6</v>
      </c>
      <c r="C88" s="885"/>
      <c r="D88" s="885">
        <v>2</v>
      </c>
      <c r="E88" s="885"/>
      <c r="F88" s="885">
        <v>5</v>
      </c>
      <c r="G88" s="54"/>
      <c r="H88" s="265">
        <f t="shared" si="3"/>
        <v>13</v>
      </c>
      <c r="J88" s="881">
        <f t="shared" si="4"/>
        <v>0.53846153846153844</v>
      </c>
    </row>
    <row r="89" spans="1:10">
      <c r="A89" s="36" t="s">
        <v>43</v>
      </c>
      <c r="B89" s="884">
        <v>4</v>
      </c>
      <c r="C89" s="885"/>
      <c r="D89" s="885">
        <v>2</v>
      </c>
      <c r="E89" s="885"/>
      <c r="F89" s="885">
        <v>2</v>
      </c>
      <c r="G89" s="54"/>
      <c r="H89" s="265">
        <f t="shared" si="3"/>
        <v>8</v>
      </c>
      <c r="J89" s="881">
        <f t="shared" si="4"/>
        <v>0.5</v>
      </c>
    </row>
    <row r="90" spans="1:10">
      <c r="A90" s="36" t="s">
        <v>81</v>
      </c>
      <c r="B90" s="884">
        <v>9</v>
      </c>
      <c r="C90" s="885"/>
      <c r="D90" s="885">
        <v>2</v>
      </c>
      <c r="E90" s="885">
        <v>3</v>
      </c>
      <c r="F90" s="885"/>
      <c r="G90" s="54"/>
      <c r="H90" s="265">
        <f t="shared" si="3"/>
        <v>14</v>
      </c>
      <c r="J90" s="881">
        <f t="shared" si="4"/>
        <v>0.3571428571428571</v>
      </c>
    </row>
    <row r="91" spans="1:10">
      <c r="A91" s="36" t="s">
        <v>55</v>
      </c>
      <c r="B91" s="884">
        <v>1</v>
      </c>
      <c r="C91" s="885"/>
      <c r="D91" s="885">
        <v>2</v>
      </c>
      <c r="E91" s="885"/>
      <c r="F91" s="885">
        <v>2</v>
      </c>
      <c r="G91" s="54"/>
      <c r="H91" s="265">
        <f t="shared" si="3"/>
        <v>5</v>
      </c>
      <c r="J91" s="881">
        <f t="shared" si="4"/>
        <v>0.8</v>
      </c>
    </row>
    <row r="92" spans="1:10">
      <c r="A92" s="36" t="s">
        <v>85</v>
      </c>
      <c r="B92" s="884">
        <v>8</v>
      </c>
      <c r="C92" s="885"/>
      <c r="D92" s="885">
        <v>2</v>
      </c>
      <c r="E92" s="885"/>
      <c r="F92" s="885">
        <v>5</v>
      </c>
      <c r="G92" s="54"/>
      <c r="H92" s="265">
        <f t="shared" si="3"/>
        <v>15</v>
      </c>
      <c r="J92" s="881">
        <f t="shared" si="4"/>
        <v>0.46666666666666667</v>
      </c>
    </row>
    <row r="93" spans="1:10">
      <c r="A93" s="36" t="s">
        <v>86</v>
      </c>
      <c r="B93" s="884">
        <v>7</v>
      </c>
      <c r="C93" s="885"/>
      <c r="D93" s="885">
        <v>2</v>
      </c>
      <c r="E93" s="885"/>
      <c r="F93" s="885">
        <v>2</v>
      </c>
      <c r="G93" s="54"/>
      <c r="H93" s="265">
        <f t="shared" si="3"/>
        <v>11</v>
      </c>
      <c r="J93" s="881">
        <f t="shared" si="4"/>
        <v>0.36363636363636365</v>
      </c>
    </row>
    <row r="94" spans="1:10">
      <c r="A94" s="36" t="s">
        <v>87</v>
      </c>
      <c r="B94" s="884">
        <v>2</v>
      </c>
      <c r="C94" s="885"/>
      <c r="D94" s="885"/>
      <c r="E94" s="885"/>
      <c r="F94" s="885"/>
      <c r="G94" s="54"/>
      <c r="H94" s="265">
        <f t="shared" si="3"/>
        <v>2</v>
      </c>
      <c r="J94" s="881">
        <f t="shared" si="4"/>
        <v>0</v>
      </c>
    </row>
    <row r="95" spans="1:10">
      <c r="A95" s="36" t="s">
        <v>88</v>
      </c>
      <c r="B95" s="884">
        <v>1</v>
      </c>
      <c r="C95" s="885"/>
      <c r="D95" s="885"/>
      <c r="E95" s="885"/>
      <c r="F95" s="885"/>
      <c r="G95" s="54"/>
      <c r="H95" s="265">
        <f t="shared" si="3"/>
        <v>1</v>
      </c>
      <c r="J95" s="881">
        <f t="shared" si="4"/>
        <v>0</v>
      </c>
    </row>
    <row r="96" spans="1:10">
      <c r="A96" s="36" t="s">
        <v>58</v>
      </c>
      <c r="B96" s="884">
        <v>4</v>
      </c>
      <c r="C96" s="885"/>
      <c r="D96" s="885"/>
      <c r="E96" s="885">
        <v>1</v>
      </c>
      <c r="F96" s="885">
        <v>5</v>
      </c>
      <c r="G96" s="54"/>
      <c r="H96" s="265">
        <f t="shared" si="3"/>
        <v>10</v>
      </c>
      <c r="J96" s="881">
        <f t="shared" si="4"/>
        <v>0.6</v>
      </c>
    </row>
    <row r="97" spans="1:10">
      <c r="A97" s="257" t="s">
        <v>93</v>
      </c>
      <c r="B97" s="889">
        <v>2</v>
      </c>
      <c r="C97" s="890"/>
      <c r="D97" s="890">
        <v>1</v>
      </c>
      <c r="E97" s="890">
        <v>1</v>
      </c>
      <c r="F97" s="890">
        <v>1</v>
      </c>
      <c r="G97" s="54"/>
      <c r="H97" s="265">
        <f t="shared" si="3"/>
        <v>5</v>
      </c>
      <c r="J97" s="881">
        <f t="shared" si="4"/>
        <v>0.6</v>
      </c>
    </row>
    <row r="98" spans="1:10">
      <c r="J98" s="8"/>
    </row>
    <row r="99" spans="1:10">
      <c r="A99" s="55" t="s">
        <v>1</v>
      </c>
      <c r="B99" s="10">
        <f>SUM(B8:B97)</f>
        <v>284</v>
      </c>
      <c r="C99" s="10">
        <f>SUM(C8:C97)</f>
        <v>2</v>
      </c>
      <c r="D99" s="10">
        <f>SUM(D8:D97)</f>
        <v>110</v>
      </c>
      <c r="E99" s="10">
        <f>SUM(E8:E97)</f>
        <v>53</v>
      </c>
      <c r="F99" s="10">
        <f>SUM(F8:F97)</f>
        <v>158</v>
      </c>
      <c r="G99" s="1"/>
      <c r="H99" s="175">
        <f>SUM(H10:H97)</f>
        <v>607</v>
      </c>
      <c r="J99" s="272">
        <f t="shared" si="4"/>
        <v>0.53212520593080725</v>
      </c>
    </row>
    <row r="101" spans="1:10" ht="24" customHeight="1">
      <c r="A101" s="1276" t="s">
        <v>528</v>
      </c>
      <c r="B101" s="1276"/>
      <c r="C101" s="1276"/>
      <c r="D101" s="1276"/>
      <c r="E101" s="1276"/>
      <c r="F101" s="1276"/>
      <c r="G101" s="1276"/>
      <c r="H101" s="1276"/>
      <c r="I101" s="1276"/>
      <c r="J101" s="1276"/>
    </row>
    <row r="102" spans="1:10">
      <c r="A102" s="42" t="s">
        <v>1017</v>
      </c>
    </row>
  </sheetData>
  <mergeCells count="3">
    <mergeCell ref="A101:J101"/>
    <mergeCell ref="A2:J2"/>
    <mergeCell ref="A5:J5"/>
  </mergeCells>
  <printOptions horizontalCentered="1"/>
  <pageMargins left="0.39370078740157483" right="0.39370078740157483" top="0.59055118110236227" bottom="0.59055118110236227" header="0.39370078740157483" footer="0.39370078740157483"/>
  <pageSetup paperSize="9" scale="60" firstPageNumber="4" orientation="portrait" useFirstPageNumber="1" r:id="rId1"/>
  <headerFooter alignWithMargins="0"/>
  <rowBreaks count="1" manualBreakCount="1">
    <brk id="57" max="9" man="1"/>
  </rowBreaks>
</worksheet>
</file>

<file path=xl/worksheets/sheet11.xml><?xml version="1.0" encoding="utf-8"?>
<worksheet xmlns="http://schemas.openxmlformats.org/spreadsheetml/2006/main" xmlns:r="http://schemas.openxmlformats.org/officeDocument/2006/relationships">
  <sheetPr>
    <tabColor theme="3" tint="-0.499984740745262"/>
    <pageSetUpPr fitToPage="1"/>
  </sheetPr>
  <dimension ref="A2:M70"/>
  <sheetViews>
    <sheetView showGridLines="0" zoomScaleNormal="100" workbookViewId="0">
      <selection activeCell="R39" sqref="R39"/>
    </sheetView>
  </sheetViews>
  <sheetFormatPr baseColWidth="10" defaultRowHeight="13.2"/>
  <cols>
    <col min="1" max="1" width="12.6640625" customWidth="1"/>
    <col min="2" max="3" width="14.109375" customWidth="1"/>
    <col min="4" max="4" width="10.33203125" customWidth="1"/>
    <col min="5" max="5" width="13.6640625" bestFit="1" customWidth="1"/>
    <col min="6" max="6" width="11.33203125" customWidth="1"/>
    <col min="7" max="7" width="5.109375" style="20" customWidth="1"/>
    <col min="8" max="8" width="11.33203125" customWidth="1"/>
    <col min="9" max="9" width="4" customWidth="1"/>
    <col min="10" max="10" width="10.109375" customWidth="1"/>
    <col min="13" max="13" width="12" style="4"/>
  </cols>
  <sheetData>
    <row r="2" spans="1:10" ht="38.25" customHeight="1">
      <c r="A2" s="1255" t="s">
        <v>739</v>
      </c>
      <c r="B2" s="1255"/>
      <c r="C2" s="1255"/>
      <c r="D2" s="1255"/>
      <c r="E2" s="1255"/>
      <c r="F2" s="1255"/>
      <c r="G2" s="1255"/>
      <c r="H2" s="1255"/>
      <c r="I2" s="1255"/>
      <c r="J2" s="1255"/>
    </row>
    <row r="3" spans="1:10" ht="15.6">
      <c r="A3" s="867"/>
      <c r="B3" s="867"/>
      <c r="C3" s="867"/>
      <c r="D3" s="867"/>
      <c r="E3" s="867"/>
      <c r="F3" s="867"/>
      <c r="G3" s="867"/>
      <c r="H3" s="867"/>
      <c r="I3" s="867"/>
      <c r="J3" s="867"/>
    </row>
    <row r="4" spans="1:10">
      <c r="A4" s="49"/>
    </row>
    <row r="5" spans="1:10" ht="15.75" customHeight="1">
      <c r="A5" s="1277" t="s">
        <v>1018</v>
      </c>
      <c r="B5" s="1254"/>
      <c r="C5" s="1254"/>
      <c r="D5" s="1254"/>
      <c r="E5" s="1254"/>
      <c r="F5" s="1254"/>
      <c r="G5" s="1254"/>
      <c r="H5" s="1254"/>
      <c r="I5" s="1254"/>
      <c r="J5" s="1254"/>
    </row>
    <row r="7" spans="1:10" ht="25.5" customHeight="1">
      <c r="G7" s="19"/>
    </row>
    <row r="8" spans="1:10" ht="42">
      <c r="A8" s="894" t="s">
        <v>436</v>
      </c>
      <c r="B8" s="868" t="s">
        <v>776</v>
      </c>
      <c r="C8" s="871" t="s">
        <v>174</v>
      </c>
      <c r="D8" s="871" t="s">
        <v>175</v>
      </c>
      <c r="E8" s="879" t="s">
        <v>221</v>
      </c>
      <c r="F8" s="879" t="s">
        <v>220</v>
      </c>
      <c r="G8" s="6"/>
      <c r="H8" s="870" t="s">
        <v>222</v>
      </c>
      <c r="J8" s="869" t="s">
        <v>163</v>
      </c>
    </row>
    <row r="9" spans="1:10" s="4" customFormat="1" ht="13.8">
      <c r="A9" s="20"/>
      <c r="B9" s="52"/>
      <c r="C9" s="19"/>
      <c r="D9" s="19"/>
      <c r="E9" s="52"/>
      <c r="F9" s="52"/>
      <c r="G9" s="6"/>
      <c r="H9" s="53"/>
    </row>
    <row r="10" spans="1:10">
      <c r="A10" s="891" t="s">
        <v>102</v>
      </c>
      <c r="B10" s="882">
        <v>6</v>
      </c>
      <c r="C10" s="883"/>
      <c r="D10" s="883">
        <v>18</v>
      </c>
      <c r="E10" s="883"/>
      <c r="F10" s="883"/>
      <c r="G10" s="54"/>
      <c r="H10" s="263">
        <f t="shared" ref="H10:H41" si="0">F10+E10+D10+C10+B10</f>
        <v>24</v>
      </c>
      <c r="J10" s="880">
        <f>1-(B10/H10)</f>
        <v>0.75</v>
      </c>
    </row>
    <row r="11" spans="1:10">
      <c r="A11" s="892" t="s">
        <v>103</v>
      </c>
      <c r="B11" s="884">
        <v>3</v>
      </c>
      <c r="C11" s="885"/>
      <c r="D11" s="885">
        <v>15</v>
      </c>
      <c r="E11" s="885"/>
      <c r="F11" s="885">
        <v>4</v>
      </c>
      <c r="G11" s="54"/>
      <c r="H11" s="265">
        <f t="shared" si="0"/>
        <v>22</v>
      </c>
      <c r="J11" s="881">
        <f t="shared" ref="J11:J65" si="1">1-(B11/H11)</f>
        <v>0.86363636363636365</v>
      </c>
    </row>
    <row r="12" spans="1:10">
      <c r="A12" s="892" t="s">
        <v>104</v>
      </c>
      <c r="B12" s="884"/>
      <c r="C12" s="885"/>
      <c r="D12" s="885">
        <v>6</v>
      </c>
      <c r="E12" s="885"/>
      <c r="F12" s="885">
        <v>2</v>
      </c>
      <c r="G12" s="54"/>
      <c r="H12" s="265">
        <f t="shared" si="0"/>
        <v>8</v>
      </c>
      <c r="J12" s="881">
        <f t="shared" si="1"/>
        <v>1</v>
      </c>
    </row>
    <row r="13" spans="1:10">
      <c r="A13" s="892" t="s">
        <v>105</v>
      </c>
      <c r="B13" s="884">
        <v>1</v>
      </c>
      <c r="C13" s="885"/>
      <c r="D13" s="885">
        <v>1</v>
      </c>
      <c r="E13" s="885">
        <v>1</v>
      </c>
      <c r="F13" s="885"/>
      <c r="G13" s="54"/>
      <c r="H13" s="265">
        <f t="shared" si="0"/>
        <v>3</v>
      </c>
      <c r="J13" s="881">
        <f t="shared" si="1"/>
        <v>0.66666666666666674</v>
      </c>
    </row>
    <row r="14" spans="1:10">
      <c r="A14" s="892" t="s">
        <v>106</v>
      </c>
      <c r="B14" s="884">
        <v>15</v>
      </c>
      <c r="C14" s="885"/>
      <c r="D14" s="885">
        <v>6</v>
      </c>
      <c r="E14" s="885">
        <v>5</v>
      </c>
      <c r="F14" s="885">
        <v>11</v>
      </c>
      <c r="G14" s="54"/>
      <c r="H14" s="265">
        <f t="shared" si="0"/>
        <v>37</v>
      </c>
      <c r="J14" s="881">
        <f t="shared" si="1"/>
        <v>0.59459459459459452</v>
      </c>
    </row>
    <row r="15" spans="1:10">
      <c r="A15" s="892" t="s">
        <v>107</v>
      </c>
      <c r="B15" s="884">
        <v>5</v>
      </c>
      <c r="C15" s="885"/>
      <c r="D15" s="885">
        <v>11</v>
      </c>
      <c r="E15" s="885"/>
      <c r="F15" s="885">
        <v>2</v>
      </c>
      <c r="G15" s="54"/>
      <c r="H15" s="265">
        <f t="shared" si="0"/>
        <v>18</v>
      </c>
      <c r="J15" s="881">
        <f t="shared" si="1"/>
        <v>0.72222222222222221</v>
      </c>
    </row>
    <row r="16" spans="1:10">
      <c r="A16" s="892" t="s">
        <v>108</v>
      </c>
      <c r="B16" s="884">
        <v>8</v>
      </c>
      <c r="C16" s="885"/>
      <c r="D16" s="885">
        <v>3</v>
      </c>
      <c r="E16" s="885">
        <v>1</v>
      </c>
      <c r="F16" s="885">
        <v>5</v>
      </c>
      <c r="G16" s="54"/>
      <c r="H16" s="265">
        <f t="shared" si="0"/>
        <v>17</v>
      </c>
      <c r="J16" s="881">
        <f t="shared" si="1"/>
        <v>0.52941176470588236</v>
      </c>
    </row>
    <row r="17" spans="1:10">
      <c r="A17" s="892" t="s">
        <v>109</v>
      </c>
      <c r="B17" s="887">
        <v>3</v>
      </c>
      <c r="C17" s="888"/>
      <c r="D17" s="888"/>
      <c r="E17" s="888"/>
      <c r="F17" s="888"/>
      <c r="G17" s="54"/>
      <c r="H17" s="265">
        <f t="shared" si="0"/>
        <v>3</v>
      </c>
      <c r="J17" s="881">
        <f t="shared" si="1"/>
        <v>0</v>
      </c>
    </row>
    <row r="18" spans="1:10">
      <c r="A18" s="892" t="s">
        <v>110</v>
      </c>
      <c r="B18" s="884">
        <v>9</v>
      </c>
      <c r="C18" s="885">
        <v>1</v>
      </c>
      <c r="D18" s="885">
        <v>2</v>
      </c>
      <c r="E18" s="885"/>
      <c r="F18" s="885">
        <v>8</v>
      </c>
      <c r="G18" s="54"/>
      <c r="H18" s="265">
        <f t="shared" si="0"/>
        <v>20</v>
      </c>
      <c r="J18" s="881">
        <f t="shared" si="1"/>
        <v>0.55000000000000004</v>
      </c>
    </row>
    <row r="19" spans="1:10">
      <c r="A19" s="892" t="s">
        <v>111</v>
      </c>
      <c r="B19" s="884">
        <v>3</v>
      </c>
      <c r="C19" s="885"/>
      <c r="D19" s="885"/>
      <c r="E19" s="885"/>
      <c r="F19" s="885"/>
      <c r="G19" s="54"/>
      <c r="H19" s="265">
        <f t="shared" si="0"/>
        <v>3</v>
      </c>
      <c r="J19" s="881">
        <f t="shared" si="1"/>
        <v>0</v>
      </c>
    </row>
    <row r="20" spans="1:10">
      <c r="A20" s="892" t="s">
        <v>112</v>
      </c>
      <c r="B20" s="884">
        <v>6</v>
      </c>
      <c r="C20" s="885"/>
      <c r="D20" s="885">
        <v>2</v>
      </c>
      <c r="E20" s="885"/>
      <c r="F20" s="885">
        <v>11</v>
      </c>
      <c r="G20" s="54"/>
      <c r="H20" s="265">
        <f t="shared" si="0"/>
        <v>19</v>
      </c>
      <c r="J20" s="881">
        <f t="shared" si="1"/>
        <v>0.68421052631578949</v>
      </c>
    </row>
    <row r="21" spans="1:10">
      <c r="A21" s="892" t="s">
        <v>113</v>
      </c>
      <c r="B21" s="884"/>
      <c r="C21" s="885"/>
      <c r="D21" s="885"/>
      <c r="E21" s="885">
        <v>1</v>
      </c>
      <c r="F21" s="885">
        <v>3</v>
      </c>
      <c r="G21" s="54"/>
      <c r="H21" s="265">
        <f t="shared" si="0"/>
        <v>4</v>
      </c>
      <c r="J21" s="881">
        <f t="shared" si="1"/>
        <v>1</v>
      </c>
    </row>
    <row r="22" spans="1:10">
      <c r="A22" s="892" t="s">
        <v>164</v>
      </c>
      <c r="B22" s="884">
        <v>1</v>
      </c>
      <c r="C22" s="885"/>
      <c r="D22" s="885"/>
      <c r="E22" s="885"/>
      <c r="F22" s="885"/>
      <c r="G22" s="54"/>
      <c r="H22" s="265">
        <f t="shared" si="0"/>
        <v>1</v>
      </c>
      <c r="J22" s="881">
        <f t="shared" si="1"/>
        <v>0</v>
      </c>
    </row>
    <row r="23" spans="1:10">
      <c r="A23" s="892" t="s">
        <v>114</v>
      </c>
      <c r="B23" s="884">
        <v>4</v>
      </c>
      <c r="C23" s="885"/>
      <c r="D23" s="885">
        <v>3</v>
      </c>
      <c r="E23" s="885">
        <v>2</v>
      </c>
      <c r="F23" s="885">
        <v>4</v>
      </c>
      <c r="G23" s="54"/>
      <c r="H23" s="265">
        <f t="shared" si="0"/>
        <v>13</v>
      </c>
      <c r="J23" s="881">
        <f t="shared" si="1"/>
        <v>0.69230769230769229</v>
      </c>
    </row>
    <row r="24" spans="1:10">
      <c r="A24" s="892" t="s">
        <v>115</v>
      </c>
      <c r="B24" s="884">
        <v>2</v>
      </c>
      <c r="C24" s="885"/>
      <c r="D24" s="885">
        <v>2</v>
      </c>
      <c r="E24" s="885"/>
      <c r="F24" s="885">
        <v>2</v>
      </c>
      <c r="G24" s="54"/>
      <c r="H24" s="265">
        <f t="shared" si="0"/>
        <v>6</v>
      </c>
      <c r="J24" s="881">
        <f t="shared" si="1"/>
        <v>0.66666666666666674</v>
      </c>
    </row>
    <row r="25" spans="1:10">
      <c r="A25" s="892" t="s">
        <v>116</v>
      </c>
      <c r="B25" s="884">
        <v>22</v>
      </c>
      <c r="C25" s="885"/>
      <c r="D25" s="885">
        <v>1</v>
      </c>
      <c r="E25" s="885">
        <v>1</v>
      </c>
      <c r="F25" s="885">
        <v>9</v>
      </c>
      <c r="G25" s="54"/>
      <c r="H25" s="265">
        <f t="shared" si="0"/>
        <v>33</v>
      </c>
      <c r="J25" s="881">
        <f t="shared" si="1"/>
        <v>0.33333333333333337</v>
      </c>
    </row>
    <row r="26" spans="1:10">
      <c r="A26" s="892" t="s">
        <v>117</v>
      </c>
      <c r="B26" s="884">
        <v>6</v>
      </c>
      <c r="C26" s="885"/>
      <c r="D26" s="885">
        <v>5</v>
      </c>
      <c r="E26" s="885">
        <v>1</v>
      </c>
      <c r="F26" s="885">
        <v>2</v>
      </c>
      <c r="G26" s="54"/>
      <c r="H26" s="265">
        <f t="shared" si="0"/>
        <v>14</v>
      </c>
      <c r="J26" s="881">
        <f t="shared" si="1"/>
        <v>0.5714285714285714</v>
      </c>
    </row>
    <row r="27" spans="1:10">
      <c r="A27" s="892" t="s">
        <v>118</v>
      </c>
      <c r="B27" s="884">
        <v>6</v>
      </c>
      <c r="C27" s="885"/>
      <c r="D27" s="885">
        <v>1</v>
      </c>
      <c r="E27" s="885">
        <v>2</v>
      </c>
      <c r="F27" s="885">
        <v>3</v>
      </c>
      <c r="G27" s="54"/>
      <c r="H27" s="265">
        <f t="shared" si="0"/>
        <v>12</v>
      </c>
      <c r="J27" s="881">
        <f t="shared" si="1"/>
        <v>0.5</v>
      </c>
    </row>
    <row r="28" spans="1:10">
      <c r="A28" s="892" t="s">
        <v>119</v>
      </c>
      <c r="B28" s="884">
        <v>5</v>
      </c>
      <c r="C28" s="885"/>
      <c r="D28" s="885">
        <v>1</v>
      </c>
      <c r="E28" s="885">
        <v>1</v>
      </c>
      <c r="F28" s="885">
        <v>4</v>
      </c>
      <c r="G28" s="54"/>
      <c r="H28" s="265">
        <f t="shared" si="0"/>
        <v>11</v>
      </c>
      <c r="J28" s="881">
        <f t="shared" si="1"/>
        <v>0.54545454545454541</v>
      </c>
    </row>
    <row r="29" spans="1:10">
      <c r="A29" s="892" t="s">
        <v>120</v>
      </c>
      <c r="B29" s="884">
        <v>1</v>
      </c>
      <c r="C29" s="885"/>
      <c r="D29" s="885"/>
      <c r="E29" s="885">
        <v>1</v>
      </c>
      <c r="F29" s="885">
        <v>1</v>
      </c>
      <c r="G29" s="54"/>
      <c r="H29" s="265">
        <f t="shared" si="0"/>
        <v>3</v>
      </c>
      <c r="J29" s="881">
        <f t="shared" si="1"/>
        <v>0.66666666666666674</v>
      </c>
    </row>
    <row r="30" spans="1:10">
      <c r="A30" s="892" t="s">
        <v>121</v>
      </c>
      <c r="B30" s="884">
        <v>6</v>
      </c>
      <c r="C30" s="885"/>
      <c r="D30" s="885">
        <v>5</v>
      </c>
      <c r="E30" s="885">
        <v>1</v>
      </c>
      <c r="F30" s="885">
        <v>4</v>
      </c>
      <c r="G30" s="54"/>
      <c r="H30" s="265">
        <f t="shared" si="0"/>
        <v>16</v>
      </c>
      <c r="J30" s="881">
        <f t="shared" si="1"/>
        <v>0.625</v>
      </c>
    </row>
    <row r="31" spans="1:10">
      <c r="A31" s="892" t="s">
        <v>122</v>
      </c>
      <c r="B31" s="884">
        <v>9</v>
      </c>
      <c r="C31" s="885"/>
      <c r="D31" s="885">
        <v>4</v>
      </c>
      <c r="E31" s="885">
        <v>2</v>
      </c>
      <c r="F31" s="885">
        <v>5</v>
      </c>
      <c r="G31" s="54"/>
      <c r="H31" s="265">
        <f t="shared" si="0"/>
        <v>20</v>
      </c>
      <c r="J31" s="881">
        <f t="shared" si="1"/>
        <v>0.55000000000000004</v>
      </c>
    </row>
    <row r="32" spans="1:10">
      <c r="A32" s="892" t="s">
        <v>123</v>
      </c>
      <c r="B32" s="884">
        <v>6</v>
      </c>
      <c r="C32" s="885"/>
      <c r="D32" s="885">
        <v>2</v>
      </c>
      <c r="E32" s="885">
        <v>3</v>
      </c>
      <c r="F32" s="885">
        <v>6</v>
      </c>
      <c r="G32" s="54"/>
      <c r="H32" s="265">
        <f t="shared" si="0"/>
        <v>17</v>
      </c>
      <c r="J32" s="881">
        <f t="shared" si="1"/>
        <v>0.64705882352941169</v>
      </c>
    </row>
    <row r="33" spans="1:10">
      <c r="A33" s="892" t="s">
        <v>124</v>
      </c>
      <c r="B33" s="884">
        <v>1</v>
      </c>
      <c r="C33" s="885"/>
      <c r="D33" s="885">
        <v>2</v>
      </c>
      <c r="E33" s="885"/>
      <c r="F33" s="885">
        <v>3</v>
      </c>
      <c r="G33" s="54"/>
      <c r="H33" s="265">
        <f t="shared" si="0"/>
        <v>6</v>
      </c>
      <c r="J33" s="881">
        <f t="shared" si="1"/>
        <v>0.83333333333333337</v>
      </c>
    </row>
    <row r="34" spans="1:10">
      <c r="A34" s="892" t="s">
        <v>125</v>
      </c>
      <c r="B34" s="884">
        <v>2</v>
      </c>
      <c r="C34" s="885"/>
      <c r="D34" s="885">
        <v>3</v>
      </c>
      <c r="E34" s="885">
        <v>7</v>
      </c>
      <c r="F34" s="885">
        <v>13</v>
      </c>
      <c r="G34" s="54"/>
      <c r="H34" s="265">
        <f t="shared" si="0"/>
        <v>25</v>
      </c>
      <c r="J34" s="881">
        <f t="shared" si="1"/>
        <v>0.92</v>
      </c>
    </row>
    <row r="35" spans="1:10">
      <c r="A35" s="892" t="s">
        <v>126</v>
      </c>
      <c r="B35" s="884">
        <v>3</v>
      </c>
      <c r="C35" s="885"/>
      <c r="D35" s="885">
        <v>2</v>
      </c>
      <c r="E35" s="885">
        <v>2</v>
      </c>
      <c r="F35" s="885">
        <v>11</v>
      </c>
      <c r="G35" s="54"/>
      <c r="H35" s="265">
        <f t="shared" si="0"/>
        <v>18</v>
      </c>
      <c r="J35" s="881">
        <f t="shared" si="1"/>
        <v>0.83333333333333337</v>
      </c>
    </row>
    <row r="36" spans="1:10">
      <c r="A36" s="892" t="s">
        <v>127</v>
      </c>
      <c r="B36" s="884">
        <v>12</v>
      </c>
      <c r="C36" s="885"/>
      <c r="D36" s="885">
        <v>1</v>
      </c>
      <c r="E36" s="885">
        <v>4</v>
      </c>
      <c r="F36" s="885">
        <v>10</v>
      </c>
      <c r="G36" s="54"/>
      <c r="H36" s="265">
        <f t="shared" si="0"/>
        <v>27</v>
      </c>
      <c r="J36" s="881">
        <f t="shared" si="1"/>
        <v>0.55555555555555558</v>
      </c>
    </row>
    <row r="37" spans="1:10">
      <c r="A37" s="892" t="s">
        <v>128</v>
      </c>
      <c r="B37" s="884">
        <v>10</v>
      </c>
      <c r="C37" s="885"/>
      <c r="D37" s="885"/>
      <c r="E37" s="885">
        <v>1</v>
      </c>
      <c r="F37" s="885"/>
      <c r="G37" s="54"/>
      <c r="H37" s="265">
        <f t="shared" si="0"/>
        <v>11</v>
      </c>
      <c r="J37" s="881">
        <f t="shared" si="1"/>
        <v>9.0909090909090939E-2</v>
      </c>
    </row>
    <row r="38" spans="1:10">
      <c r="A38" s="892" t="s">
        <v>129</v>
      </c>
      <c r="B38" s="884">
        <v>1</v>
      </c>
      <c r="C38" s="885"/>
      <c r="D38" s="885"/>
      <c r="E38" s="885"/>
      <c r="F38" s="885">
        <v>1</v>
      </c>
      <c r="G38" s="54"/>
      <c r="H38" s="265">
        <f t="shared" si="0"/>
        <v>2</v>
      </c>
      <c r="J38" s="881">
        <f t="shared" si="1"/>
        <v>0.5</v>
      </c>
    </row>
    <row r="39" spans="1:10">
      <c r="A39" s="892" t="s">
        <v>130</v>
      </c>
      <c r="B39" s="884">
        <v>2</v>
      </c>
      <c r="C39" s="885"/>
      <c r="D39" s="885"/>
      <c r="E39" s="885">
        <v>1</v>
      </c>
      <c r="F39" s="885"/>
      <c r="G39" s="54"/>
      <c r="H39" s="265">
        <f t="shared" si="0"/>
        <v>3</v>
      </c>
      <c r="J39" s="881">
        <f t="shared" si="1"/>
        <v>0.33333333333333337</v>
      </c>
    </row>
    <row r="40" spans="1:10">
      <c r="A40" s="892" t="s">
        <v>131</v>
      </c>
      <c r="B40" s="884">
        <v>7</v>
      </c>
      <c r="C40" s="885"/>
      <c r="D40" s="885"/>
      <c r="E40" s="885"/>
      <c r="F40" s="885">
        <v>1</v>
      </c>
      <c r="G40" s="54"/>
      <c r="H40" s="265">
        <f t="shared" si="0"/>
        <v>8</v>
      </c>
      <c r="J40" s="881">
        <f t="shared" si="1"/>
        <v>0.125</v>
      </c>
    </row>
    <row r="41" spans="1:10">
      <c r="A41" s="892" t="s">
        <v>132</v>
      </c>
      <c r="B41" s="884">
        <v>7</v>
      </c>
      <c r="C41" s="885"/>
      <c r="D41" s="885">
        <v>1</v>
      </c>
      <c r="E41" s="885"/>
      <c r="F41" s="885">
        <v>2</v>
      </c>
      <c r="G41" s="54"/>
      <c r="H41" s="265">
        <f t="shared" si="0"/>
        <v>10</v>
      </c>
      <c r="J41" s="881">
        <f t="shared" si="1"/>
        <v>0.30000000000000004</v>
      </c>
    </row>
    <row r="42" spans="1:10">
      <c r="A42" s="892" t="s">
        <v>133</v>
      </c>
      <c r="B42" s="884">
        <v>4</v>
      </c>
      <c r="C42" s="885"/>
      <c r="D42" s="885"/>
      <c r="E42" s="885"/>
      <c r="F42" s="885"/>
      <c r="G42" s="54"/>
      <c r="H42" s="265">
        <f t="shared" ref="H42:H65" si="2">F42+E42+D42+C42+B42</f>
        <v>4</v>
      </c>
      <c r="J42" s="881">
        <f t="shared" si="1"/>
        <v>0</v>
      </c>
    </row>
    <row r="43" spans="1:10">
      <c r="A43" s="892" t="s">
        <v>165</v>
      </c>
      <c r="B43" s="884">
        <v>2</v>
      </c>
      <c r="C43" s="885"/>
      <c r="D43" s="885">
        <v>1</v>
      </c>
      <c r="E43" s="885">
        <v>1</v>
      </c>
      <c r="F43" s="885"/>
      <c r="G43" s="54"/>
      <c r="H43" s="265">
        <f t="shared" si="2"/>
        <v>4</v>
      </c>
      <c r="J43" s="881">
        <f t="shared" si="1"/>
        <v>0.5</v>
      </c>
    </row>
    <row r="44" spans="1:10">
      <c r="A44" s="892" t="s">
        <v>134</v>
      </c>
      <c r="B44" s="884">
        <v>6</v>
      </c>
      <c r="C44" s="885">
        <v>1</v>
      </c>
      <c r="D44" s="885"/>
      <c r="E44" s="885">
        <v>2</v>
      </c>
      <c r="F44" s="885">
        <v>2</v>
      </c>
      <c r="G44" s="54"/>
      <c r="H44" s="265">
        <f t="shared" si="2"/>
        <v>11</v>
      </c>
      <c r="J44" s="881">
        <f t="shared" si="1"/>
        <v>0.45454545454545459</v>
      </c>
    </row>
    <row r="45" spans="1:10">
      <c r="A45" s="892" t="s">
        <v>135</v>
      </c>
      <c r="B45" s="884"/>
      <c r="C45" s="885"/>
      <c r="D45" s="885"/>
      <c r="E45" s="885"/>
      <c r="F45" s="885">
        <v>2</v>
      </c>
      <c r="G45" s="54"/>
      <c r="H45" s="265">
        <f t="shared" si="2"/>
        <v>2</v>
      </c>
      <c r="J45" s="881">
        <f t="shared" si="1"/>
        <v>1</v>
      </c>
    </row>
    <row r="46" spans="1:10">
      <c r="A46" s="892" t="s">
        <v>136</v>
      </c>
      <c r="B46" s="884">
        <v>2</v>
      </c>
      <c r="C46" s="885"/>
      <c r="D46" s="885"/>
      <c r="E46" s="885"/>
      <c r="F46" s="885"/>
      <c r="G46" s="54"/>
      <c r="H46" s="265">
        <f t="shared" si="2"/>
        <v>2</v>
      </c>
      <c r="J46" s="881">
        <f t="shared" si="1"/>
        <v>0</v>
      </c>
    </row>
    <row r="47" spans="1:10">
      <c r="A47" s="892" t="s">
        <v>137</v>
      </c>
      <c r="B47" s="884">
        <v>14</v>
      </c>
      <c r="C47" s="885"/>
      <c r="D47" s="885">
        <v>1</v>
      </c>
      <c r="E47" s="885">
        <v>1</v>
      </c>
      <c r="F47" s="885">
        <v>5</v>
      </c>
      <c r="G47" s="54"/>
      <c r="H47" s="265">
        <f t="shared" si="2"/>
        <v>21</v>
      </c>
      <c r="J47" s="881">
        <f t="shared" si="1"/>
        <v>0.33333333333333337</v>
      </c>
    </row>
    <row r="48" spans="1:10">
      <c r="A48" s="892" t="s">
        <v>138</v>
      </c>
      <c r="B48" s="884">
        <v>7</v>
      </c>
      <c r="C48" s="885"/>
      <c r="D48" s="885"/>
      <c r="E48" s="885"/>
      <c r="F48" s="885">
        <v>4</v>
      </c>
      <c r="G48" s="54"/>
      <c r="H48" s="265">
        <f t="shared" si="2"/>
        <v>11</v>
      </c>
      <c r="J48" s="881">
        <f t="shared" si="1"/>
        <v>0.36363636363636365</v>
      </c>
    </row>
    <row r="49" spans="1:10">
      <c r="A49" s="892" t="s">
        <v>139</v>
      </c>
      <c r="B49" s="884">
        <v>5</v>
      </c>
      <c r="C49" s="885"/>
      <c r="D49" s="885"/>
      <c r="E49" s="885"/>
      <c r="F49" s="885"/>
      <c r="G49" s="54"/>
      <c r="H49" s="265">
        <f t="shared" si="2"/>
        <v>5</v>
      </c>
      <c r="J49" s="881">
        <f t="shared" si="1"/>
        <v>0</v>
      </c>
    </row>
    <row r="50" spans="1:10">
      <c r="A50" s="892" t="s">
        <v>140</v>
      </c>
      <c r="B50" s="884">
        <v>11</v>
      </c>
      <c r="C50" s="885"/>
      <c r="D50" s="885">
        <v>2</v>
      </c>
      <c r="E50" s="885">
        <v>1</v>
      </c>
      <c r="F50" s="885"/>
      <c r="G50" s="54"/>
      <c r="H50" s="265">
        <f t="shared" si="2"/>
        <v>14</v>
      </c>
      <c r="J50" s="881">
        <f t="shared" si="1"/>
        <v>0.2142857142857143</v>
      </c>
    </row>
    <row r="51" spans="1:10">
      <c r="A51" s="892" t="s">
        <v>141</v>
      </c>
      <c r="B51" s="884">
        <v>6</v>
      </c>
      <c r="C51" s="885"/>
      <c r="D51" s="885"/>
      <c r="E51" s="885">
        <v>2</v>
      </c>
      <c r="F51" s="885">
        <v>2</v>
      </c>
      <c r="G51" s="54"/>
      <c r="H51" s="265">
        <f t="shared" si="2"/>
        <v>10</v>
      </c>
      <c r="J51" s="881">
        <f t="shared" si="1"/>
        <v>0.4</v>
      </c>
    </row>
    <row r="52" spans="1:10">
      <c r="A52" s="892" t="s">
        <v>142</v>
      </c>
      <c r="B52" s="884">
        <v>8</v>
      </c>
      <c r="C52" s="885"/>
      <c r="D52" s="885">
        <v>1</v>
      </c>
      <c r="E52" s="885">
        <v>2</v>
      </c>
      <c r="F52" s="885">
        <v>1</v>
      </c>
      <c r="G52" s="54"/>
      <c r="H52" s="265">
        <f t="shared" si="2"/>
        <v>12</v>
      </c>
      <c r="J52" s="881">
        <f t="shared" si="1"/>
        <v>0.33333333333333337</v>
      </c>
    </row>
    <row r="53" spans="1:10">
      <c r="A53" s="892" t="s">
        <v>143</v>
      </c>
      <c r="B53" s="884">
        <v>3</v>
      </c>
      <c r="C53" s="885"/>
      <c r="D53" s="885"/>
      <c r="E53" s="885">
        <v>1</v>
      </c>
      <c r="F53" s="885"/>
      <c r="G53" s="54"/>
      <c r="H53" s="265">
        <f t="shared" si="2"/>
        <v>4</v>
      </c>
      <c r="J53" s="881">
        <f t="shared" si="1"/>
        <v>0.25</v>
      </c>
    </row>
    <row r="54" spans="1:10">
      <c r="A54" s="892" t="s">
        <v>144</v>
      </c>
      <c r="B54" s="884">
        <v>8</v>
      </c>
      <c r="C54" s="885"/>
      <c r="D54" s="885"/>
      <c r="E54" s="885"/>
      <c r="F54" s="885">
        <v>1</v>
      </c>
      <c r="G54" s="54"/>
      <c r="H54" s="265">
        <f t="shared" si="2"/>
        <v>9</v>
      </c>
      <c r="J54" s="881">
        <f t="shared" si="1"/>
        <v>0.11111111111111116</v>
      </c>
    </row>
    <row r="55" spans="1:10">
      <c r="A55" s="892" t="s">
        <v>145</v>
      </c>
      <c r="B55" s="884">
        <v>3</v>
      </c>
      <c r="C55" s="885"/>
      <c r="D55" s="885"/>
      <c r="E55" s="885">
        <v>2</v>
      </c>
      <c r="F55" s="885"/>
      <c r="G55" s="54"/>
      <c r="H55" s="265">
        <f t="shared" si="2"/>
        <v>5</v>
      </c>
      <c r="J55" s="881">
        <f t="shared" si="1"/>
        <v>0.4</v>
      </c>
    </row>
    <row r="56" spans="1:10">
      <c r="A56" s="892" t="s">
        <v>146</v>
      </c>
      <c r="B56" s="884">
        <v>2</v>
      </c>
      <c r="C56" s="885"/>
      <c r="D56" s="885"/>
      <c r="E56" s="885">
        <v>1</v>
      </c>
      <c r="F56" s="885"/>
      <c r="G56" s="54"/>
      <c r="H56" s="265">
        <f t="shared" si="2"/>
        <v>3</v>
      </c>
      <c r="J56" s="881">
        <f t="shared" si="1"/>
        <v>0.33333333333333337</v>
      </c>
    </row>
    <row r="57" spans="1:10">
      <c r="A57" s="892" t="s">
        <v>147</v>
      </c>
      <c r="B57" s="884">
        <v>8</v>
      </c>
      <c r="C57" s="885"/>
      <c r="D57" s="885">
        <v>4</v>
      </c>
      <c r="E57" s="885"/>
      <c r="F57" s="885">
        <v>2</v>
      </c>
      <c r="G57" s="54"/>
      <c r="H57" s="265">
        <f t="shared" si="2"/>
        <v>14</v>
      </c>
      <c r="J57" s="881">
        <f t="shared" si="1"/>
        <v>0.4285714285714286</v>
      </c>
    </row>
    <row r="58" spans="1:10">
      <c r="A58" s="892" t="s">
        <v>148</v>
      </c>
      <c r="B58" s="884">
        <v>4</v>
      </c>
      <c r="C58" s="885"/>
      <c r="D58" s="885">
        <v>3</v>
      </c>
      <c r="E58" s="885">
        <v>2</v>
      </c>
      <c r="F58" s="885">
        <v>6</v>
      </c>
      <c r="G58" s="54"/>
      <c r="H58" s="265">
        <f t="shared" si="2"/>
        <v>15</v>
      </c>
      <c r="J58" s="881">
        <f t="shared" si="1"/>
        <v>0.73333333333333339</v>
      </c>
    </row>
    <row r="59" spans="1:10">
      <c r="A59" s="892" t="s">
        <v>149</v>
      </c>
      <c r="B59" s="884">
        <v>1</v>
      </c>
      <c r="C59" s="885"/>
      <c r="D59" s="885"/>
      <c r="E59" s="885"/>
      <c r="F59" s="885">
        <v>1</v>
      </c>
      <c r="G59" s="54"/>
      <c r="H59" s="265">
        <f t="shared" si="2"/>
        <v>2</v>
      </c>
      <c r="J59" s="881">
        <f t="shared" si="1"/>
        <v>0.5</v>
      </c>
    </row>
    <row r="60" spans="1:10">
      <c r="A60" s="892" t="s">
        <v>150</v>
      </c>
      <c r="B60" s="884">
        <v>2</v>
      </c>
      <c r="C60" s="885"/>
      <c r="D60" s="885"/>
      <c r="E60" s="885"/>
      <c r="F60" s="885">
        <v>1</v>
      </c>
      <c r="G60" s="54"/>
      <c r="H60" s="265">
        <f t="shared" si="2"/>
        <v>3</v>
      </c>
      <c r="J60" s="881">
        <f t="shared" si="1"/>
        <v>0.33333333333333337</v>
      </c>
    </row>
    <row r="61" spans="1:10">
      <c r="A61" s="892" t="s">
        <v>151</v>
      </c>
      <c r="B61" s="884">
        <v>4</v>
      </c>
      <c r="C61" s="885"/>
      <c r="D61" s="885">
        <v>1</v>
      </c>
      <c r="E61" s="885"/>
      <c r="F61" s="885">
        <v>2</v>
      </c>
      <c r="G61" s="54"/>
      <c r="H61" s="265">
        <f t="shared" si="2"/>
        <v>7</v>
      </c>
      <c r="J61" s="881">
        <f t="shared" si="1"/>
        <v>0.4285714285714286</v>
      </c>
    </row>
    <row r="62" spans="1:10">
      <c r="A62" s="892" t="s">
        <v>338</v>
      </c>
      <c r="B62" s="884">
        <v>1</v>
      </c>
      <c r="C62" s="885"/>
      <c r="D62" s="885"/>
      <c r="E62" s="885"/>
      <c r="F62" s="885"/>
      <c r="G62" s="54"/>
      <c r="H62" s="265">
        <f t="shared" si="2"/>
        <v>1</v>
      </c>
      <c r="J62" s="881">
        <f t="shared" si="1"/>
        <v>0</v>
      </c>
    </row>
    <row r="63" spans="1:10">
      <c r="A63" s="892" t="s">
        <v>153</v>
      </c>
      <c r="B63" s="884">
        <v>5</v>
      </c>
      <c r="C63" s="885"/>
      <c r="D63" s="885"/>
      <c r="E63" s="885"/>
      <c r="F63" s="885"/>
      <c r="G63" s="54"/>
      <c r="H63" s="265">
        <f t="shared" si="2"/>
        <v>5</v>
      </c>
      <c r="J63" s="881">
        <f t="shared" si="1"/>
        <v>0</v>
      </c>
    </row>
    <row r="64" spans="1:10">
      <c r="A64" s="892" t="s">
        <v>154</v>
      </c>
      <c r="B64" s="884">
        <v>3</v>
      </c>
      <c r="C64" s="885"/>
      <c r="D64" s="885"/>
      <c r="E64" s="885">
        <v>1</v>
      </c>
      <c r="F64" s="885">
        <v>1</v>
      </c>
      <c r="G64" s="54"/>
      <c r="H64" s="265">
        <f t="shared" si="2"/>
        <v>5</v>
      </c>
      <c r="J64" s="881">
        <f t="shared" si="1"/>
        <v>0.4</v>
      </c>
    </row>
    <row r="65" spans="1:10">
      <c r="A65" s="893" t="s">
        <v>155</v>
      </c>
      <c r="B65" s="889">
        <v>3</v>
      </c>
      <c r="C65" s="890"/>
      <c r="D65" s="890"/>
      <c r="E65" s="890"/>
      <c r="F65" s="890">
        <v>1</v>
      </c>
      <c r="G65" s="54"/>
      <c r="H65" s="265">
        <f t="shared" si="2"/>
        <v>4</v>
      </c>
      <c r="J65" s="881">
        <f t="shared" si="1"/>
        <v>0.25</v>
      </c>
    </row>
    <row r="66" spans="1:10">
      <c r="J66" s="8"/>
    </row>
    <row r="67" spans="1:10">
      <c r="A67" s="55" t="s">
        <v>1</v>
      </c>
      <c r="B67" s="10">
        <f>SUM(B8:B65)</f>
        <v>284</v>
      </c>
      <c r="C67" s="10">
        <f>SUM(C8:C65)</f>
        <v>2</v>
      </c>
      <c r="D67" s="10">
        <f>SUM(D8:D65)</f>
        <v>110</v>
      </c>
      <c r="E67" s="10">
        <f>SUM(E8:E65)</f>
        <v>53</v>
      </c>
      <c r="F67" s="10">
        <f>SUM(F8:F65)</f>
        <v>158</v>
      </c>
      <c r="G67" s="1"/>
      <c r="H67" s="175">
        <f>SUM(H10:H65)</f>
        <v>607</v>
      </c>
      <c r="J67" s="272">
        <f t="shared" ref="J67" si="3">1-(B67/H67)</f>
        <v>0.53212520593080725</v>
      </c>
    </row>
    <row r="69" spans="1:10" ht="24" customHeight="1">
      <c r="A69" s="1276" t="s">
        <v>528</v>
      </c>
      <c r="B69" s="1276"/>
      <c r="C69" s="1276"/>
      <c r="D69" s="1276"/>
      <c r="E69" s="1276"/>
      <c r="F69" s="1276"/>
      <c r="G69" s="1276"/>
      <c r="H69" s="1276"/>
      <c r="I69" s="1276"/>
      <c r="J69" s="1276"/>
    </row>
    <row r="70" spans="1:10">
      <c r="A70" s="42" t="s">
        <v>1017</v>
      </c>
    </row>
  </sheetData>
  <mergeCells count="3">
    <mergeCell ref="A2:J2"/>
    <mergeCell ref="A5:J5"/>
    <mergeCell ref="A69:J69"/>
  </mergeCells>
  <printOptions horizontalCentered="1"/>
  <pageMargins left="0.39370078740157483" right="0.39370078740157483" top="0.98425196850393704" bottom="0.59055118110236227" header="0.39370078740157483" footer="0.39370078740157483"/>
  <pageSetup paperSize="9" scale="99" firstPageNumber="12" fitToHeight="0" orientation="portrait" r:id="rId1"/>
</worksheet>
</file>

<file path=xl/worksheets/sheet12.xml><?xml version="1.0" encoding="utf-8"?>
<worksheet xmlns="http://schemas.openxmlformats.org/spreadsheetml/2006/main" xmlns:r="http://schemas.openxmlformats.org/officeDocument/2006/relationships">
  <sheetPr>
    <tabColor theme="3" tint="-0.499984740745262"/>
    <pageSetUpPr fitToPage="1"/>
  </sheetPr>
  <dimension ref="A2:O34"/>
  <sheetViews>
    <sheetView showGridLines="0" workbookViewId="0">
      <selection activeCell="R39" sqref="R39"/>
    </sheetView>
  </sheetViews>
  <sheetFormatPr baseColWidth="10" defaultRowHeight="13.2"/>
  <cols>
    <col min="1" max="1" width="42.33203125" customWidth="1"/>
    <col min="2" max="3" width="9.44140625" customWidth="1"/>
    <col min="4" max="5" width="9.33203125" customWidth="1"/>
    <col min="6" max="7" width="8" customWidth="1"/>
    <col min="8" max="9" width="9.77734375" customWidth="1"/>
    <col min="10" max="11" width="10.33203125" customWidth="1"/>
    <col min="12" max="13" width="11" customWidth="1"/>
    <col min="14" max="14" width="7.6640625" bestFit="1" customWidth="1"/>
    <col min="15" max="15" width="8.77734375" bestFit="1" customWidth="1"/>
  </cols>
  <sheetData>
    <row r="2" spans="1:15" ht="36.75" customHeight="1">
      <c r="A2" s="1255" t="s">
        <v>742</v>
      </c>
      <c r="B2" s="1255"/>
      <c r="C2" s="1255"/>
      <c r="D2" s="1255"/>
      <c r="E2" s="1255"/>
      <c r="F2" s="1255"/>
      <c r="G2" s="1255"/>
      <c r="H2" s="1255"/>
      <c r="I2" s="1255"/>
      <c r="J2" s="1255"/>
      <c r="K2" s="1255"/>
      <c r="L2" s="1255"/>
      <c r="M2" s="1255"/>
      <c r="N2" s="1255"/>
      <c r="O2" s="1255"/>
    </row>
    <row r="3" spans="1:15">
      <c r="A3" s="49"/>
    </row>
    <row r="4" spans="1:15">
      <c r="A4" s="49"/>
    </row>
    <row r="5" spans="1:15">
      <c r="A5" s="49"/>
    </row>
    <row r="6" spans="1:15">
      <c r="A6" s="1283" t="s">
        <v>727</v>
      </c>
      <c r="B6" s="1283"/>
      <c r="C6" s="1283"/>
      <c r="D6" s="1283"/>
      <c r="E6" s="1283"/>
      <c r="F6" s="1283"/>
      <c r="G6" s="1283"/>
      <c r="H6" s="1283"/>
      <c r="I6" s="1283"/>
      <c r="J6" s="1283"/>
      <c r="K6" s="1283"/>
      <c r="L6" s="1283"/>
      <c r="M6" s="1283"/>
      <c r="N6" s="1283"/>
      <c r="O6" s="675"/>
    </row>
    <row r="7" spans="1:15" ht="33" customHeight="1"/>
    <row r="8" spans="1:15" ht="53.25" customHeight="1">
      <c r="A8" s="542"/>
      <c r="B8" s="1281" t="s">
        <v>486</v>
      </c>
      <c r="C8" s="1282"/>
      <c r="D8" s="1281" t="s">
        <v>225</v>
      </c>
      <c r="E8" s="1282"/>
      <c r="F8" s="1282"/>
      <c r="G8" s="1282"/>
      <c r="H8" s="1282"/>
      <c r="I8" s="1265"/>
      <c r="J8" s="1281" t="s">
        <v>226</v>
      </c>
      <c r="K8" s="1282"/>
      <c r="L8" s="1282"/>
      <c r="M8" s="1282"/>
      <c r="N8" s="1273" t="s">
        <v>101</v>
      </c>
      <c r="O8" s="1289"/>
    </row>
    <row r="9" spans="1:15" s="4" customFormat="1" ht="26.4">
      <c r="A9" s="695" t="s">
        <v>740</v>
      </c>
      <c r="B9" s="1281"/>
      <c r="C9" s="1282"/>
      <c r="D9" s="1284" t="s">
        <v>227</v>
      </c>
      <c r="E9" s="1285"/>
      <c r="F9" s="1284" t="s">
        <v>488</v>
      </c>
      <c r="G9" s="1285"/>
      <c r="H9" s="1284" t="s">
        <v>228</v>
      </c>
      <c r="I9" s="1286"/>
      <c r="J9" s="1287" t="s">
        <v>229</v>
      </c>
      <c r="K9" s="1285"/>
      <c r="L9" s="1284" t="s">
        <v>230</v>
      </c>
      <c r="M9" s="1288"/>
      <c r="N9" s="1273"/>
      <c r="O9" s="1289"/>
    </row>
    <row r="10" spans="1:15" s="20" customFormat="1">
      <c r="A10" s="53"/>
      <c r="B10" s="65" t="s">
        <v>349</v>
      </c>
      <c r="C10" s="65" t="s">
        <v>191</v>
      </c>
      <c r="D10" s="65" t="s">
        <v>349</v>
      </c>
      <c r="E10" s="65" t="s">
        <v>191</v>
      </c>
      <c r="F10" s="65" t="s">
        <v>349</v>
      </c>
      <c r="G10" s="65" t="s">
        <v>191</v>
      </c>
      <c r="H10" s="65" t="s">
        <v>349</v>
      </c>
      <c r="I10" s="65" t="s">
        <v>191</v>
      </c>
      <c r="J10" s="65" t="s">
        <v>349</v>
      </c>
      <c r="K10" s="65" t="s">
        <v>191</v>
      </c>
      <c r="L10" s="65" t="s">
        <v>349</v>
      </c>
      <c r="M10" s="65" t="s">
        <v>191</v>
      </c>
      <c r="N10" s="65" t="s">
        <v>349</v>
      </c>
      <c r="O10" s="65" t="s">
        <v>191</v>
      </c>
    </row>
    <row r="11" spans="1:15">
      <c r="A11" s="53"/>
      <c r="B11" s="53"/>
      <c r="C11" s="53"/>
      <c r="D11" s="67"/>
      <c r="E11" s="67"/>
      <c r="F11" s="67"/>
      <c r="G11" s="67"/>
      <c r="H11" s="67"/>
      <c r="I11" s="67"/>
      <c r="J11" s="67"/>
      <c r="K11" s="67"/>
      <c r="L11" s="67"/>
      <c r="M11" s="67"/>
      <c r="N11" s="20"/>
      <c r="O11" s="20"/>
    </row>
    <row r="12" spans="1:15">
      <c r="A12" s="68" t="s">
        <v>204</v>
      </c>
      <c r="B12" s="35">
        <v>84</v>
      </c>
      <c r="C12" s="543">
        <f>B12/$N$19</f>
        <v>8.2352941176470587E-2</v>
      </c>
      <c r="D12" s="78">
        <v>164</v>
      </c>
      <c r="E12" s="543">
        <f>D12/$N$19</f>
        <v>0.16078431372549021</v>
      </c>
      <c r="F12" s="73">
        <v>16</v>
      </c>
      <c r="G12" s="543">
        <f>F12/$N$19</f>
        <v>1.5686274509803921E-2</v>
      </c>
      <c r="H12" s="80">
        <v>12</v>
      </c>
      <c r="I12" s="543">
        <f>H12/$N$19</f>
        <v>1.1764705882352941E-2</v>
      </c>
      <c r="J12" s="78">
        <v>1</v>
      </c>
      <c r="K12" s="543">
        <f>J12/$N$19</f>
        <v>9.8039215686274508E-4</v>
      </c>
      <c r="L12" s="73">
        <v>49</v>
      </c>
      <c r="M12" s="543">
        <f>L12/$N$19</f>
        <v>4.8039215686274513E-2</v>
      </c>
      <c r="N12" s="84">
        <f>B12+D12+F12+H12+J12+L12</f>
        <v>326</v>
      </c>
      <c r="O12" s="39">
        <f>N12/$N$19</f>
        <v>0.31960784313725488</v>
      </c>
    </row>
    <row r="13" spans="1:15">
      <c r="A13" s="69" t="s">
        <v>205</v>
      </c>
      <c r="B13" s="37">
        <v>64</v>
      </c>
      <c r="C13" s="543">
        <f t="shared" ref="C13:C17" si="0">B13/$N$19</f>
        <v>6.2745098039215685E-2</v>
      </c>
      <c r="D13" s="79">
        <v>71</v>
      </c>
      <c r="E13" s="543">
        <f t="shared" ref="E13:E17" si="1">D13/$N$19</f>
        <v>6.9607843137254904E-2</v>
      </c>
      <c r="F13" s="74">
        <v>6</v>
      </c>
      <c r="G13" s="543">
        <f t="shared" ref="G13:G17" si="2">F13/$N$19</f>
        <v>5.8823529411764705E-3</v>
      </c>
      <c r="H13" s="82"/>
      <c r="I13" s="543"/>
      <c r="J13" s="79"/>
      <c r="K13" s="543"/>
      <c r="L13" s="74"/>
      <c r="M13" s="543"/>
      <c r="N13" s="85">
        <f t="shared" ref="N13:N17" si="3">B13+D13+F13+H13+J13+L13</f>
        <v>141</v>
      </c>
      <c r="O13" s="40">
        <f t="shared" ref="O13:O19" si="4">N13/$N$19</f>
        <v>0.13823529411764707</v>
      </c>
    </row>
    <row r="14" spans="1:15" ht="39.6">
      <c r="A14" s="69" t="s">
        <v>206</v>
      </c>
      <c r="B14" s="102">
        <v>63</v>
      </c>
      <c r="C14" s="694">
        <f t="shared" si="0"/>
        <v>6.1764705882352944E-2</v>
      </c>
      <c r="D14" s="86">
        <v>115</v>
      </c>
      <c r="E14" s="694">
        <f t="shared" si="1"/>
        <v>0.11274509803921569</v>
      </c>
      <c r="F14" s="87">
        <v>6</v>
      </c>
      <c r="G14" s="694">
        <f t="shared" si="2"/>
        <v>5.8823529411764705E-3</v>
      </c>
      <c r="H14" s="88"/>
      <c r="I14" s="694"/>
      <c r="J14" s="86"/>
      <c r="K14" s="694"/>
      <c r="L14" s="87"/>
      <c r="M14" s="694"/>
      <c r="N14" s="89">
        <f t="shared" si="3"/>
        <v>184</v>
      </c>
      <c r="O14" s="90">
        <f t="shared" si="4"/>
        <v>0.1803921568627451</v>
      </c>
    </row>
    <row r="15" spans="1:15">
      <c r="A15" s="69" t="s">
        <v>207</v>
      </c>
      <c r="B15" s="37">
        <v>36</v>
      </c>
      <c r="C15" s="543">
        <f t="shared" si="0"/>
        <v>3.5294117647058823E-2</v>
      </c>
      <c r="D15" s="79">
        <v>48</v>
      </c>
      <c r="E15" s="543">
        <f t="shared" si="1"/>
        <v>4.7058823529411764E-2</v>
      </c>
      <c r="F15" s="74">
        <v>5</v>
      </c>
      <c r="G15" s="543">
        <f t="shared" si="2"/>
        <v>4.9019607843137254E-3</v>
      </c>
      <c r="H15" s="82">
        <v>1</v>
      </c>
      <c r="I15" s="543">
        <f t="shared" ref="I15:I17" si="5">H15/$N$19</f>
        <v>9.8039215686274508E-4</v>
      </c>
      <c r="J15" s="79">
        <v>22</v>
      </c>
      <c r="K15" s="543">
        <f t="shared" ref="K15:K16" si="6">J15/$N$19</f>
        <v>2.1568627450980392E-2</v>
      </c>
      <c r="L15" s="74">
        <v>33</v>
      </c>
      <c r="M15" s="543">
        <f t="shared" ref="M15:M17" si="7">L15/$N$19</f>
        <v>3.2352941176470591E-2</v>
      </c>
      <c r="N15" s="85">
        <f t="shared" si="3"/>
        <v>145</v>
      </c>
      <c r="O15" s="40">
        <f t="shared" si="4"/>
        <v>0.14215686274509803</v>
      </c>
    </row>
    <row r="16" spans="1:15">
      <c r="A16" s="69" t="s">
        <v>202</v>
      </c>
      <c r="B16" s="37">
        <v>43</v>
      </c>
      <c r="C16" s="543">
        <f t="shared" si="0"/>
        <v>4.2156862745098042E-2</v>
      </c>
      <c r="D16" s="79">
        <v>73</v>
      </c>
      <c r="E16" s="543">
        <f t="shared" si="1"/>
        <v>7.1568627450980388E-2</v>
      </c>
      <c r="F16" s="74">
        <v>10</v>
      </c>
      <c r="G16" s="543">
        <f t="shared" si="2"/>
        <v>9.8039215686274508E-3</v>
      </c>
      <c r="H16" s="82">
        <v>2</v>
      </c>
      <c r="I16" s="543">
        <f t="shared" si="5"/>
        <v>1.9607843137254902E-3</v>
      </c>
      <c r="J16" s="79">
        <v>11</v>
      </c>
      <c r="K16" s="543">
        <f t="shared" si="6"/>
        <v>1.0784313725490196E-2</v>
      </c>
      <c r="L16" s="74">
        <v>36</v>
      </c>
      <c r="M16" s="543">
        <f t="shared" si="7"/>
        <v>3.5294117647058823E-2</v>
      </c>
      <c r="N16" s="85">
        <f t="shared" si="3"/>
        <v>175</v>
      </c>
      <c r="O16" s="40">
        <f t="shared" si="4"/>
        <v>0.17156862745098039</v>
      </c>
    </row>
    <row r="17" spans="1:15">
      <c r="A17" s="69" t="s">
        <v>208</v>
      </c>
      <c r="B17" s="37">
        <v>12</v>
      </c>
      <c r="C17" s="543">
        <f t="shared" si="0"/>
        <v>1.1764705882352941E-2</v>
      </c>
      <c r="D17" s="79">
        <v>27</v>
      </c>
      <c r="E17" s="543">
        <f t="shared" si="1"/>
        <v>2.6470588235294117E-2</v>
      </c>
      <c r="F17" s="74">
        <v>4</v>
      </c>
      <c r="G17" s="543">
        <f t="shared" si="2"/>
        <v>3.9215686274509803E-3</v>
      </c>
      <c r="H17" s="82">
        <v>1</v>
      </c>
      <c r="I17" s="543">
        <f t="shared" si="5"/>
        <v>9.8039215686274508E-4</v>
      </c>
      <c r="J17" s="79"/>
      <c r="K17" s="543"/>
      <c r="L17" s="74">
        <v>5</v>
      </c>
      <c r="M17" s="543">
        <f t="shared" si="7"/>
        <v>4.9019607843137254E-3</v>
      </c>
      <c r="N17" s="85">
        <f t="shared" si="3"/>
        <v>49</v>
      </c>
      <c r="O17" s="40">
        <f t="shared" si="4"/>
        <v>4.8039215686274513E-2</v>
      </c>
    </row>
    <row r="18" spans="1:15">
      <c r="A18" s="13"/>
      <c r="B18" s="13"/>
      <c r="C18" s="13"/>
      <c r="D18" s="13"/>
      <c r="E18" s="13"/>
      <c r="F18" s="13"/>
      <c r="G18" s="13"/>
      <c r="H18" s="13"/>
      <c r="I18" s="13"/>
      <c r="J18" s="13"/>
      <c r="K18" s="13"/>
      <c r="L18" s="13"/>
      <c r="M18" s="13"/>
      <c r="N18" s="13"/>
      <c r="O18" s="32"/>
    </row>
    <row r="19" spans="1:15" ht="18" customHeight="1">
      <c r="A19" s="544" t="s">
        <v>1</v>
      </c>
      <c r="B19" s="10">
        <f>SUM(B12:B17)</f>
        <v>302</v>
      </c>
      <c r="C19" s="92">
        <f>B19/$N$19</f>
        <v>0.29607843137254902</v>
      </c>
      <c r="D19" s="10">
        <f>SUM(D12:D17)</f>
        <v>498</v>
      </c>
      <c r="E19" s="92">
        <f>D19/$N$19</f>
        <v>0.48823529411764705</v>
      </c>
      <c r="F19" s="10">
        <f>SUM(F12:F17)</f>
        <v>47</v>
      </c>
      <c r="G19" s="92">
        <f>F19/$N$19</f>
        <v>4.6078431372549022E-2</v>
      </c>
      <c r="H19" s="10">
        <f>SUM(H12:H17)</f>
        <v>16</v>
      </c>
      <c r="I19" s="92">
        <f>H19/$N$19</f>
        <v>1.5686274509803921E-2</v>
      </c>
      <c r="J19" s="451">
        <f>SUM(J12:J17)</f>
        <v>34</v>
      </c>
      <c r="K19" s="546">
        <f>J19/$N$19</f>
        <v>3.3333333333333333E-2</v>
      </c>
      <c r="L19" s="451">
        <f>SUM(L12:L17)</f>
        <v>123</v>
      </c>
      <c r="M19" s="547">
        <f>L19/$N$19</f>
        <v>0.12058823529411765</v>
      </c>
      <c r="N19" s="562">
        <f>SUM(N12:N17)</f>
        <v>1020</v>
      </c>
      <c r="O19" s="273">
        <f t="shared" si="4"/>
        <v>1</v>
      </c>
    </row>
    <row r="20" spans="1:15">
      <c r="A20" s="545" t="s">
        <v>191</v>
      </c>
      <c r="B20" s="1278">
        <f>B19/N19</f>
        <v>0.29607843137254902</v>
      </c>
      <c r="C20" s="1279"/>
      <c r="D20" s="1278">
        <v>0.55000000000000004</v>
      </c>
      <c r="E20" s="1280"/>
      <c r="F20" s="1280"/>
      <c r="G20" s="1280"/>
      <c r="H20" s="1280"/>
      <c r="I20" s="1279"/>
      <c r="J20" s="1278">
        <v>0.154</v>
      </c>
      <c r="K20" s="1280"/>
      <c r="L20" s="1280"/>
      <c r="M20" s="1280"/>
    </row>
    <row r="24" spans="1:15" ht="13.8">
      <c r="A24" s="531" t="s">
        <v>473</v>
      </c>
      <c r="B24" s="532"/>
      <c r="C24" s="532"/>
      <c r="D24" s="532"/>
      <c r="E24" s="532"/>
      <c r="F24" s="532"/>
      <c r="G24" s="532"/>
      <c r="H24" s="533"/>
    </row>
    <row r="25" spans="1:15">
      <c r="A25" s="534"/>
      <c r="B25" s="70"/>
      <c r="C25" s="70"/>
      <c r="D25" s="70"/>
      <c r="E25" s="70"/>
      <c r="F25" s="70"/>
      <c r="G25" s="70"/>
      <c r="H25" s="535"/>
    </row>
    <row r="26" spans="1:15" ht="13.8">
      <c r="A26" s="548" t="s">
        <v>487</v>
      </c>
      <c r="B26" s="70"/>
      <c r="C26" s="70"/>
      <c r="D26" s="70"/>
      <c r="E26" s="70"/>
      <c r="F26" s="70"/>
      <c r="G26" s="70"/>
      <c r="H26" s="535"/>
    </row>
    <row r="27" spans="1:15" ht="13.8">
      <c r="A27" s="536" t="s">
        <v>475</v>
      </c>
      <c r="B27" s="70"/>
      <c r="C27" s="70"/>
      <c r="D27" s="70"/>
      <c r="E27" s="70"/>
      <c r="F27" s="70"/>
      <c r="G27" s="70"/>
      <c r="H27" s="535"/>
    </row>
    <row r="28" spans="1:15" ht="13.8">
      <c r="A28" s="536" t="s">
        <v>477</v>
      </c>
      <c r="B28" s="70"/>
      <c r="C28" s="70"/>
      <c r="D28" s="70"/>
      <c r="E28" s="70"/>
      <c r="F28" s="70"/>
      <c r="G28" s="70"/>
      <c r="H28" s="535"/>
    </row>
    <row r="29" spans="1:15" ht="13.8">
      <c r="A29" s="536" t="s">
        <v>476</v>
      </c>
      <c r="B29" s="70"/>
      <c r="C29" s="70"/>
      <c r="D29" s="70"/>
      <c r="E29" s="70"/>
      <c r="F29" s="70"/>
      <c r="G29" s="70"/>
      <c r="H29" s="535"/>
    </row>
    <row r="30" spans="1:15">
      <c r="A30" s="549"/>
      <c r="B30" s="538"/>
      <c r="C30" s="538"/>
      <c r="D30" s="538"/>
      <c r="E30" s="538"/>
      <c r="F30" s="538"/>
      <c r="G30" s="538"/>
      <c r="H30" s="539"/>
    </row>
    <row r="31" spans="1:15">
      <c r="A31" s="550"/>
      <c r="B31" s="532"/>
      <c r="C31" s="532"/>
      <c r="D31" s="532"/>
      <c r="E31" s="532"/>
      <c r="F31" s="532"/>
      <c r="G31" s="532"/>
      <c r="H31" s="532"/>
    </row>
    <row r="32" spans="1:15">
      <c r="A32" s="551"/>
      <c r="B32" s="70"/>
      <c r="C32" s="70"/>
      <c r="D32" s="70"/>
      <c r="E32" s="70"/>
      <c r="F32" s="70"/>
      <c r="G32" s="70"/>
      <c r="H32" s="70"/>
    </row>
    <row r="33" spans="1:8">
      <c r="A33" s="516"/>
      <c r="B33" s="70"/>
      <c r="C33" s="70"/>
      <c r="D33" s="70"/>
      <c r="E33" s="70"/>
      <c r="F33" s="70"/>
      <c r="G33" s="70"/>
      <c r="H33" s="70"/>
    </row>
    <row r="34" spans="1:8">
      <c r="A34" s="515"/>
      <c r="B34" s="70"/>
      <c r="C34" s="70"/>
      <c r="D34" s="70"/>
      <c r="E34" s="70"/>
      <c r="F34" s="70"/>
      <c r="G34" s="70"/>
      <c r="H34" s="70"/>
    </row>
  </sheetData>
  <mergeCells count="14">
    <mergeCell ref="B20:C20"/>
    <mergeCell ref="D20:I20"/>
    <mergeCell ref="J8:M8"/>
    <mergeCell ref="J20:M20"/>
    <mergeCell ref="A2:O2"/>
    <mergeCell ref="A6:N6"/>
    <mergeCell ref="B8:C9"/>
    <mergeCell ref="D9:E9"/>
    <mergeCell ref="F9:G9"/>
    <mergeCell ref="H9:I9"/>
    <mergeCell ref="D8:I8"/>
    <mergeCell ref="J9:K9"/>
    <mergeCell ref="L9:M9"/>
    <mergeCell ref="N8:O9"/>
  </mergeCells>
  <printOptions horizontalCentered="1"/>
  <pageMargins left="0.39370078740157483" right="0.39370078740157483" top="0.98425196850393704" bottom="0.59055118110236227" header="0.39370078740157483" footer="0.39370078740157483"/>
  <pageSetup paperSize="9" scale="89" firstPageNumber="15" fitToHeight="0" orientation="landscape" r:id="rId1"/>
</worksheet>
</file>

<file path=xl/worksheets/sheet13.xml><?xml version="1.0" encoding="utf-8"?>
<worksheet xmlns="http://schemas.openxmlformats.org/spreadsheetml/2006/main" xmlns:r="http://schemas.openxmlformats.org/officeDocument/2006/relationships">
  <sheetPr>
    <tabColor theme="3" tint="-0.499984740745262"/>
    <pageSetUpPr fitToPage="1"/>
  </sheetPr>
  <dimension ref="A2:L44"/>
  <sheetViews>
    <sheetView showGridLines="0" zoomScaleNormal="100" workbookViewId="0">
      <selection activeCell="R39" sqref="R39"/>
    </sheetView>
  </sheetViews>
  <sheetFormatPr baseColWidth="10" defaultRowHeight="13.2"/>
  <cols>
    <col min="1" max="1" width="70.6640625" customWidth="1"/>
    <col min="2" max="5" width="19.109375" customWidth="1"/>
    <col min="6" max="6" width="24.77734375" customWidth="1"/>
    <col min="7" max="7" width="19.109375" customWidth="1"/>
    <col min="8" max="8" width="10.6640625" customWidth="1"/>
    <col min="9" max="9" width="3.6640625" customWidth="1"/>
    <col min="11" max="11" width="3.33203125" customWidth="1"/>
  </cols>
  <sheetData>
    <row r="2" spans="1:12" ht="37.5" customHeight="1">
      <c r="A2" s="1255" t="s">
        <v>742</v>
      </c>
      <c r="B2" s="1255"/>
      <c r="C2" s="1255"/>
      <c r="D2" s="1255"/>
      <c r="E2" s="1255"/>
      <c r="F2" s="1255"/>
      <c r="G2" s="1255"/>
      <c r="H2" s="1255"/>
      <c r="I2" s="1255"/>
      <c r="J2" s="1255"/>
      <c r="K2" s="1255"/>
      <c r="L2" s="1255"/>
    </row>
    <row r="3" spans="1:12" ht="15.6">
      <c r="A3" s="132"/>
      <c r="B3" s="50"/>
      <c r="C3" s="50"/>
      <c r="D3" s="50"/>
      <c r="E3" s="50"/>
      <c r="F3" s="50"/>
      <c r="G3" s="50"/>
      <c r="H3" s="50"/>
      <c r="I3" s="50"/>
      <c r="J3" s="50"/>
      <c r="K3" s="50"/>
      <c r="L3" s="50"/>
    </row>
    <row r="4" spans="1:12" ht="15.6">
      <c r="A4" s="132"/>
      <c r="B4" s="860"/>
      <c r="C4" s="860"/>
      <c r="D4" s="860"/>
      <c r="E4" s="860"/>
      <c r="F4" s="860"/>
      <c r="G4" s="860"/>
      <c r="H4" s="860"/>
      <c r="I4" s="860"/>
      <c r="J4" s="860"/>
      <c r="K4" s="860"/>
      <c r="L4" s="860"/>
    </row>
    <row r="5" spans="1:12" ht="15.6">
      <c r="A5" s="132"/>
      <c r="B5" s="860"/>
      <c r="C5" s="860"/>
      <c r="D5" s="860"/>
      <c r="E5" s="860"/>
      <c r="F5" s="860"/>
      <c r="G5" s="860"/>
      <c r="H5" s="860"/>
      <c r="I5" s="860"/>
      <c r="J5" s="860"/>
      <c r="K5" s="860"/>
      <c r="L5" s="860"/>
    </row>
    <row r="7" spans="1:12" ht="17.25" customHeight="1">
      <c r="A7" s="1254" t="s">
        <v>628</v>
      </c>
      <c r="B7" s="1254"/>
      <c r="C7" s="1254"/>
      <c r="D7" s="1254"/>
      <c r="E7" s="1254"/>
      <c r="F7" s="1254"/>
      <c r="G7" s="1254"/>
      <c r="H7" s="1254"/>
      <c r="I7" s="1254"/>
      <c r="J7" s="1254"/>
      <c r="K7" s="1254"/>
      <c r="L7" s="1254"/>
    </row>
    <row r="9" spans="1:12">
      <c r="A9" s="1290" t="s">
        <v>598</v>
      </c>
      <c r="B9" s="1264" t="s">
        <v>489</v>
      </c>
      <c r="C9" s="1282" t="s">
        <v>225</v>
      </c>
      <c r="D9" s="1282"/>
      <c r="E9" s="1265"/>
      <c r="F9" s="1292" t="s">
        <v>226</v>
      </c>
      <c r="G9" s="1292"/>
      <c r="H9" s="1273" t="s">
        <v>101</v>
      </c>
      <c r="J9" s="1291" t="s">
        <v>191</v>
      </c>
      <c r="L9" s="1291" t="s">
        <v>231</v>
      </c>
    </row>
    <row r="10" spans="1:12" ht="51" customHeight="1">
      <c r="A10" s="1290"/>
      <c r="B10" s="1264"/>
      <c r="C10" s="674" t="s">
        <v>227</v>
      </c>
      <c r="D10" s="72" t="s">
        <v>488</v>
      </c>
      <c r="E10" s="75" t="s">
        <v>228</v>
      </c>
      <c r="F10" s="76" t="s">
        <v>229</v>
      </c>
      <c r="G10" s="77" t="s">
        <v>230</v>
      </c>
      <c r="H10" s="1273"/>
      <c r="J10" s="1291"/>
      <c r="L10" s="1291"/>
    </row>
    <row r="11" spans="1:12">
      <c r="A11" s="53"/>
      <c r="B11" s="53"/>
      <c r="C11" s="67"/>
      <c r="D11" s="67"/>
      <c r="E11" s="67"/>
      <c r="F11" s="67"/>
      <c r="G11" s="67"/>
      <c r="H11" s="53"/>
    </row>
    <row r="12" spans="1:12">
      <c r="A12" s="483" t="s">
        <v>204</v>
      </c>
      <c r="B12" s="480">
        <v>84</v>
      </c>
      <c r="C12" s="480">
        <v>164</v>
      </c>
      <c r="D12" s="480">
        <v>16</v>
      </c>
      <c r="E12" s="480">
        <v>12</v>
      </c>
      <c r="F12" s="480">
        <v>1</v>
      </c>
      <c r="G12" s="480">
        <v>49</v>
      </c>
      <c r="H12" s="563">
        <f>SUM(B12:G12)</f>
        <v>326</v>
      </c>
      <c r="J12" s="566">
        <f t="shared" ref="J12:J33" si="0">H12/$H$35</f>
        <v>0.31960784313725488</v>
      </c>
      <c r="L12" s="566">
        <f>B12/H12</f>
        <v>0.25766871165644173</v>
      </c>
    </row>
    <row r="13" spans="1:12">
      <c r="A13" s="484" t="s">
        <v>205</v>
      </c>
      <c r="B13" s="481">
        <v>64</v>
      </c>
      <c r="C13" s="481">
        <v>71</v>
      </c>
      <c r="D13" s="481">
        <v>6</v>
      </c>
      <c r="E13" s="481"/>
      <c r="F13" s="481"/>
      <c r="G13" s="481"/>
      <c r="H13" s="564">
        <f t="shared" ref="H13:H35" si="1">SUM(B13:G13)</f>
        <v>141</v>
      </c>
      <c r="J13" s="567">
        <f t="shared" si="0"/>
        <v>0.13823529411764707</v>
      </c>
      <c r="L13" s="567">
        <f t="shared" ref="L13:L35" si="2">B13/H13</f>
        <v>0.45390070921985815</v>
      </c>
    </row>
    <row r="14" spans="1:12" ht="26.4">
      <c r="A14" s="485" t="s">
        <v>206</v>
      </c>
      <c r="B14" s="482">
        <f>SUM(B15:B23)</f>
        <v>63</v>
      </c>
      <c r="C14" s="482">
        <f t="shared" ref="C14:D14" si="3">SUM(C15:C23)</f>
        <v>115</v>
      </c>
      <c r="D14" s="482">
        <f t="shared" si="3"/>
        <v>6</v>
      </c>
      <c r="E14" s="482"/>
      <c r="F14" s="482"/>
      <c r="G14" s="482"/>
      <c r="H14" s="565">
        <f t="shared" si="1"/>
        <v>184</v>
      </c>
      <c r="J14" s="525">
        <f t="shared" si="0"/>
        <v>0.1803921568627451</v>
      </c>
      <c r="L14" s="525">
        <f t="shared" si="2"/>
        <v>0.34239130434782611</v>
      </c>
    </row>
    <row r="15" spans="1:12">
      <c r="A15" s="98" t="s">
        <v>214</v>
      </c>
      <c r="B15" s="103">
        <v>13</v>
      </c>
      <c r="C15" s="106">
        <v>23</v>
      </c>
      <c r="D15" s="107">
        <v>2</v>
      </c>
      <c r="E15" s="108"/>
      <c r="F15" s="115"/>
      <c r="G15" s="116"/>
      <c r="H15" s="11">
        <f t="shared" si="1"/>
        <v>38</v>
      </c>
      <c r="J15" s="39">
        <f t="shared" si="0"/>
        <v>3.7254901960784313E-2</v>
      </c>
      <c r="L15" s="39">
        <f t="shared" si="2"/>
        <v>0.34210526315789475</v>
      </c>
    </row>
    <row r="16" spans="1:12">
      <c r="A16" s="99" t="s">
        <v>211</v>
      </c>
      <c r="B16" s="104">
        <v>6</v>
      </c>
      <c r="C16" s="109">
        <v>5</v>
      </c>
      <c r="D16" s="110"/>
      <c r="E16" s="111"/>
      <c r="F16" s="117"/>
      <c r="G16" s="118"/>
      <c r="H16" s="12">
        <f t="shared" si="1"/>
        <v>11</v>
      </c>
      <c r="J16" s="40">
        <f t="shared" si="0"/>
        <v>1.0784313725490196E-2</v>
      </c>
      <c r="L16" s="40">
        <f t="shared" si="2"/>
        <v>0.54545454545454541</v>
      </c>
    </row>
    <row r="17" spans="1:12">
      <c r="A17" s="99" t="s">
        <v>212</v>
      </c>
      <c r="B17" s="104">
        <v>8</v>
      </c>
      <c r="C17" s="109">
        <v>4</v>
      </c>
      <c r="D17" s="110"/>
      <c r="E17" s="111"/>
      <c r="F17" s="117"/>
      <c r="G17" s="118"/>
      <c r="H17" s="12">
        <f t="shared" si="1"/>
        <v>12</v>
      </c>
      <c r="J17" s="40">
        <f t="shared" si="0"/>
        <v>1.1764705882352941E-2</v>
      </c>
      <c r="L17" s="40">
        <f t="shared" si="2"/>
        <v>0.66666666666666663</v>
      </c>
    </row>
    <row r="18" spans="1:12">
      <c r="A18" s="99" t="s">
        <v>596</v>
      </c>
      <c r="B18" s="104">
        <v>1</v>
      </c>
      <c r="C18" s="109">
        <v>9</v>
      </c>
      <c r="D18" s="110"/>
      <c r="E18" s="111"/>
      <c r="F18" s="117"/>
      <c r="G18" s="118"/>
      <c r="H18" s="12">
        <f t="shared" si="1"/>
        <v>10</v>
      </c>
      <c r="J18" s="40">
        <f t="shared" si="0"/>
        <v>9.8039215686274508E-3</v>
      </c>
      <c r="L18" s="40">
        <f t="shared" si="2"/>
        <v>0.1</v>
      </c>
    </row>
    <row r="19" spans="1:12">
      <c r="A19" s="99" t="s">
        <v>209</v>
      </c>
      <c r="B19" s="104">
        <v>2</v>
      </c>
      <c r="C19" s="109">
        <v>5</v>
      </c>
      <c r="D19" s="110"/>
      <c r="E19" s="111"/>
      <c r="F19" s="117"/>
      <c r="G19" s="118"/>
      <c r="H19" s="12">
        <f t="shared" si="1"/>
        <v>7</v>
      </c>
      <c r="J19" s="40">
        <f t="shared" si="0"/>
        <v>6.8627450980392156E-3</v>
      </c>
      <c r="L19" s="40">
        <f t="shared" si="2"/>
        <v>0.2857142857142857</v>
      </c>
    </row>
    <row r="20" spans="1:12">
      <c r="A20" s="99" t="s">
        <v>597</v>
      </c>
      <c r="B20" s="121">
        <v>15</v>
      </c>
      <c r="C20" s="122">
        <v>39</v>
      </c>
      <c r="D20" s="123">
        <v>1</v>
      </c>
      <c r="E20" s="124"/>
      <c r="F20" s="125"/>
      <c r="G20" s="126"/>
      <c r="H20" s="127">
        <f t="shared" si="1"/>
        <v>55</v>
      </c>
      <c r="I20" s="56"/>
      <c r="J20" s="90">
        <f t="shared" si="0"/>
        <v>5.3921568627450983E-2</v>
      </c>
      <c r="K20" s="56"/>
      <c r="L20" s="90">
        <f t="shared" si="2"/>
        <v>0.27272727272727271</v>
      </c>
    </row>
    <row r="21" spans="1:12">
      <c r="A21" s="99" t="s">
        <v>210</v>
      </c>
      <c r="B21" s="104">
        <v>2</v>
      </c>
      <c r="C21" s="109">
        <v>6</v>
      </c>
      <c r="D21" s="110"/>
      <c r="E21" s="111"/>
      <c r="F21" s="117"/>
      <c r="G21" s="118"/>
      <c r="H21" s="12">
        <f t="shared" si="1"/>
        <v>8</v>
      </c>
      <c r="J21" s="40">
        <f t="shared" si="0"/>
        <v>7.8431372549019607E-3</v>
      </c>
      <c r="L21" s="40">
        <f t="shared" si="2"/>
        <v>0.25</v>
      </c>
    </row>
    <row r="22" spans="1:12">
      <c r="A22" s="99" t="s">
        <v>595</v>
      </c>
      <c r="B22" s="121">
        <v>12</v>
      </c>
      <c r="C22" s="122">
        <v>17</v>
      </c>
      <c r="D22" s="123">
        <v>3</v>
      </c>
      <c r="E22" s="124"/>
      <c r="F22" s="125"/>
      <c r="G22" s="126"/>
      <c r="H22" s="127">
        <f t="shared" si="1"/>
        <v>32</v>
      </c>
      <c r="I22" s="56"/>
      <c r="J22" s="90">
        <f t="shared" si="0"/>
        <v>3.1372549019607843E-2</v>
      </c>
      <c r="K22" s="56"/>
      <c r="L22" s="90">
        <f t="shared" si="2"/>
        <v>0.375</v>
      </c>
    </row>
    <row r="23" spans="1:12">
      <c r="A23" s="100" t="s">
        <v>213</v>
      </c>
      <c r="B23" s="105">
        <v>4</v>
      </c>
      <c r="C23" s="112">
        <v>7</v>
      </c>
      <c r="D23" s="113"/>
      <c r="E23" s="114"/>
      <c r="F23" s="119"/>
      <c r="G23" s="120"/>
      <c r="H23" s="13">
        <f t="shared" si="1"/>
        <v>11</v>
      </c>
      <c r="J23" s="41">
        <f t="shared" si="0"/>
        <v>1.0784313725490196E-2</v>
      </c>
      <c r="L23" s="41">
        <f t="shared" si="2"/>
        <v>0.36363636363636365</v>
      </c>
    </row>
    <row r="24" spans="1:12">
      <c r="A24" s="97" t="s">
        <v>207</v>
      </c>
      <c r="B24" s="48">
        <f>B25+B26+B27</f>
        <v>36</v>
      </c>
      <c r="C24" s="48">
        <f t="shared" ref="C24:G24" si="4">C25+C26+C27</f>
        <v>48</v>
      </c>
      <c r="D24" s="48">
        <f t="shared" si="4"/>
        <v>5</v>
      </c>
      <c r="E24" s="48">
        <f t="shared" si="4"/>
        <v>1</v>
      </c>
      <c r="F24" s="48">
        <f t="shared" si="4"/>
        <v>22</v>
      </c>
      <c r="G24" s="48">
        <f t="shared" si="4"/>
        <v>33</v>
      </c>
      <c r="H24" s="175">
        <f t="shared" si="1"/>
        <v>145</v>
      </c>
      <c r="J24" s="521">
        <f t="shared" si="0"/>
        <v>0.14215686274509803</v>
      </c>
      <c r="L24" s="521">
        <f t="shared" si="2"/>
        <v>0.24827586206896551</v>
      </c>
    </row>
    <row r="25" spans="1:12">
      <c r="A25" s="98" t="s">
        <v>215</v>
      </c>
      <c r="B25" s="103">
        <v>21</v>
      </c>
      <c r="C25" s="106">
        <v>31</v>
      </c>
      <c r="D25" s="107">
        <v>5</v>
      </c>
      <c r="E25" s="108">
        <v>1</v>
      </c>
      <c r="F25" s="115">
        <v>11</v>
      </c>
      <c r="G25" s="116">
        <v>19</v>
      </c>
      <c r="H25" s="11">
        <f t="shared" si="1"/>
        <v>88</v>
      </c>
      <c r="J25" s="39">
        <f t="shared" si="0"/>
        <v>8.6274509803921567E-2</v>
      </c>
      <c r="L25" s="39">
        <f t="shared" si="2"/>
        <v>0.23863636363636365</v>
      </c>
    </row>
    <row r="26" spans="1:12">
      <c r="A26" s="99" t="s">
        <v>216</v>
      </c>
      <c r="B26" s="104">
        <v>6</v>
      </c>
      <c r="C26" s="109">
        <v>7</v>
      </c>
      <c r="D26" s="110"/>
      <c r="E26" s="111"/>
      <c r="F26" s="117">
        <v>9</v>
      </c>
      <c r="G26" s="118">
        <v>7</v>
      </c>
      <c r="H26" s="12">
        <f t="shared" si="1"/>
        <v>29</v>
      </c>
      <c r="J26" s="40">
        <f t="shared" si="0"/>
        <v>2.8431372549019607E-2</v>
      </c>
      <c r="L26" s="40">
        <f t="shared" si="2"/>
        <v>0.20689655172413793</v>
      </c>
    </row>
    <row r="27" spans="1:12">
      <c r="A27" s="100" t="s">
        <v>217</v>
      </c>
      <c r="B27" s="105">
        <v>9</v>
      </c>
      <c r="C27" s="112">
        <v>10</v>
      </c>
      <c r="D27" s="113"/>
      <c r="E27" s="114"/>
      <c r="F27" s="119">
        <v>2</v>
      </c>
      <c r="G27" s="120">
        <v>7</v>
      </c>
      <c r="H27" s="13">
        <f t="shared" si="1"/>
        <v>28</v>
      </c>
      <c r="J27" s="41">
        <f t="shared" si="0"/>
        <v>2.7450980392156862E-2</v>
      </c>
      <c r="L27" s="41">
        <f t="shared" si="2"/>
        <v>0.32142857142857145</v>
      </c>
    </row>
    <row r="28" spans="1:12">
      <c r="A28" s="97" t="s">
        <v>202</v>
      </c>
      <c r="B28" s="48">
        <f>B29+B30+B31+B32</f>
        <v>43</v>
      </c>
      <c r="C28" s="48">
        <f t="shared" ref="C28:G28" si="5">C29+C30+C31+C32</f>
        <v>73</v>
      </c>
      <c r="D28" s="48">
        <f t="shared" si="5"/>
        <v>10</v>
      </c>
      <c r="E28" s="48">
        <f t="shared" si="5"/>
        <v>2</v>
      </c>
      <c r="F28" s="48">
        <f t="shared" si="5"/>
        <v>11</v>
      </c>
      <c r="G28" s="48">
        <f t="shared" si="5"/>
        <v>36</v>
      </c>
      <c r="H28" s="175">
        <f t="shared" si="1"/>
        <v>175</v>
      </c>
      <c r="J28" s="521">
        <f t="shared" si="0"/>
        <v>0.17156862745098039</v>
      </c>
      <c r="L28" s="521">
        <f t="shared" si="2"/>
        <v>0.24571428571428572</v>
      </c>
    </row>
    <row r="29" spans="1:12">
      <c r="A29" s="98" t="s">
        <v>200</v>
      </c>
      <c r="B29" s="103">
        <v>7</v>
      </c>
      <c r="C29" s="106">
        <v>7</v>
      </c>
      <c r="D29" s="107">
        <v>1</v>
      </c>
      <c r="E29" s="108">
        <v>2</v>
      </c>
      <c r="F29" s="115">
        <v>2</v>
      </c>
      <c r="G29" s="116">
        <v>3</v>
      </c>
      <c r="H29" s="11">
        <f t="shared" si="1"/>
        <v>22</v>
      </c>
      <c r="I29" s="70"/>
      <c r="J29" s="39">
        <f t="shared" si="0"/>
        <v>2.1568627450980392E-2</v>
      </c>
      <c r="L29" s="39">
        <f t="shared" si="2"/>
        <v>0.31818181818181818</v>
      </c>
    </row>
    <row r="30" spans="1:12">
      <c r="A30" s="99" t="s">
        <v>219</v>
      </c>
      <c r="B30" s="104">
        <v>3</v>
      </c>
      <c r="C30" s="109">
        <v>1</v>
      </c>
      <c r="D30" s="110"/>
      <c r="E30" s="111"/>
      <c r="F30" s="117"/>
      <c r="G30" s="118"/>
      <c r="H30" s="12">
        <f t="shared" si="1"/>
        <v>4</v>
      </c>
      <c r="J30" s="40">
        <f t="shared" si="0"/>
        <v>3.9215686274509803E-3</v>
      </c>
      <c r="L30" s="40">
        <f t="shared" si="2"/>
        <v>0.75</v>
      </c>
    </row>
    <row r="31" spans="1:12">
      <c r="A31" s="99" t="s">
        <v>201</v>
      </c>
      <c r="B31" s="104">
        <v>1</v>
      </c>
      <c r="C31" s="109">
        <v>4</v>
      </c>
      <c r="D31" s="110"/>
      <c r="E31" s="111"/>
      <c r="F31" s="117"/>
      <c r="G31" s="118">
        <v>1</v>
      </c>
      <c r="H31" s="12">
        <f t="shared" si="1"/>
        <v>6</v>
      </c>
      <c r="J31" s="40">
        <f t="shared" si="0"/>
        <v>5.8823529411764705E-3</v>
      </c>
      <c r="L31" s="40">
        <f t="shared" si="2"/>
        <v>0.16666666666666666</v>
      </c>
    </row>
    <row r="32" spans="1:12">
      <c r="A32" s="100" t="s">
        <v>218</v>
      </c>
      <c r="B32" s="105">
        <v>32</v>
      </c>
      <c r="C32" s="112">
        <v>61</v>
      </c>
      <c r="D32" s="113">
        <v>9</v>
      </c>
      <c r="E32" s="114"/>
      <c r="F32" s="119">
        <v>9</v>
      </c>
      <c r="G32" s="120">
        <v>32</v>
      </c>
      <c r="H32" s="13">
        <f t="shared" si="1"/>
        <v>143</v>
      </c>
      <c r="J32" s="41">
        <f t="shared" si="0"/>
        <v>0.14019607843137255</v>
      </c>
      <c r="L32" s="41">
        <f t="shared" si="2"/>
        <v>0.22377622377622378</v>
      </c>
    </row>
    <row r="33" spans="1:12">
      <c r="A33" s="97" t="s">
        <v>208</v>
      </c>
      <c r="B33" s="48">
        <v>12</v>
      </c>
      <c r="C33" s="48">
        <v>27</v>
      </c>
      <c r="D33" s="48">
        <v>4</v>
      </c>
      <c r="E33" s="48">
        <v>1</v>
      </c>
      <c r="F33" s="48"/>
      <c r="G33" s="48">
        <v>5</v>
      </c>
      <c r="H33" s="175">
        <f t="shared" si="1"/>
        <v>49</v>
      </c>
      <c r="J33" s="521">
        <f t="shared" si="0"/>
        <v>4.8039215686274513E-2</v>
      </c>
      <c r="L33" s="521">
        <f t="shared" si="2"/>
        <v>0.24489795918367346</v>
      </c>
    </row>
    <row r="34" spans="1:12">
      <c r="J34" s="32"/>
      <c r="L34" s="32"/>
    </row>
    <row r="35" spans="1:12">
      <c r="A35" s="91" t="s">
        <v>1</v>
      </c>
      <c r="B35" s="10">
        <f t="shared" ref="B35:G35" si="6">B33+B28+B24+B14+B13+B12</f>
        <v>302</v>
      </c>
      <c r="C35" s="10">
        <f t="shared" si="6"/>
        <v>498</v>
      </c>
      <c r="D35" s="10">
        <f t="shared" si="6"/>
        <v>47</v>
      </c>
      <c r="E35" s="10">
        <f t="shared" si="6"/>
        <v>16</v>
      </c>
      <c r="F35" s="10">
        <f t="shared" si="6"/>
        <v>34</v>
      </c>
      <c r="G35" s="10">
        <f t="shared" si="6"/>
        <v>123</v>
      </c>
      <c r="H35" s="270">
        <f t="shared" si="1"/>
        <v>1020</v>
      </c>
      <c r="J35" s="273">
        <f>H35/$H$35</f>
        <v>1</v>
      </c>
      <c r="L35" s="273">
        <f t="shared" si="2"/>
        <v>0.29607843137254902</v>
      </c>
    </row>
    <row r="38" spans="1:12" ht="13.8">
      <c r="A38" s="552" t="s">
        <v>473</v>
      </c>
      <c r="B38" s="553"/>
      <c r="C38" s="554"/>
    </row>
    <row r="39" spans="1:12">
      <c r="A39" s="555"/>
      <c r="B39" s="70"/>
      <c r="C39" s="556"/>
    </row>
    <row r="40" spans="1:12" ht="13.8">
      <c r="A40" s="557" t="s">
        <v>487</v>
      </c>
      <c r="B40" s="70"/>
      <c r="C40" s="556"/>
    </row>
    <row r="41" spans="1:12" ht="13.8">
      <c r="A41" s="558" t="s">
        <v>475</v>
      </c>
      <c r="B41" s="70"/>
      <c r="C41" s="556"/>
    </row>
    <row r="42" spans="1:12" ht="13.8">
      <c r="A42" s="558" t="s">
        <v>477</v>
      </c>
      <c r="B42" s="70"/>
      <c r="C42" s="556"/>
    </row>
    <row r="43" spans="1:12" ht="13.8">
      <c r="A43" s="558" t="s">
        <v>476</v>
      </c>
      <c r="B43" s="70"/>
      <c r="C43" s="556"/>
    </row>
    <row r="44" spans="1:12">
      <c r="A44" s="559"/>
      <c r="B44" s="560"/>
      <c r="C44" s="561"/>
    </row>
  </sheetData>
  <mergeCells count="9">
    <mergeCell ref="A2:L2"/>
    <mergeCell ref="H9:H10"/>
    <mergeCell ref="A9:A10"/>
    <mergeCell ref="J9:J10"/>
    <mergeCell ref="L9:L10"/>
    <mergeCell ref="A7:L7"/>
    <mergeCell ref="B9:B10"/>
    <mergeCell ref="C9:E9"/>
    <mergeCell ref="F9:G9"/>
  </mergeCells>
  <printOptions horizontalCentered="1"/>
  <pageMargins left="0.39370078740157483" right="0.39370078740157483" top="0.98425196850393704" bottom="0.59055118110236227" header="0.39370078740157483" footer="0.39370078740157483"/>
  <pageSetup paperSize="9" scale="67" firstPageNumber="16" fitToHeight="0" orientation="landscape" r:id="rId1"/>
</worksheet>
</file>

<file path=xl/worksheets/sheet14.xml><?xml version="1.0" encoding="utf-8"?>
<worksheet xmlns="http://schemas.openxmlformats.org/spreadsheetml/2006/main" xmlns:r="http://schemas.openxmlformats.org/officeDocument/2006/relationships">
  <sheetPr>
    <tabColor theme="3" tint="-0.499984740745262"/>
    <pageSetUpPr fitToPage="1"/>
  </sheetPr>
  <dimension ref="A2:L139"/>
  <sheetViews>
    <sheetView showGridLines="0" view="pageBreakPreview" zoomScale="60" zoomScaleNormal="100" workbookViewId="0">
      <pane ySplit="7" topLeftCell="A93" activePane="bottomLeft" state="frozen"/>
      <selection activeCell="R39" sqref="R39"/>
      <selection pane="bottomLeft" activeCell="L111" sqref="L111"/>
    </sheetView>
  </sheetViews>
  <sheetFormatPr baseColWidth="10" defaultRowHeight="13.2"/>
  <cols>
    <col min="1" max="1" width="36.109375" customWidth="1"/>
    <col min="2" max="6" width="21.77734375" customWidth="1"/>
    <col min="7" max="7" width="5.77734375" style="4" customWidth="1"/>
    <col min="8" max="8" width="10" customWidth="1"/>
  </cols>
  <sheetData>
    <row r="2" spans="1:12" ht="33.75" customHeight="1">
      <c r="A2" s="1255" t="s">
        <v>742</v>
      </c>
      <c r="B2" s="1255"/>
      <c r="C2" s="1255"/>
      <c r="D2" s="1255"/>
      <c r="E2" s="1255"/>
      <c r="F2" s="1255"/>
      <c r="G2" s="1255"/>
      <c r="H2" s="1255"/>
      <c r="I2" s="61"/>
      <c r="J2" s="61"/>
      <c r="K2" s="61"/>
      <c r="L2" s="61"/>
    </row>
    <row r="3" spans="1:12">
      <c r="A3" s="49"/>
    </row>
    <row r="5" spans="1:12">
      <c r="A5" s="1283" t="s">
        <v>529</v>
      </c>
      <c r="B5" s="1283"/>
      <c r="C5" s="1283"/>
      <c r="D5" s="1283"/>
      <c r="E5" s="1283"/>
      <c r="F5" s="1283"/>
      <c r="G5" s="1283"/>
      <c r="H5" s="1283"/>
    </row>
    <row r="7" spans="1:12" ht="40.799999999999997">
      <c r="A7" s="678" t="s">
        <v>490</v>
      </c>
      <c r="B7" s="438" t="s">
        <v>232</v>
      </c>
      <c r="C7" s="438" t="s">
        <v>233</v>
      </c>
      <c r="D7" s="438" t="s">
        <v>537</v>
      </c>
      <c r="E7" s="438" t="s">
        <v>539</v>
      </c>
      <c r="F7" s="439" t="s">
        <v>234</v>
      </c>
      <c r="G7" s="440"/>
      <c r="H7" s="441" t="s">
        <v>101</v>
      </c>
    </row>
    <row r="8" spans="1:12" s="20" customFormat="1">
      <c r="A8" s="742"/>
      <c r="B8" s="743"/>
      <c r="C8" s="743"/>
      <c r="D8" s="743"/>
      <c r="E8" s="743"/>
      <c r="F8" s="743"/>
      <c r="G8" s="743"/>
      <c r="H8" s="743"/>
    </row>
    <row r="9" spans="1:12">
      <c r="A9" s="430" t="s">
        <v>748</v>
      </c>
      <c r="B9" s="48">
        <v>14</v>
      </c>
      <c r="C9" s="48">
        <v>28</v>
      </c>
      <c r="D9" s="48">
        <v>1</v>
      </c>
      <c r="E9" s="48"/>
      <c r="F9" s="129">
        <v>4</v>
      </c>
      <c r="G9" s="802"/>
      <c r="H9" s="529">
        <v>47</v>
      </c>
    </row>
    <row r="10" spans="1:12">
      <c r="A10" s="904" t="s">
        <v>2</v>
      </c>
      <c r="B10" s="905">
        <v>13</v>
      </c>
      <c r="C10" s="905">
        <v>22</v>
      </c>
      <c r="D10" s="905"/>
      <c r="E10" s="905"/>
      <c r="F10" s="906">
        <v>4</v>
      </c>
      <c r="G10" s="799"/>
      <c r="H10" s="739">
        <v>39</v>
      </c>
    </row>
    <row r="11" spans="1:12">
      <c r="A11" s="907" t="s">
        <v>600</v>
      </c>
      <c r="B11" s="908"/>
      <c r="C11" s="908">
        <v>1</v>
      </c>
      <c r="D11" s="908"/>
      <c r="E11" s="908"/>
      <c r="F11" s="909"/>
      <c r="G11" s="799"/>
      <c r="H11" s="737">
        <v>1</v>
      </c>
    </row>
    <row r="12" spans="1:12">
      <c r="A12" s="914" t="s">
        <v>181</v>
      </c>
      <c r="B12" s="915">
        <v>1</v>
      </c>
      <c r="C12" s="915">
        <v>5</v>
      </c>
      <c r="D12" s="915">
        <v>1</v>
      </c>
      <c r="E12" s="915"/>
      <c r="F12" s="916"/>
      <c r="G12" s="802"/>
      <c r="H12" s="738">
        <v>7</v>
      </c>
    </row>
    <row r="13" spans="1:12">
      <c r="A13" s="430" t="s">
        <v>749</v>
      </c>
      <c r="B13" s="48">
        <v>5</v>
      </c>
      <c r="C13" s="48">
        <v>16</v>
      </c>
      <c r="D13" s="48"/>
      <c r="E13" s="48"/>
      <c r="F13" s="129">
        <v>3</v>
      </c>
      <c r="G13" s="799"/>
      <c r="H13" s="529">
        <v>24</v>
      </c>
    </row>
    <row r="14" spans="1:12">
      <c r="A14" s="904" t="s">
        <v>3</v>
      </c>
      <c r="B14" s="905">
        <v>4</v>
      </c>
      <c r="C14" s="905">
        <v>11</v>
      </c>
      <c r="D14" s="905"/>
      <c r="E14" s="905"/>
      <c r="F14" s="906">
        <v>2</v>
      </c>
      <c r="G14" s="802"/>
      <c r="H14" s="739">
        <v>17</v>
      </c>
    </row>
    <row r="15" spans="1:12">
      <c r="A15" s="914" t="s">
        <v>4</v>
      </c>
      <c r="B15" s="915">
        <v>1</v>
      </c>
      <c r="C15" s="915">
        <v>5</v>
      </c>
      <c r="D15" s="915"/>
      <c r="E15" s="915"/>
      <c r="F15" s="916">
        <v>1</v>
      </c>
      <c r="G15" s="799"/>
      <c r="H15" s="738">
        <v>7</v>
      </c>
    </row>
    <row r="16" spans="1:12">
      <c r="A16" s="430" t="s">
        <v>750</v>
      </c>
      <c r="B16" s="48">
        <v>3</v>
      </c>
      <c r="C16" s="48">
        <v>19</v>
      </c>
      <c r="D16" s="48"/>
      <c r="E16" s="48"/>
      <c r="F16" s="129"/>
      <c r="G16" s="799"/>
      <c r="H16" s="529">
        <v>22</v>
      </c>
    </row>
    <row r="17" spans="1:8">
      <c r="A17" s="917" t="s">
        <v>5</v>
      </c>
      <c r="B17" s="918">
        <v>3</v>
      </c>
      <c r="C17" s="918">
        <v>19</v>
      </c>
      <c r="D17" s="918"/>
      <c r="E17" s="918"/>
      <c r="F17" s="919"/>
      <c r="G17" s="799"/>
      <c r="H17" s="740">
        <v>22</v>
      </c>
    </row>
    <row r="18" spans="1:8">
      <c r="A18" s="430" t="s">
        <v>751</v>
      </c>
      <c r="B18" s="48">
        <v>9</v>
      </c>
      <c r="C18" s="48">
        <v>29</v>
      </c>
      <c r="D18" s="48">
        <v>2</v>
      </c>
      <c r="E18" s="48"/>
      <c r="F18" s="129">
        <v>3</v>
      </c>
      <c r="G18" s="799"/>
      <c r="H18" s="529">
        <v>43</v>
      </c>
    </row>
    <row r="19" spans="1:8">
      <c r="A19" s="904" t="s">
        <v>6</v>
      </c>
      <c r="B19" s="905">
        <v>3</v>
      </c>
      <c r="C19" s="905">
        <v>15</v>
      </c>
      <c r="D19" s="905"/>
      <c r="E19" s="905"/>
      <c r="F19" s="906">
        <v>3</v>
      </c>
      <c r="G19" s="799"/>
      <c r="H19" s="739">
        <v>21</v>
      </c>
    </row>
    <row r="20" spans="1:8">
      <c r="A20" s="907" t="s">
        <v>7</v>
      </c>
      <c r="B20" s="908">
        <v>3</v>
      </c>
      <c r="C20" s="908">
        <v>6</v>
      </c>
      <c r="D20" s="908"/>
      <c r="E20" s="908"/>
      <c r="F20" s="909"/>
      <c r="G20" s="802"/>
      <c r="H20" s="737">
        <v>9</v>
      </c>
    </row>
    <row r="21" spans="1:8">
      <c r="A21" s="907" t="s">
        <v>8</v>
      </c>
      <c r="B21" s="908"/>
      <c r="C21" s="908">
        <v>4</v>
      </c>
      <c r="D21" s="908">
        <v>1</v>
      </c>
      <c r="E21" s="908"/>
      <c r="F21" s="909"/>
      <c r="G21" s="802"/>
      <c r="H21" s="737">
        <v>5</v>
      </c>
    </row>
    <row r="22" spans="1:8">
      <c r="A22" s="914" t="s">
        <v>9</v>
      </c>
      <c r="B22" s="915">
        <v>3</v>
      </c>
      <c r="C22" s="915">
        <v>4</v>
      </c>
      <c r="D22" s="915">
        <v>1</v>
      </c>
      <c r="E22" s="915"/>
      <c r="F22" s="916"/>
      <c r="G22" s="799"/>
      <c r="H22" s="738">
        <v>8</v>
      </c>
    </row>
    <row r="23" spans="1:8">
      <c r="A23" s="430" t="s">
        <v>752</v>
      </c>
      <c r="B23" s="48">
        <v>4</v>
      </c>
      <c r="C23" s="48">
        <v>12</v>
      </c>
      <c r="D23" s="48"/>
      <c r="E23" s="48"/>
      <c r="F23" s="129">
        <v>2</v>
      </c>
      <c r="G23" s="799"/>
      <c r="H23" s="529">
        <v>18</v>
      </c>
    </row>
    <row r="24" spans="1:8">
      <c r="A24" s="917" t="s">
        <v>10</v>
      </c>
      <c r="B24" s="918">
        <v>4</v>
      </c>
      <c r="C24" s="918">
        <v>12</v>
      </c>
      <c r="D24" s="918"/>
      <c r="E24" s="918"/>
      <c r="F24" s="919">
        <v>2</v>
      </c>
      <c r="G24" s="799"/>
      <c r="H24" s="740">
        <v>18</v>
      </c>
    </row>
    <row r="25" spans="1:8">
      <c r="A25" s="430" t="s">
        <v>753</v>
      </c>
      <c r="B25" s="48">
        <v>3</v>
      </c>
      <c r="C25" s="48">
        <v>7</v>
      </c>
      <c r="D25" s="48"/>
      <c r="E25" s="48"/>
      <c r="F25" s="129">
        <v>1</v>
      </c>
      <c r="G25" s="802"/>
      <c r="H25" s="529">
        <v>11</v>
      </c>
    </row>
    <row r="26" spans="1:8">
      <c r="A26" s="917" t="s">
        <v>94</v>
      </c>
      <c r="B26" s="918">
        <v>3</v>
      </c>
      <c r="C26" s="918">
        <v>7</v>
      </c>
      <c r="D26" s="918"/>
      <c r="E26" s="918"/>
      <c r="F26" s="919">
        <v>1</v>
      </c>
      <c r="G26" s="799"/>
      <c r="H26" s="740">
        <v>11</v>
      </c>
    </row>
    <row r="27" spans="1:8">
      <c r="A27" s="430" t="s">
        <v>754</v>
      </c>
      <c r="B27" s="48">
        <v>2</v>
      </c>
      <c r="C27" s="48">
        <v>2</v>
      </c>
      <c r="D27" s="48"/>
      <c r="E27" s="48"/>
      <c r="F27" s="129">
        <v>1</v>
      </c>
      <c r="G27" s="799"/>
      <c r="H27" s="529">
        <v>5</v>
      </c>
    </row>
    <row r="28" spans="1:8">
      <c r="A28" s="917" t="s">
        <v>14</v>
      </c>
      <c r="B28" s="918">
        <v>2</v>
      </c>
      <c r="C28" s="918">
        <v>2</v>
      </c>
      <c r="D28" s="918"/>
      <c r="E28" s="918"/>
      <c r="F28" s="919">
        <v>1</v>
      </c>
      <c r="G28" s="799"/>
      <c r="H28" s="740">
        <v>5</v>
      </c>
    </row>
    <row r="29" spans="1:8">
      <c r="A29" s="430" t="s">
        <v>755</v>
      </c>
      <c r="B29" s="48">
        <v>9</v>
      </c>
      <c r="C29" s="48">
        <v>28</v>
      </c>
      <c r="D29" s="48"/>
      <c r="E29" s="48">
        <v>35</v>
      </c>
      <c r="F29" s="129"/>
      <c r="G29" s="799"/>
      <c r="H29" s="529">
        <v>72</v>
      </c>
    </row>
    <row r="30" spans="1:8">
      <c r="A30" s="904" t="s">
        <v>18</v>
      </c>
      <c r="B30" s="905">
        <v>4</v>
      </c>
      <c r="C30" s="905">
        <v>12</v>
      </c>
      <c r="D30" s="905"/>
      <c r="E30" s="905">
        <v>17</v>
      </c>
      <c r="F30" s="906"/>
      <c r="G30" s="799"/>
      <c r="H30" s="739">
        <v>33</v>
      </c>
    </row>
    <row r="31" spans="1:8">
      <c r="A31" s="907" t="s">
        <v>19</v>
      </c>
      <c r="B31" s="908"/>
      <c r="C31" s="908">
        <v>4</v>
      </c>
      <c r="D31" s="908"/>
      <c r="E31" s="908">
        <v>2</v>
      </c>
      <c r="F31" s="909"/>
      <c r="G31" s="799"/>
      <c r="H31" s="737">
        <v>6</v>
      </c>
    </row>
    <row r="32" spans="1:8">
      <c r="A32" s="907" t="s">
        <v>20</v>
      </c>
      <c r="B32" s="908">
        <v>4</v>
      </c>
      <c r="C32" s="908">
        <v>10</v>
      </c>
      <c r="D32" s="908"/>
      <c r="E32" s="908">
        <v>15</v>
      </c>
      <c r="F32" s="909"/>
      <c r="G32" s="802"/>
      <c r="H32" s="737">
        <v>29</v>
      </c>
    </row>
    <row r="33" spans="1:8">
      <c r="A33" s="914" t="s">
        <v>156</v>
      </c>
      <c r="B33" s="915">
        <v>1</v>
      </c>
      <c r="C33" s="915">
        <v>2</v>
      </c>
      <c r="D33" s="915"/>
      <c r="E33" s="915">
        <v>1</v>
      </c>
      <c r="F33" s="916"/>
      <c r="G33" s="799"/>
      <c r="H33" s="738">
        <v>4</v>
      </c>
    </row>
    <row r="34" spans="1:8">
      <c r="A34" s="430" t="s">
        <v>756</v>
      </c>
      <c r="B34" s="48">
        <v>10</v>
      </c>
      <c r="C34" s="48">
        <v>9</v>
      </c>
      <c r="D34" s="48"/>
      <c r="E34" s="48"/>
      <c r="F34" s="129"/>
      <c r="G34" s="799"/>
      <c r="H34" s="529">
        <v>19</v>
      </c>
    </row>
    <row r="35" spans="1:8">
      <c r="A35" s="917" t="s">
        <v>21</v>
      </c>
      <c r="B35" s="918">
        <v>10</v>
      </c>
      <c r="C35" s="918">
        <v>9</v>
      </c>
      <c r="D35" s="918"/>
      <c r="E35" s="918"/>
      <c r="F35" s="919"/>
      <c r="G35" s="799"/>
      <c r="H35" s="740">
        <v>19</v>
      </c>
    </row>
    <row r="36" spans="1:8">
      <c r="A36" s="430" t="s">
        <v>757</v>
      </c>
      <c r="B36" s="48">
        <v>11</v>
      </c>
      <c r="C36" s="48">
        <v>26</v>
      </c>
      <c r="D36" s="48">
        <v>2</v>
      </c>
      <c r="E36" s="48"/>
      <c r="F36" s="129">
        <v>2</v>
      </c>
      <c r="G36" s="799"/>
      <c r="H36" s="529">
        <v>41</v>
      </c>
    </row>
    <row r="37" spans="1:8">
      <c r="A37" s="904" t="s">
        <v>23</v>
      </c>
      <c r="B37" s="905">
        <v>1</v>
      </c>
      <c r="C37" s="905">
        <v>4</v>
      </c>
      <c r="D37" s="905">
        <v>1</v>
      </c>
      <c r="E37" s="905"/>
      <c r="F37" s="906"/>
      <c r="G37" s="799"/>
      <c r="H37" s="739">
        <v>6</v>
      </c>
    </row>
    <row r="38" spans="1:8">
      <c r="A38" s="907" t="s">
        <v>24</v>
      </c>
      <c r="B38" s="908">
        <v>1</v>
      </c>
      <c r="C38" s="908">
        <v>7</v>
      </c>
      <c r="D38" s="908">
        <v>1</v>
      </c>
      <c r="E38" s="908"/>
      <c r="F38" s="909">
        <v>1</v>
      </c>
      <c r="G38" s="799"/>
      <c r="H38" s="737">
        <v>10</v>
      </c>
    </row>
    <row r="39" spans="1:8">
      <c r="A39" s="907" t="s">
        <v>25</v>
      </c>
      <c r="B39" s="908">
        <v>7</v>
      </c>
      <c r="C39" s="908">
        <v>6</v>
      </c>
      <c r="D39" s="908"/>
      <c r="E39" s="908"/>
      <c r="F39" s="909">
        <v>1</v>
      </c>
      <c r="G39" s="802"/>
      <c r="H39" s="737">
        <v>14</v>
      </c>
    </row>
    <row r="40" spans="1:8">
      <c r="A40" s="907" t="s">
        <v>26</v>
      </c>
      <c r="B40" s="908">
        <v>2</v>
      </c>
      <c r="C40" s="908">
        <v>8</v>
      </c>
      <c r="D40" s="908"/>
      <c r="E40" s="908"/>
      <c r="F40" s="909"/>
      <c r="G40" s="802"/>
      <c r="H40" s="737">
        <v>10</v>
      </c>
    </row>
    <row r="41" spans="1:8">
      <c r="A41" s="914" t="s">
        <v>27</v>
      </c>
      <c r="B41" s="915"/>
      <c r="C41" s="915">
        <v>1</v>
      </c>
      <c r="D41" s="915"/>
      <c r="E41" s="915"/>
      <c r="F41" s="916"/>
      <c r="G41" s="799"/>
      <c r="H41" s="738">
        <v>1</v>
      </c>
    </row>
    <row r="42" spans="1:8">
      <c r="A42" s="430" t="s">
        <v>758</v>
      </c>
      <c r="B42" s="48"/>
      <c r="C42" s="48">
        <v>13</v>
      </c>
      <c r="D42" s="48"/>
      <c r="E42" s="48"/>
      <c r="F42" s="129"/>
      <c r="G42" s="799"/>
      <c r="H42" s="529">
        <v>13</v>
      </c>
    </row>
    <row r="43" spans="1:8">
      <c r="A43" s="917" t="s">
        <v>745</v>
      </c>
      <c r="B43" s="918"/>
      <c r="C43" s="918">
        <v>13</v>
      </c>
      <c r="D43" s="918"/>
      <c r="E43" s="918"/>
      <c r="F43" s="919"/>
      <c r="G43" s="799"/>
      <c r="H43" s="740">
        <v>13</v>
      </c>
    </row>
    <row r="44" spans="1:8">
      <c r="A44" s="430" t="s">
        <v>759</v>
      </c>
      <c r="B44" s="48"/>
      <c r="C44" s="48">
        <v>1</v>
      </c>
      <c r="D44" s="48"/>
      <c r="E44" s="48"/>
      <c r="F44" s="129"/>
      <c r="G44" s="799"/>
      <c r="H44" s="529">
        <v>1</v>
      </c>
    </row>
    <row r="45" spans="1:8">
      <c r="A45" s="917" t="s">
        <v>30</v>
      </c>
      <c r="B45" s="918"/>
      <c r="C45" s="918">
        <v>1</v>
      </c>
      <c r="D45" s="918"/>
      <c r="E45" s="918"/>
      <c r="F45" s="919"/>
      <c r="G45" s="799"/>
      <c r="H45" s="740">
        <v>1</v>
      </c>
    </row>
    <row r="46" spans="1:8">
      <c r="A46" s="430" t="s">
        <v>760</v>
      </c>
      <c r="B46" s="48">
        <v>10</v>
      </c>
      <c r="C46" s="48">
        <v>48</v>
      </c>
      <c r="D46" s="48">
        <v>5</v>
      </c>
      <c r="E46" s="48"/>
      <c r="F46" s="129">
        <v>9</v>
      </c>
      <c r="G46" s="799"/>
      <c r="H46" s="529">
        <v>72</v>
      </c>
    </row>
    <row r="47" spans="1:8">
      <c r="A47" s="904" t="s">
        <v>32</v>
      </c>
      <c r="B47" s="905">
        <v>2</v>
      </c>
      <c r="C47" s="905">
        <v>13</v>
      </c>
      <c r="D47" s="905">
        <v>3</v>
      </c>
      <c r="E47" s="905"/>
      <c r="F47" s="906">
        <v>1</v>
      </c>
      <c r="G47" s="799"/>
      <c r="H47" s="739">
        <v>19</v>
      </c>
    </row>
    <row r="48" spans="1:8">
      <c r="A48" s="907" t="s">
        <v>33</v>
      </c>
      <c r="B48" s="908">
        <v>2</v>
      </c>
      <c r="C48" s="908">
        <v>8</v>
      </c>
      <c r="D48" s="908"/>
      <c r="E48" s="908"/>
      <c r="F48" s="909">
        <v>2</v>
      </c>
      <c r="G48" s="799"/>
      <c r="H48" s="737">
        <v>12</v>
      </c>
    </row>
    <row r="49" spans="1:8">
      <c r="A49" s="907" t="s">
        <v>34</v>
      </c>
      <c r="B49" s="908">
        <v>3</v>
      </c>
      <c r="C49" s="908">
        <v>6</v>
      </c>
      <c r="D49" s="908">
        <v>1</v>
      </c>
      <c r="E49" s="908"/>
      <c r="F49" s="909">
        <v>1</v>
      </c>
      <c r="G49" s="799"/>
      <c r="H49" s="737">
        <v>11</v>
      </c>
    </row>
    <row r="50" spans="1:8">
      <c r="A50" s="907" t="s">
        <v>35</v>
      </c>
      <c r="B50" s="908">
        <v>2</v>
      </c>
      <c r="C50" s="908">
        <v>15</v>
      </c>
      <c r="D50" s="908"/>
      <c r="E50" s="908"/>
      <c r="F50" s="909">
        <v>5</v>
      </c>
      <c r="G50" s="799"/>
      <c r="H50" s="737">
        <v>22</v>
      </c>
    </row>
    <row r="51" spans="1:8">
      <c r="A51" s="907" t="s">
        <v>157</v>
      </c>
      <c r="B51" s="908"/>
      <c r="C51" s="908">
        <v>1</v>
      </c>
      <c r="D51" s="908"/>
      <c r="E51" s="908"/>
      <c r="F51" s="909"/>
      <c r="G51" s="799"/>
      <c r="H51" s="737">
        <v>1</v>
      </c>
    </row>
    <row r="52" spans="1:8">
      <c r="A52" s="907" t="s">
        <v>621</v>
      </c>
      <c r="B52" s="908"/>
      <c r="C52" s="908"/>
      <c r="D52" s="908">
        <v>1</v>
      </c>
      <c r="E52" s="908"/>
      <c r="F52" s="909"/>
      <c r="G52" s="799"/>
      <c r="H52" s="737">
        <v>1</v>
      </c>
    </row>
    <row r="53" spans="1:8">
      <c r="A53" s="907" t="s">
        <v>162</v>
      </c>
      <c r="B53" s="908"/>
      <c r="C53" s="908">
        <v>2</v>
      </c>
      <c r="D53" s="908"/>
      <c r="E53" s="908"/>
      <c r="F53" s="909"/>
      <c r="G53" s="799"/>
      <c r="H53" s="737">
        <v>2</v>
      </c>
    </row>
    <row r="54" spans="1:8">
      <c r="A54" s="914" t="s">
        <v>36</v>
      </c>
      <c r="B54" s="915">
        <v>1</v>
      </c>
      <c r="C54" s="915">
        <v>3</v>
      </c>
      <c r="D54" s="915"/>
      <c r="E54" s="915"/>
      <c r="F54" s="916"/>
      <c r="G54" s="799"/>
      <c r="H54" s="738">
        <v>4</v>
      </c>
    </row>
    <row r="55" spans="1:8">
      <c r="A55" s="430" t="s">
        <v>761</v>
      </c>
      <c r="B55" s="48">
        <v>3</v>
      </c>
      <c r="C55" s="48">
        <v>5</v>
      </c>
      <c r="D55" s="48"/>
      <c r="E55" s="48"/>
      <c r="F55" s="129">
        <v>1</v>
      </c>
      <c r="G55" s="799"/>
      <c r="H55" s="529">
        <v>9</v>
      </c>
    </row>
    <row r="56" spans="1:8">
      <c r="A56" s="917" t="s">
        <v>38</v>
      </c>
      <c r="B56" s="918">
        <v>3</v>
      </c>
      <c r="C56" s="918">
        <v>5</v>
      </c>
      <c r="D56" s="918"/>
      <c r="E56" s="918"/>
      <c r="F56" s="919">
        <v>1</v>
      </c>
      <c r="G56" s="799"/>
      <c r="H56" s="740">
        <v>9</v>
      </c>
    </row>
    <row r="57" spans="1:8">
      <c r="A57" s="430" t="s">
        <v>762</v>
      </c>
      <c r="B57" s="48">
        <v>15</v>
      </c>
      <c r="C57" s="48">
        <v>32</v>
      </c>
      <c r="D57" s="48">
        <v>4</v>
      </c>
      <c r="E57" s="48"/>
      <c r="F57" s="129"/>
      <c r="G57" s="802"/>
      <c r="H57" s="529">
        <v>51</v>
      </c>
    </row>
    <row r="58" spans="1:8">
      <c r="A58" s="904" t="s">
        <v>40</v>
      </c>
      <c r="B58" s="905">
        <v>3</v>
      </c>
      <c r="C58" s="905">
        <v>4</v>
      </c>
      <c r="D58" s="905"/>
      <c r="E58" s="905"/>
      <c r="F58" s="906"/>
      <c r="G58" s="799"/>
      <c r="H58" s="739">
        <v>7</v>
      </c>
    </row>
    <row r="59" spans="1:8">
      <c r="A59" s="907" t="s">
        <v>41</v>
      </c>
      <c r="B59" s="908">
        <v>4</v>
      </c>
      <c r="C59" s="908">
        <v>7</v>
      </c>
      <c r="D59" s="908"/>
      <c r="E59" s="908"/>
      <c r="F59" s="909"/>
      <c r="G59" s="799"/>
      <c r="H59" s="737">
        <v>11</v>
      </c>
    </row>
    <row r="60" spans="1:8">
      <c r="A60" s="907" t="s">
        <v>158</v>
      </c>
      <c r="B60" s="908">
        <v>1</v>
      </c>
      <c r="C60" s="908">
        <v>1</v>
      </c>
      <c r="D60" s="908"/>
      <c r="E60" s="908"/>
      <c r="F60" s="909"/>
      <c r="G60" s="799"/>
      <c r="H60" s="737">
        <v>2</v>
      </c>
    </row>
    <row r="61" spans="1:8">
      <c r="A61" s="907" t="s">
        <v>95</v>
      </c>
      <c r="B61" s="908"/>
      <c r="C61" s="908">
        <v>4</v>
      </c>
      <c r="D61" s="908"/>
      <c r="E61" s="908"/>
      <c r="F61" s="909"/>
      <c r="G61" s="799"/>
      <c r="H61" s="737">
        <v>4</v>
      </c>
    </row>
    <row r="62" spans="1:8">
      <c r="A62" s="907" t="s">
        <v>42</v>
      </c>
      <c r="B62" s="908">
        <v>4</v>
      </c>
      <c r="C62" s="908">
        <v>6</v>
      </c>
      <c r="D62" s="908">
        <v>1</v>
      </c>
      <c r="E62" s="908"/>
      <c r="F62" s="909"/>
      <c r="G62" s="799"/>
      <c r="H62" s="737">
        <v>11</v>
      </c>
    </row>
    <row r="63" spans="1:8">
      <c r="A63" s="907" t="s">
        <v>43</v>
      </c>
      <c r="B63" s="908">
        <v>1</v>
      </c>
      <c r="C63" s="908">
        <v>10</v>
      </c>
      <c r="D63" s="908">
        <v>3</v>
      </c>
      <c r="E63" s="908"/>
      <c r="F63" s="909"/>
      <c r="G63" s="799"/>
      <c r="H63" s="737">
        <v>14</v>
      </c>
    </row>
    <row r="64" spans="1:8">
      <c r="A64" s="914" t="s">
        <v>44</v>
      </c>
      <c r="B64" s="915">
        <v>2</v>
      </c>
      <c r="C64" s="915"/>
      <c r="D64" s="915"/>
      <c r="E64" s="915"/>
      <c r="F64" s="916"/>
      <c r="G64" s="802"/>
      <c r="H64" s="738">
        <v>2</v>
      </c>
    </row>
    <row r="65" spans="1:8">
      <c r="A65" s="430" t="s">
        <v>763</v>
      </c>
      <c r="B65" s="48">
        <v>14</v>
      </c>
      <c r="C65" s="48">
        <v>35</v>
      </c>
      <c r="D65" s="48">
        <v>3</v>
      </c>
      <c r="E65" s="48"/>
      <c r="F65" s="129">
        <v>5</v>
      </c>
      <c r="G65" s="799"/>
      <c r="H65" s="529">
        <v>57</v>
      </c>
    </row>
    <row r="66" spans="1:8">
      <c r="A66" s="904" t="s">
        <v>45</v>
      </c>
      <c r="B66" s="905">
        <v>8</v>
      </c>
      <c r="C66" s="905">
        <v>18</v>
      </c>
      <c r="D66" s="905"/>
      <c r="E66" s="905"/>
      <c r="F66" s="906">
        <v>2</v>
      </c>
      <c r="G66" s="799"/>
      <c r="H66" s="739">
        <v>28</v>
      </c>
    </row>
    <row r="67" spans="1:8">
      <c r="A67" s="907" t="s">
        <v>46</v>
      </c>
      <c r="B67" s="908">
        <v>4</v>
      </c>
      <c r="C67" s="908">
        <v>4</v>
      </c>
      <c r="D67" s="908"/>
      <c r="E67" s="908"/>
      <c r="F67" s="909">
        <v>3</v>
      </c>
      <c r="G67" s="799"/>
      <c r="H67" s="737">
        <v>11</v>
      </c>
    </row>
    <row r="68" spans="1:8">
      <c r="A68" s="907" t="s">
        <v>96</v>
      </c>
      <c r="B68" s="908"/>
      <c r="C68" s="908">
        <v>9</v>
      </c>
      <c r="D68" s="908">
        <v>1</v>
      </c>
      <c r="E68" s="908"/>
      <c r="F68" s="909"/>
      <c r="G68" s="802"/>
      <c r="H68" s="737">
        <v>10</v>
      </c>
    </row>
    <row r="69" spans="1:8">
      <c r="A69" s="914" t="s">
        <v>47</v>
      </c>
      <c r="B69" s="915">
        <v>2</v>
      </c>
      <c r="C69" s="915">
        <v>4</v>
      </c>
      <c r="D69" s="915">
        <v>2</v>
      </c>
      <c r="E69" s="915"/>
      <c r="F69" s="916"/>
      <c r="G69" s="799"/>
      <c r="H69" s="738">
        <v>8</v>
      </c>
    </row>
    <row r="70" spans="1:8">
      <c r="A70" s="430" t="s">
        <v>764</v>
      </c>
      <c r="B70" s="48">
        <v>15</v>
      </c>
      <c r="C70" s="48">
        <v>22</v>
      </c>
      <c r="D70" s="48">
        <v>1</v>
      </c>
      <c r="E70" s="48"/>
      <c r="F70" s="129">
        <v>4</v>
      </c>
      <c r="G70" s="799"/>
      <c r="H70" s="529">
        <v>42</v>
      </c>
    </row>
    <row r="71" spans="1:8">
      <c r="A71" s="904" t="s">
        <v>49</v>
      </c>
      <c r="B71" s="905">
        <v>15</v>
      </c>
      <c r="C71" s="905">
        <v>22</v>
      </c>
      <c r="D71" s="905"/>
      <c r="E71" s="905"/>
      <c r="F71" s="906">
        <v>4</v>
      </c>
      <c r="G71" s="799"/>
      <c r="H71" s="739">
        <v>41</v>
      </c>
    </row>
    <row r="72" spans="1:8">
      <c r="A72" s="914" t="s">
        <v>777</v>
      </c>
      <c r="B72" s="915"/>
      <c r="C72" s="915"/>
      <c r="D72" s="915">
        <v>1</v>
      </c>
      <c r="E72" s="915"/>
      <c r="F72" s="916"/>
      <c r="G72" s="802"/>
      <c r="H72" s="738">
        <v>1</v>
      </c>
    </row>
    <row r="73" spans="1:8">
      <c r="A73" s="430" t="s">
        <v>765</v>
      </c>
      <c r="B73" s="48">
        <v>3</v>
      </c>
      <c r="C73" s="48">
        <v>22</v>
      </c>
      <c r="D73" s="48">
        <v>1</v>
      </c>
      <c r="E73" s="48"/>
      <c r="F73" s="129">
        <v>2</v>
      </c>
      <c r="G73" s="799"/>
      <c r="H73" s="529">
        <v>28</v>
      </c>
    </row>
    <row r="74" spans="1:8">
      <c r="A74" s="904" t="s">
        <v>51</v>
      </c>
      <c r="B74" s="905">
        <v>1</v>
      </c>
      <c r="C74" s="905">
        <v>10</v>
      </c>
      <c r="D74" s="905"/>
      <c r="E74" s="905"/>
      <c r="F74" s="906">
        <v>2</v>
      </c>
      <c r="G74" s="802"/>
      <c r="H74" s="739">
        <v>13</v>
      </c>
    </row>
    <row r="75" spans="1:8">
      <c r="A75" s="907" t="s">
        <v>52</v>
      </c>
      <c r="B75" s="908"/>
      <c r="C75" s="908">
        <v>4</v>
      </c>
      <c r="D75" s="908"/>
      <c r="E75" s="908"/>
      <c r="F75" s="909"/>
      <c r="G75" s="799"/>
      <c r="H75" s="737">
        <v>4</v>
      </c>
    </row>
    <row r="76" spans="1:8">
      <c r="A76" s="907" t="s">
        <v>50</v>
      </c>
      <c r="B76" s="908">
        <v>2</v>
      </c>
      <c r="C76" s="908">
        <v>6</v>
      </c>
      <c r="D76" s="908">
        <v>1</v>
      </c>
      <c r="E76" s="908"/>
      <c r="F76" s="909"/>
      <c r="G76" s="799"/>
      <c r="H76" s="737">
        <v>9</v>
      </c>
    </row>
    <row r="77" spans="1:8">
      <c r="A77" s="914" t="s">
        <v>53</v>
      </c>
      <c r="B77" s="915"/>
      <c r="C77" s="915">
        <v>2</v>
      </c>
      <c r="D77" s="915"/>
      <c r="E77" s="915"/>
      <c r="F77" s="916"/>
      <c r="G77" s="799"/>
      <c r="H77" s="738">
        <v>2</v>
      </c>
    </row>
    <row r="78" spans="1:8">
      <c r="A78" s="430" t="s">
        <v>766</v>
      </c>
      <c r="B78" s="48">
        <v>3</v>
      </c>
      <c r="C78" s="48">
        <v>18</v>
      </c>
      <c r="D78" s="48"/>
      <c r="E78" s="48"/>
      <c r="F78" s="129">
        <v>5</v>
      </c>
      <c r="G78" s="799"/>
      <c r="H78" s="529">
        <v>26</v>
      </c>
    </row>
    <row r="79" spans="1:8">
      <c r="A79" s="904" t="s">
        <v>54</v>
      </c>
      <c r="B79" s="905">
        <v>3</v>
      </c>
      <c r="C79" s="905">
        <v>13</v>
      </c>
      <c r="D79" s="905"/>
      <c r="E79" s="905"/>
      <c r="F79" s="906">
        <v>4</v>
      </c>
      <c r="G79" s="799"/>
      <c r="H79" s="739">
        <v>20</v>
      </c>
    </row>
    <row r="80" spans="1:8">
      <c r="A80" s="914" t="s">
        <v>55</v>
      </c>
      <c r="B80" s="915"/>
      <c r="C80" s="915">
        <v>5</v>
      </c>
      <c r="D80" s="915"/>
      <c r="E80" s="915"/>
      <c r="F80" s="916">
        <v>1</v>
      </c>
      <c r="G80" s="799"/>
      <c r="H80" s="738">
        <v>6</v>
      </c>
    </row>
    <row r="81" spans="1:8">
      <c r="A81" s="430" t="s">
        <v>775</v>
      </c>
      <c r="B81" s="48">
        <v>6</v>
      </c>
      <c r="C81" s="48">
        <v>17</v>
      </c>
      <c r="D81" s="48"/>
      <c r="E81" s="48"/>
      <c r="F81" s="129">
        <v>1</v>
      </c>
      <c r="G81" s="799"/>
      <c r="H81" s="529">
        <v>24</v>
      </c>
    </row>
    <row r="82" spans="1:8">
      <c r="A82" s="904" t="s">
        <v>57</v>
      </c>
      <c r="B82" s="905">
        <v>2</v>
      </c>
      <c r="C82" s="905">
        <v>7</v>
      </c>
      <c r="D82" s="905"/>
      <c r="E82" s="905"/>
      <c r="F82" s="906">
        <v>1</v>
      </c>
      <c r="G82" s="799"/>
      <c r="H82" s="739">
        <v>10</v>
      </c>
    </row>
    <row r="83" spans="1:8">
      <c r="A83" s="914" t="s">
        <v>58</v>
      </c>
      <c r="B83" s="915">
        <v>4</v>
      </c>
      <c r="C83" s="915">
        <v>10</v>
      </c>
      <c r="D83" s="915"/>
      <c r="E83" s="915"/>
      <c r="F83" s="916"/>
      <c r="G83" s="799"/>
      <c r="H83" s="738">
        <v>14</v>
      </c>
    </row>
    <row r="84" spans="1:8">
      <c r="A84" s="430" t="s">
        <v>778</v>
      </c>
      <c r="B84" s="48"/>
      <c r="C84" s="48">
        <v>2</v>
      </c>
      <c r="D84" s="48"/>
      <c r="E84" s="48"/>
      <c r="F84" s="129"/>
      <c r="G84" s="802"/>
      <c r="H84" s="529">
        <v>2</v>
      </c>
    </row>
    <row r="85" spans="1:8">
      <c r="A85" s="917" t="s">
        <v>29</v>
      </c>
      <c r="B85" s="918"/>
      <c r="C85" s="918">
        <v>2</v>
      </c>
      <c r="D85" s="918"/>
      <c r="E85" s="918"/>
      <c r="F85" s="919"/>
      <c r="G85" s="799"/>
      <c r="H85" s="740">
        <v>2</v>
      </c>
    </row>
    <row r="86" spans="1:8">
      <c r="A86" s="430" t="s">
        <v>767</v>
      </c>
      <c r="B86" s="48">
        <v>39</v>
      </c>
      <c r="C86" s="48">
        <v>49</v>
      </c>
      <c r="D86" s="48"/>
      <c r="E86" s="48">
        <v>38</v>
      </c>
      <c r="F86" s="129">
        <v>10</v>
      </c>
      <c r="G86" s="799"/>
      <c r="H86" s="529">
        <v>136</v>
      </c>
    </row>
    <row r="87" spans="1:8">
      <c r="A87" s="904" t="s">
        <v>60</v>
      </c>
      <c r="B87" s="905">
        <v>13</v>
      </c>
      <c r="C87" s="905">
        <v>5</v>
      </c>
      <c r="D87" s="905"/>
      <c r="E87" s="905">
        <v>5</v>
      </c>
      <c r="F87" s="906">
        <v>2</v>
      </c>
      <c r="G87" s="802"/>
      <c r="H87" s="739">
        <v>25</v>
      </c>
    </row>
    <row r="88" spans="1:8">
      <c r="A88" s="907" t="s">
        <v>97</v>
      </c>
      <c r="B88" s="908">
        <v>6</v>
      </c>
      <c r="C88" s="908"/>
      <c r="D88" s="908"/>
      <c r="E88" s="908">
        <v>2</v>
      </c>
      <c r="F88" s="909"/>
      <c r="G88" s="799"/>
      <c r="H88" s="737">
        <v>8</v>
      </c>
    </row>
    <row r="89" spans="1:8">
      <c r="A89" s="907" t="s">
        <v>61</v>
      </c>
      <c r="B89" s="908">
        <v>2</v>
      </c>
      <c r="C89" s="908">
        <v>5</v>
      </c>
      <c r="D89" s="908"/>
      <c r="E89" s="908">
        <v>2</v>
      </c>
      <c r="F89" s="909"/>
      <c r="G89" s="802"/>
      <c r="H89" s="737">
        <v>9</v>
      </c>
    </row>
    <row r="90" spans="1:8">
      <c r="A90" s="907" t="s">
        <v>62</v>
      </c>
      <c r="B90" s="908">
        <v>5</v>
      </c>
      <c r="C90" s="908">
        <v>5</v>
      </c>
      <c r="D90" s="908"/>
      <c r="E90" s="908">
        <v>5</v>
      </c>
      <c r="F90" s="909"/>
      <c r="G90" s="799"/>
      <c r="H90" s="737">
        <v>15</v>
      </c>
    </row>
    <row r="91" spans="1:8">
      <c r="A91" s="907" t="s">
        <v>63</v>
      </c>
      <c r="B91" s="908">
        <v>4</v>
      </c>
      <c r="C91" s="908">
        <v>7</v>
      </c>
      <c r="D91" s="908"/>
      <c r="E91" s="908">
        <v>6</v>
      </c>
      <c r="F91" s="909"/>
      <c r="G91" s="799"/>
      <c r="H91" s="737">
        <v>17</v>
      </c>
    </row>
    <row r="92" spans="1:8">
      <c r="A92" s="907" t="s">
        <v>64</v>
      </c>
      <c r="B92" s="908">
        <v>6</v>
      </c>
      <c r="C92" s="908">
        <v>6</v>
      </c>
      <c r="D92" s="908"/>
      <c r="E92" s="908">
        <v>3</v>
      </c>
      <c r="F92" s="909">
        <v>4</v>
      </c>
      <c r="G92" s="799"/>
      <c r="H92" s="737">
        <v>19</v>
      </c>
    </row>
    <row r="93" spans="1:8">
      <c r="A93" s="907" t="s">
        <v>65</v>
      </c>
      <c r="B93" s="908">
        <v>2</v>
      </c>
      <c r="C93" s="908">
        <v>5</v>
      </c>
      <c r="D93" s="908"/>
      <c r="E93" s="908">
        <v>8</v>
      </c>
      <c r="F93" s="909">
        <v>3</v>
      </c>
      <c r="G93" s="799"/>
      <c r="H93" s="737">
        <v>18</v>
      </c>
    </row>
    <row r="94" spans="1:8">
      <c r="A94" s="907" t="s">
        <v>66</v>
      </c>
      <c r="B94" s="908">
        <v>1</v>
      </c>
      <c r="C94" s="908">
        <v>4</v>
      </c>
      <c r="D94" s="908"/>
      <c r="E94" s="908"/>
      <c r="F94" s="909"/>
      <c r="G94" s="799"/>
      <c r="H94" s="737">
        <v>5</v>
      </c>
    </row>
    <row r="95" spans="1:8">
      <c r="A95" s="907" t="s">
        <v>67</v>
      </c>
      <c r="B95" s="908"/>
      <c r="C95" s="908">
        <v>7</v>
      </c>
      <c r="D95" s="908"/>
      <c r="E95" s="908">
        <v>4</v>
      </c>
      <c r="F95" s="909"/>
      <c r="G95" s="802"/>
      <c r="H95" s="737">
        <v>11</v>
      </c>
    </row>
    <row r="96" spans="1:8">
      <c r="A96" s="907" t="s">
        <v>68</v>
      </c>
      <c r="B96" s="908"/>
      <c r="C96" s="908">
        <v>1</v>
      </c>
      <c r="D96" s="908"/>
      <c r="E96" s="908">
        <v>2</v>
      </c>
      <c r="F96" s="909"/>
      <c r="G96" s="799"/>
      <c r="H96" s="737">
        <v>3</v>
      </c>
    </row>
    <row r="97" spans="1:8">
      <c r="A97" s="914" t="s">
        <v>185</v>
      </c>
      <c r="B97" s="915"/>
      <c r="C97" s="915">
        <v>4</v>
      </c>
      <c r="D97" s="915"/>
      <c r="E97" s="915">
        <v>1</v>
      </c>
      <c r="F97" s="916">
        <v>1</v>
      </c>
      <c r="G97" s="799"/>
      <c r="H97" s="738">
        <v>6</v>
      </c>
    </row>
    <row r="98" spans="1:8">
      <c r="A98" s="430" t="s">
        <v>768</v>
      </c>
      <c r="B98" s="48">
        <v>4</v>
      </c>
      <c r="C98" s="48">
        <v>13</v>
      </c>
      <c r="D98" s="48"/>
      <c r="E98" s="48"/>
      <c r="F98" s="129">
        <v>2</v>
      </c>
      <c r="G98" s="802"/>
      <c r="H98" s="529">
        <v>19</v>
      </c>
    </row>
    <row r="99" spans="1:8">
      <c r="A99" s="904" t="s">
        <v>70</v>
      </c>
      <c r="B99" s="905">
        <v>1</v>
      </c>
      <c r="C99" s="905">
        <v>3</v>
      </c>
      <c r="D99" s="905"/>
      <c r="E99" s="905"/>
      <c r="F99" s="906">
        <v>1</v>
      </c>
      <c r="G99" s="799"/>
      <c r="H99" s="739">
        <v>5</v>
      </c>
    </row>
    <row r="100" spans="1:8">
      <c r="A100" s="914" t="s">
        <v>69</v>
      </c>
      <c r="B100" s="915">
        <v>3</v>
      </c>
      <c r="C100" s="915">
        <v>10</v>
      </c>
      <c r="D100" s="915"/>
      <c r="E100" s="915"/>
      <c r="F100" s="916">
        <v>1</v>
      </c>
      <c r="G100" s="799"/>
      <c r="H100" s="738">
        <v>14</v>
      </c>
    </row>
    <row r="101" spans="1:8">
      <c r="A101" s="430" t="s">
        <v>769</v>
      </c>
      <c r="B101" s="48">
        <v>5</v>
      </c>
      <c r="C101" s="48">
        <v>13</v>
      </c>
      <c r="D101" s="48"/>
      <c r="E101" s="48"/>
      <c r="F101" s="129"/>
      <c r="G101" s="802"/>
      <c r="H101" s="529">
        <v>18</v>
      </c>
    </row>
    <row r="102" spans="1:8">
      <c r="A102" s="917" t="s">
        <v>72</v>
      </c>
      <c r="B102" s="918">
        <v>5</v>
      </c>
      <c r="C102" s="918">
        <v>13</v>
      </c>
      <c r="D102" s="918"/>
      <c r="E102" s="918"/>
      <c r="F102" s="919"/>
      <c r="G102" s="799"/>
      <c r="H102" s="740">
        <v>18</v>
      </c>
    </row>
    <row r="103" spans="1:8">
      <c r="A103" s="430" t="s">
        <v>770</v>
      </c>
      <c r="B103" s="48">
        <v>12</v>
      </c>
      <c r="C103" s="48">
        <v>30</v>
      </c>
      <c r="D103" s="48">
        <v>6</v>
      </c>
      <c r="E103" s="48"/>
      <c r="F103" s="129">
        <v>2</v>
      </c>
      <c r="G103" s="799"/>
      <c r="H103" s="529">
        <v>50</v>
      </c>
    </row>
    <row r="104" spans="1:8">
      <c r="A104" s="904" t="s">
        <v>74</v>
      </c>
      <c r="B104" s="905">
        <v>5</v>
      </c>
      <c r="C104" s="905">
        <v>11</v>
      </c>
      <c r="D104" s="905">
        <v>1</v>
      </c>
      <c r="E104" s="905"/>
      <c r="F104" s="906">
        <v>1</v>
      </c>
      <c r="G104" s="799"/>
      <c r="H104" s="739">
        <v>18</v>
      </c>
    </row>
    <row r="105" spans="1:8">
      <c r="A105" s="907" t="s">
        <v>779</v>
      </c>
      <c r="B105" s="908"/>
      <c r="C105" s="908"/>
      <c r="D105" s="908">
        <v>1</v>
      </c>
      <c r="E105" s="908"/>
      <c r="F105" s="909"/>
      <c r="G105" s="799"/>
      <c r="H105" s="737">
        <v>1</v>
      </c>
    </row>
    <row r="106" spans="1:8">
      <c r="A106" s="907" t="s">
        <v>75</v>
      </c>
      <c r="B106" s="908">
        <v>1</v>
      </c>
      <c r="C106" s="908">
        <v>4</v>
      </c>
      <c r="D106" s="908">
        <v>2</v>
      </c>
      <c r="E106" s="908"/>
      <c r="F106" s="909"/>
      <c r="G106" s="799"/>
      <c r="H106" s="737">
        <v>7</v>
      </c>
    </row>
    <row r="107" spans="1:8">
      <c r="A107" s="907" t="s">
        <v>76</v>
      </c>
      <c r="B107" s="908">
        <v>5</v>
      </c>
      <c r="C107" s="908">
        <v>11</v>
      </c>
      <c r="D107" s="908">
        <v>2</v>
      </c>
      <c r="E107" s="908"/>
      <c r="F107" s="909">
        <v>1</v>
      </c>
      <c r="G107" s="802"/>
      <c r="H107" s="737">
        <v>19</v>
      </c>
    </row>
    <row r="108" spans="1:8">
      <c r="A108" s="907" t="s">
        <v>780</v>
      </c>
      <c r="B108" s="908"/>
      <c r="C108" s="908">
        <v>2</v>
      </c>
      <c r="D108" s="908"/>
      <c r="E108" s="908"/>
      <c r="F108" s="909"/>
      <c r="G108" s="799"/>
      <c r="H108" s="737">
        <v>2</v>
      </c>
    </row>
    <row r="109" spans="1:8">
      <c r="A109" s="914" t="s">
        <v>78</v>
      </c>
      <c r="B109" s="915">
        <v>1</v>
      </c>
      <c r="C109" s="915">
        <v>2</v>
      </c>
      <c r="D109" s="915"/>
      <c r="E109" s="915"/>
      <c r="F109" s="916"/>
      <c r="G109" s="799"/>
      <c r="H109" s="738">
        <v>3</v>
      </c>
    </row>
    <row r="110" spans="1:8">
      <c r="A110" s="430" t="s">
        <v>771</v>
      </c>
      <c r="B110" s="48">
        <v>5</v>
      </c>
      <c r="C110" s="48">
        <v>18</v>
      </c>
      <c r="D110" s="48">
        <v>2</v>
      </c>
      <c r="E110" s="48"/>
      <c r="F110" s="129">
        <v>4</v>
      </c>
      <c r="G110" s="799"/>
      <c r="H110" s="529">
        <v>29</v>
      </c>
    </row>
    <row r="111" spans="1:8">
      <c r="A111" s="904" t="s">
        <v>99</v>
      </c>
      <c r="B111" s="905"/>
      <c r="C111" s="905">
        <v>1</v>
      </c>
      <c r="D111" s="905"/>
      <c r="E111" s="905"/>
      <c r="F111" s="906"/>
      <c r="G111" s="799"/>
      <c r="H111" s="739">
        <v>1</v>
      </c>
    </row>
    <row r="112" spans="1:8">
      <c r="A112" s="907" t="s">
        <v>79</v>
      </c>
      <c r="B112" s="908">
        <v>5</v>
      </c>
      <c r="C112" s="908">
        <v>15</v>
      </c>
      <c r="D112" s="908">
        <v>1</v>
      </c>
      <c r="E112" s="908"/>
      <c r="F112" s="909">
        <v>3</v>
      </c>
      <c r="G112" s="799"/>
      <c r="H112" s="737">
        <v>24</v>
      </c>
    </row>
    <row r="113" spans="1:8">
      <c r="A113" s="914" t="s">
        <v>80</v>
      </c>
      <c r="B113" s="915"/>
      <c r="C113" s="915">
        <v>2</v>
      </c>
      <c r="D113" s="915">
        <v>1</v>
      </c>
      <c r="E113" s="915"/>
      <c r="F113" s="916">
        <v>1</v>
      </c>
      <c r="G113" s="802"/>
      <c r="H113" s="738">
        <v>4</v>
      </c>
    </row>
    <row r="114" spans="1:8">
      <c r="A114" s="430" t="s">
        <v>772</v>
      </c>
      <c r="B114" s="48">
        <v>3</v>
      </c>
      <c r="C114" s="48">
        <v>22</v>
      </c>
      <c r="D114" s="48">
        <v>1</v>
      </c>
      <c r="E114" s="48"/>
      <c r="F114" s="129">
        <v>1</v>
      </c>
      <c r="G114" s="802"/>
      <c r="H114" s="529">
        <v>27</v>
      </c>
    </row>
    <row r="115" spans="1:8">
      <c r="A115" s="904" t="s">
        <v>82</v>
      </c>
      <c r="B115" s="905">
        <v>1</v>
      </c>
      <c r="C115" s="905">
        <v>7</v>
      </c>
      <c r="D115" s="905"/>
      <c r="E115" s="905"/>
      <c r="F115" s="906"/>
      <c r="G115" s="802"/>
      <c r="H115" s="739">
        <v>8</v>
      </c>
    </row>
    <row r="116" spans="1:8">
      <c r="A116" s="907" t="s">
        <v>81</v>
      </c>
      <c r="B116" s="908">
        <v>2</v>
      </c>
      <c r="C116" s="908">
        <v>11</v>
      </c>
      <c r="D116" s="908"/>
      <c r="E116" s="908"/>
      <c r="F116" s="909">
        <v>1</v>
      </c>
      <c r="G116" s="802"/>
      <c r="H116" s="737">
        <v>14</v>
      </c>
    </row>
    <row r="117" spans="1:8">
      <c r="A117" s="914" t="s">
        <v>83</v>
      </c>
      <c r="B117" s="915"/>
      <c r="C117" s="915">
        <v>4</v>
      </c>
      <c r="D117" s="915">
        <v>1</v>
      </c>
      <c r="E117" s="915"/>
      <c r="F117" s="916"/>
      <c r="G117" s="802"/>
      <c r="H117" s="738">
        <v>5</v>
      </c>
    </row>
    <row r="118" spans="1:8">
      <c r="A118" s="430" t="s">
        <v>773</v>
      </c>
      <c r="B118" s="48">
        <v>12</v>
      </c>
      <c r="C118" s="48">
        <v>33</v>
      </c>
      <c r="D118" s="48">
        <v>7</v>
      </c>
      <c r="E118" s="48"/>
      <c r="F118" s="129"/>
      <c r="G118" s="802"/>
      <c r="H118" s="529">
        <v>52</v>
      </c>
    </row>
    <row r="119" spans="1:8">
      <c r="A119" s="904" t="s">
        <v>159</v>
      </c>
      <c r="B119" s="905"/>
      <c r="C119" s="905">
        <v>3</v>
      </c>
      <c r="D119" s="905">
        <v>3</v>
      </c>
      <c r="E119" s="905"/>
      <c r="F119" s="906"/>
      <c r="G119" s="802"/>
      <c r="H119" s="739">
        <v>6</v>
      </c>
    </row>
    <row r="120" spans="1:8">
      <c r="A120" s="907" t="s">
        <v>160</v>
      </c>
      <c r="B120" s="908"/>
      <c r="C120" s="908"/>
      <c r="D120" s="908">
        <v>1</v>
      </c>
      <c r="E120" s="908"/>
      <c r="F120" s="909"/>
      <c r="G120" s="802"/>
      <c r="H120" s="737">
        <v>1</v>
      </c>
    </row>
    <row r="121" spans="1:8">
      <c r="A121" s="907" t="s">
        <v>85</v>
      </c>
      <c r="B121" s="908">
        <v>6</v>
      </c>
      <c r="C121" s="908">
        <v>16</v>
      </c>
      <c r="D121" s="908"/>
      <c r="E121" s="908"/>
      <c r="F121" s="909"/>
      <c r="G121" s="802"/>
      <c r="H121" s="737">
        <v>22</v>
      </c>
    </row>
    <row r="122" spans="1:8">
      <c r="A122" s="907" t="s">
        <v>86</v>
      </c>
      <c r="B122" s="908">
        <v>5</v>
      </c>
      <c r="C122" s="908">
        <v>9</v>
      </c>
      <c r="D122" s="908">
        <v>2</v>
      </c>
      <c r="E122" s="908"/>
      <c r="F122" s="909"/>
      <c r="G122" s="802"/>
      <c r="H122" s="737">
        <v>16</v>
      </c>
    </row>
    <row r="123" spans="1:8">
      <c r="A123" s="907" t="s">
        <v>603</v>
      </c>
      <c r="B123" s="908"/>
      <c r="C123" s="908">
        <v>1</v>
      </c>
      <c r="D123" s="908"/>
      <c r="E123" s="908"/>
      <c r="F123" s="909"/>
      <c r="G123" s="802"/>
      <c r="H123" s="737">
        <v>1</v>
      </c>
    </row>
    <row r="124" spans="1:8">
      <c r="A124" s="907" t="s">
        <v>87</v>
      </c>
      <c r="B124" s="908">
        <v>1</v>
      </c>
      <c r="C124" s="908">
        <v>3</v>
      </c>
      <c r="D124" s="908">
        <v>1</v>
      </c>
      <c r="E124" s="908"/>
      <c r="F124" s="909"/>
      <c r="G124" s="802"/>
      <c r="H124" s="737">
        <v>5</v>
      </c>
    </row>
    <row r="125" spans="1:8">
      <c r="A125" s="914" t="s">
        <v>88</v>
      </c>
      <c r="B125" s="915"/>
      <c r="C125" s="915">
        <v>1</v>
      </c>
      <c r="D125" s="915"/>
      <c r="E125" s="915"/>
      <c r="F125" s="916"/>
      <c r="G125" s="802"/>
      <c r="H125" s="738">
        <v>1</v>
      </c>
    </row>
    <row r="126" spans="1:8">
      <c r="A126" s="430" t="s">
        <v>774</v>
      </c>
      <c r="B126" s="48">
        <v>8</v>
      </c>
      <c r="C126" s="48">
        <v>23</v>
      </c>
      <c r="D126" s="48"/>
      <c r="E126" s="48">
        <v>25</v>
      </c>
      <c r="F126" s="129">
        <v>6</v>
      </c>
      <c r="G126" s="802"/>
      <c r="H126" s="529">
        <v>62</v>
      </c>
    </row>
    <row r="127" spans="1:8">
      <c r="A127" s="904" t="s">
        <v>781</v>
      </c>
      <c r="B127" s="905"/>
      <c r="C127" s="905"/>
      <c r="D127" s="905"/>
      <c r="E127" s="905">
        <v>1</v>
      </c>
      <c r="F127" s="906"/>
      <c r="G127" s="802"/>
      <c r="H127" s="739">
        <v>1</v>
      </c>
    </row>
    <row r="128" spans="1:8">
      <c r="A128" s="907" t="s">
        <v>623</v>
      </c>
      <c r="B128" s="908"/>
      <c r="C128" s="908"/>
      <c r="D128" s="908"/>
      <c r="E128" s="908">
        <v>1</v>
      </c>
      <c r="F128" s="909"/>
      <c r="G128" s="802"/>
      <c r="H128" s="737">
        <v>1</v>
      </c>
    </row>
    <row r="129" spans="1:8">
      <c r="A129" s="907" t="s">
        <v>90</v>
      </c>
      <c r="B129" s="908"/>
      <c r="C129" s="908">
        <v>1</v>
      </c>
      <c r="D129" s="908"/>
      <c r="E129" s="908">
        <v>6</v>
      </c>
      <c r="F129" s="909">
        <v>1</v>
      </c>
      <c r="G129" s="802"/>
      <c r="H129" s="737">
        <v>8</v>
      </c>
    </row>
    <row r="130" spans="1:8">
      <c r="A130" s="907" t="s">
        <v>161</v>
      </c>
      <c r="B130" s="908"/>
      <c r="C130" s="908"/>
      <c r="D130" s="908"/>
      <c r="E130" s="908"/>
      <c r="F130" s="909">
        <v>1</v>
      </c>
      <c r="G130" s="802"/>
      <c r="H130" s="737">
        <v>1</v>
      </c>
    </row>
    <row r="131" spans="1:8">
      <c r="A131" s="907" t="s">
        <v>91</v>
      </c>
      <c r="B131" s="908">
        <v>4</v>
      </c>
      <c r="C131" s="908">
        <v>8</v>
      </c>
      <c r="D131" s="908"/>
      <c r="E131" s="908">
        <v>4</v>
      </c>
      <c r="F131" s="909">
        <v>2</v>
      </c>
      <c r="G131" s="802"/>
      <c r="H131" s="737">
        <v>18</v>
      </c>
    </row>
    <row r="132" spans="1:8">
      <c r="A132" s="907" t="s">
        <v>92</v>
      </c>
      <c r="B132" s="908">
        <v>4</v>
      </c>
      <c r="C132" s="908">
        <v>12</v>
      </c>
      <c r="D132" s="908"/>
      <c r="E132" s="908">
        <v>11</v>
      </c>
      <c r="F132" s="909">
        <v>1</v>
      </c>
      <c r="G132" s="802"/>
      <c r="H132" s="737">
        <v>28</v>
      </c>
    </row>
    <row r="133" spans="1:8">
      <c r="A133" s="907" t="s">
        <v>782</v>
      </c>
      <c r="B133" s="908"/>
      <c r="C133" s="908">
        <v>1</v>
      </c>
      <c r="D133" s="908"/>
      <c r="E133" s="908"/>
      <c r="F133" s="909"/>
      <c r="G133" s="802"/>
      <c r="H133" s="737">
        <v>1</v>
      </c>
    </row>
    <row r="134" spans="1:8">
      <c r="A134" s="910" t="s">
        <v>93</v>
      </c>
      <c r="B134" s="911"/>
      <c r="C134" s="911">
        <v>1</v>
      </c>
      <c r="D134" s="911"/>
      <c r="E134" s="911">
        <v>2</v>
      </c>
      <c r="F134" s="912">
        <v>1</v>
      </c>
      <c r="G134" s="802"/>
      <c r="H134" s="913">
        <v>4</v>
      </c>
    </row>
    <row r="135" spans="1:8">
      <c r="A135" s="7"/>
      <c r="B135" s="7"/>
      <c r="C135" s="7"/>
      <c r="D135" s="7"/>
      <c r="E135" s="7"/>
      <c r="F135" s="7"/>
      <c r="G135" s="7"/>
      <c r="H135" s="7"/>
    </row>
    <row r="136" spans="1:8" ht="16.5" customHeight="1">
      <c r="A136" s="568" t="s">
        <v>1</v>
      </c>
      <c r="B136" s="574">
        <f>B126+B118+B114+B110+B103+B101+B98+B86+B84+B81+B78+B73+B70+B65+B57+B55+B46+B44+B42+B36+B34+B29+B27+B25+B23+B18+B16+B13+B9</f>
        <v>227</v>
      </c>
      <c r="C136" s="574">
        <f t="shared" ref="C136:F136" si="0">C126+C118+C114+C110+C103+C101+C98+C86+C84+C81+C78+C73+C70+C65+C57+C55+C46+C44+C42+C36+C34+C29+C27+C25+C23+C18+C16+C13+C9</f>
        <v>592</v>
      </c>
      <c r="D136" s="574">
        <f t="shared" si="0"/>
        <v>35</v>
      </c>
      <c r="E136" s="574">
        <f t="shared" si="0"/>
        <v>98</v>
      </c>
      <c r="F136" s="575">
        <f t="shared" si="0"/>
        <v>68</v>
      </c>
      <c r="G136" s="7"/>
      <c r="H136" s="741">
        <f>F136+E136+D136+C136+B136</f>
        <v>1020</v>
      </c>
    </row>
    <row r="137" spans="1:8">
      <c r="A137" s="573" t="s">
        <v>191</v>
      </c>
      <c r="B137" s="569">
        <f>B136/$H$136</f>
        <v>0.22254901960784312</v>
      </c>
      <c r="C137" s="569">
        <f t="shared" ref="C137:F137" si="1">C136/$H$136</f>
        <v>0.58039215686274515</v>
      </c>
      <c r="D137" s="569">
        <f t="shared" si="1"/>
        <v>3.4313725490196081E-2</v>
      </c>
      <c r="E137" s="569">
        <f t="shared" si="1"/>
        <v>9.6078431372549025E-2</v>
      </c>
      <c r="F137" s="570">
        <f t="shared" si="1"/>
        <v>6.6666666666666666E-2</v>
      </c>
      <c r="H137" s="572">
        <v>1</v>
      </c>
    </row>
    <row r="139" spans="1:8">
      <c r="A139" s="725" t="s">
        <v>538</v>
      </c>
    </row>
  </sheetData>
  <autoFilter ref="A7:H134"/>
  <mergeCells count="2">
    <mergeCell ref="A5:H5"/>
    <mergeCell ref="A2:H2"/>
  </mergeCells>
  <printOptions horizontalCentered="1"/>
  <pageMargins left="0.7" right="0.7" top="0.75" bottom="0.75" header="0.3" footer="0.3"/>
  <pageSetup paperSize="9" scale="91" firstPageNumber="17" fitToHeight="0" orientation="landscape" r:id="rId1"/>
  <rowBreaks count="3" manualBreakCount="3">
    <brk id="35" max="7" man="1"/>
    <brk id="72" max="7" man="1"/>
    <brk id="109" max="7" man="1"/>
  </rowBreaks>
</worksheet>
</file>

<file path=xl/worksheets/sheet15.xml><?xml version="1.0" encoding="utf-8"?>
<worksheet xmlns="http://schemas.openxmlformats.org/spreadsheetml/2006/main" xmlns:r="http://schemas.openxmlformats.org/officeDocument/2006/relationships">
  <sheetPr>
    <tabColor theme="3" tint="-0.499984740745262"/>
    <pageSetUpPr fitToPage="1"/>
  </sheetPr>
  <dimension ref="A2:V139"/>
  <sheetViews>
    <sheetView showGridLines="0" zoomScaleNormal="100" workbookViewId="0">
      <selection activeCell="R39" sqref="R39"/>
    </sheetView>
  </sheetViews>
  <sheetFormatPr baseColWidth="10" defaultRowHeight="13.2"/>
  <cols>
    <col min="1" max="1" width="36" bestFit="1" customWidth="1"/>
    <col min="2" max="2" width="7.77734375" bestFit="1" customWidth="1"/>
    <col min="3" max="3" width="10.33203125" bestFit="1" customWidth="1"/>
    <col min="4" max="4" width="13.6640625" bestFit="1" customWidth="1"/>
    <col min="5" max="5" width="5.77734375" bestFit="1" customWidth="1"/>
    <col min="6" max="6" width="7.77734375" bestFit="1" customWidth="1"/>
    <col min="7" max="7" width="10.33203125" bestFit="1" customWidth="1"/>
    <col min="8" max="8" width="13.6640625" bestFit="1" customWidth="1"/>
    <col min="9" max="9" width="5.77734375" bestFit="1" customWidth="1"/>
    <col min="10" max="10" width="7.77734375" bestFit="1" customWidth="1"/>
    <col min="11" max="11" width="10.33203125" bestFit="1" customWidth="1"/>
    <col min="12" max="12" width="13.6640625" bestFit="1" customWidth="1"/>
    <col min="13" max="13" width="5.77734375" bestFit="1" customWidth="1"/>
    <col min="14" max="14" width="7.77734375" bestFit="1" customWidth="1"/>
    <col min="15" max="15" width="10.33203125" bestFit="1" customWidth="1"/>
    <col min="16" max="16" width="13.6640625" bestFit="1" customWidth="1"/>
    <col min="17" max="17" width="5.77734375" bestFit="1" customWidth="1"/>
    <col min="18" max="18" width="7.77734375" bestFit="1" customWidth="1"/>
    <col min="19" max="19" width="10.33203125" bestFit="1" customWidth="1"/>
    <col min="20" max="20" width="13.6640625" bestFit="1" customWidth="1"/>
    <col min="21" max="21" width="5.77734375" bestFit="1" customWidth="1"/>
    <col min="22" max="22" width="9.33203125" customWidth="1"/>
  </cols>
  <sheetData>
    <row r="2" spans="1:22" ht="35.25" customHeight="1">
      <c r="A2" s="1255" t="s">
        <v>742</v>
      </c>
      <c r="B2" s="1255"/>
      <c r="C2" s="1255"/>
      <c r="D2" s="1255"/>
      <c r="E2" s="1255"/>
      <c r="F2" s="1255"/>
      <c r="G2" s="1255"/>
      <c r="H2" s="1255"/>
      <c r="I2" s="1255"/>
      <c r="J2" s="1255"/>
      <c r="K2" s="1255"/>
      <c r="L2" s="1255"/>
      <c r="M2" s="1255"/>
      <c r="N2" s="1255"/>
      <c r="O2" s="1255"/>
      <c r="P2" s="1255"/>
      <c r="Q2" s="1255"/>
      <c r="R2" s="1255"/>
      <c r="S2" s="1255"/>
      <c r="T2" s="1255"/>
      <c r="U2" s="1255"/>
      <c r="V2" s="1255"/>
    </row>
    <row r="5" spans="1:22">
      <c r="A5" s="1283" t="s">
        <v>491</v>
      </c>
      <c r="B5" s="1283"/>
      <c r="C5" s="1283"/>
      <c r="D5" s="1283"/>
      <c r="E5" s="1283"/>
      <c r="F5" s="1283"/>
      <c r="G5" s="1283"/>
      <c r="H5" s="1283"/>
      <c r="I5" s="1283"/>
      <c r="J5" s="1283"/>
      <c r="K5" s="1283"/>
      <c r="L5" s="1283"/>
      <c r="M5" s="1283"/>
      <c r="N5" s="1283"/>
      <c r="O5" s="1283"/>
      <c r="P5" s="1283"/>
      <c r="Q5" s="1283"/>
      <c r="R5" s="1283"/>
      <c r="S5" s="1283"/>
      <c r="T5" s="1283"/>
      <c r="U5" s="1283"/>
      <c r="V5" s="1283"/>
    </row>
    <row r="7" spans="1:22" ht="47.25" customHeight="1">
      <c r="B7" s="1293" t="s">
        <v>232</v>
      </c>
      <c r="C7" s="1294"/>
      <c r="D7" s="1294"/>
      <c r="E7" s="1294"/>
      <c r="F7" s="1293" t="s">
        <v>233</v>
      </c>
      <c r="G7" s="1294"/>
      <c r="H7" s="1294"/>
      <c r="I7" s="1294"/>
      <c r="J7" s="1293" t="s">
        <v>537</v>
      </c>
      <c r="K7" s="1294"/>
      <c r="L7" s="1294"/>
      <c r="M7" s="1294"/>
      <c r="N7" s="1293" t="s">
        <v>539</v>
      </c>
      <c r="O7" s="1294"/>
      <c r="P7" s="1294"/>
      <c r="Q7" s="1294"/>
      <c r="R7" s="1293" t="s">
        <v>234</v>
      </c>
      <c r="S7" s="1294"/>
      <c r="T7" s="1294"/>
      <c r="U7" s="1295"/>
      <c r="V7" s="1273" t="s">
        <v>1</v>
      </c>
    </row>
    <row r="8" spans="1:22" s="211" customFormat="1" ht="26.25" customHeight="1">
      <c r="A8" s="678" t="s">
        <v>490</v>
      </c>
      <c r="B8" s="211" t="s">
        <v>167</v>
      </c>
      <c r="C8" s="211" t="s">
        <v>168</v>
      </c>
      <c r="D8" s="31" t="s">
        <v>431</v>
      </c>
      <c r="E8" s="206" t="s">
        <v>101</v>
      </c>
      <c r="F8" s="211" t="s">
        <v>167</v>
      </c>
      <c r="G8" s="211" t="s">
        <v>168</v>
      </c>
      <c r="H8" s="31" t="s">
        <v>431</v>
      </c>
      <c r="I8" s="206" t="s">
        <v>101</v>
      </c>
      <c r="J8" s="211" t="s">
        <v>167</v>
      </c>
      <c r="K8" s="211" t="s">
        <v>168</v>
      </c>
      <c r="L8" s="31" t="s">
        <v>431</v>
      </c>
      <c r="M8" s="206" t="s">
        <v>101</v>
      </c>
      <c r="N8" s="211" t="s">
        <v>167</v>
      </c>
      <c r="O8" s="211" t="s">
        <v>168</v>
      </c>
      <c r="P8" s="31" t="s">
        <v>431</v>
      </c>
      <c r="Q8" s="206" t="s">
        <v>101</v>
      </c>
      <c r="R8" s="211" t="s">
        <v>167</v>
      </c>
      <c r="S8" s="211" t="s">
        <v>168</v>
      </c>
      <c r="T8" s="31" t="s">
        <v>431</v>
      </c>
      <c r="U8" s="206" t="s">
        <v>101</v>
      </c>
      <c r="V8" s="1273"/>
    </row>
    <row r="9" spans="1:22" s="745" customFormat="1">
      <c r="A9" s="742"/>
      <c r="D9" s="67"/>
      <c r="E9" s="19"/>
      <c r="H9" s="67"/>
      <c r="I9" s="19"/>
      <c r="L9" s="67"/>
      <c r="M9" s="19"/>
      <c r="P9" s="67"/>
      <c r="Q9" s="19"/>
      <c r="T9" s="67"/>
      <c r="U9" s="19"/>
      <c r="V9" s="746"/>
    </row>
    <row r="10" spans="1:22">
      <c r="A10" s="430" t="s">
        <v>748</v>
      </c>
      <c r="B10" s="48">
        <v>4</v>
      </c>
      <c r="C10" s="48">
        <v>8</v>
      </c>
      <c r="D10" s="48">
        <v>2</v>
      </c>
      <c r="E10" s="174">
        <v>14</v>
      </c>
      <c r="F10" s="48">
        <v>4</v>
      </c>
      <c r="G10" s="48">
        <v>10</v>
      </c>
      <c r="H10" s="48">
        <v>14</v>
      </c>
      <c r="I10" s="174">
        <v>28</v>
      </c>
      <c r="J10" s="48"/>
      <c r="K10" s="48"/>
      <c r="L10" s="48">
        <v>1</v>
      </c>
      <c r="M10" s="174">
        <v>1</v>
      </c>
      <c r="N10" s="48"/>
      <c r="O10" s="48"/>
      <c r="P10" s="48"/>
      <c r="Q10" s="174"/>
      <c r="R10" s="48">
        <v>1</v>
      </c>
      <c r="S10" s="48">
        <v>2</v>
      </c>
      <c r="T10" s="48">
        <v>1</v>
      </c>
      <c r="U10" s="174">
        <v>4</v>
      </c>
      <c r="V10" s="227">
        <v>47</v>
      </c>
    </row>
    <row r="11" spans="1:22">
      <c r="A11" s="750" t="s">
        <v>2</v>
      </c>
      <c r="B11" s="751">
        <v>4</v>
      </c>
      <c r="C11" s="751">
        <v>8</v>
      </c>
      <c r="D11" s="751">
        <v>1</v>
      </c>
      <c r="E11" s="751">
        <v>13</v>
      </c>
      <c r="F11" s="751">
        <v>3</v>
      </c>
      <c r="G11" s="751">
        <v>7</v>
      </c>
      <c r="H11" s="751">
        <v>12</v>
      </c>
      <c r="I11" s="751">
        <v>22</v>
      </c>
      <c r="J11" s="751"/>
      <c r="K11" s="751"/>
      <c r="L11" s="751"/>
      <c r="M11" s="751"/>
      <c r="N11" s="751"/>
      <c r="O11" s="751"/>
      <c r="P11" s="751"/>
      <c r="Q11" s="751"/>
      <c r="R11" s="751">
        <v>1</v>
      </c>
      <c r="S11" s="751">
        <v>2</v>
      </c>
      <c r="T11" s="751">
        <v>1</v>
      </c>
      <c r="U11" s="922">
        <v>4</v>
      </c>
      <c r="V11" s="905">
        <v>39</v>
      </c>
    </row>
    <row r="12" spans="1:22">
      <c r="A12" s="753" t="s">
        <v>600</v>
      </c>
      <c r="B12" s="736"/>
      <c r="C12" s="736"/>
      <c r="D12" s="736"/>
      <c r="E12" s="736"/>
      <c r="F12" s="736"/>
      <c r="G12" s="736"/>
      <c r="H12" s="736">
        <v>1</v>
      </c>
      <c r="I12" s="736">
        <v>1</v>
      </c>
      <c r="J12" s="736"/>
      <c r="K12" s="736"/>
      <c r="L12" s="736"/>
      <c r="M12" s="736"/>
      <c r="N12" s="736"/>
      <c r="O12" s="736"/>
      <c r="P12" s="736"/>
      <c r="Q12" s="736"/>
      <c r="R12" s="736"/>
      <c r="S12" s="736"/>
      <c r="T12" s="736"/>
      <c r="U12" s="923"/>
      <c r="V12" s="908">
        <v>1</v>
      </c>
    </row>
    <row r="13" spans="1:22">
      <c r="A13" s="755" t="s">
        <v>181</v>
      </c>
      <c r="B13" s="756"/>
      <c r="C13" s="756"/>
      <c r="D13" s="756">
        <v>1</v>
      </c>
      <c r="E13" s="756">
        <v>1</v>
      </c>
      <c r="F13" s="756">
        <v>1</v>
      </c>
      <c r="G13" s="756">
        <v>3</v>
      </c>
      <c r="H13" s="756">
        <v>1</v>
      </c>
      <c r="I13" s="756">
        <v>5</v>
      </c>
      <c r="J13" s="756"/>
      <c r="K13" s="756"/>
      <c r="L13" s="756">
        <v>1</v>
      </c>
      <c r="M13" s="756">
        <v>1</v>
      </c>
      <c r="N13" s="756"/>
      <c r="O13" s="756"/>
      <c r="P13" s="756"/>
      <c r="Q13" s="756"/>
      <c r="R13" s="756"/>
      <c r="S13" s="756"/>
      <c r="T13" s="756"/>
      <c r="U13" s="926"/>
      <c r="V13" s="915">
        <v>7</v>
      </c>
    </row>
    <row r="14" spans="1:22">
      <c r="A14" s="430" t="s">
        <v>749</v>
      </c>
      <c r="B14" s="48"/>
      <c r="C14" s="48">
        <v>4</v>
      </c>
      <c r="D14" s="48">
        <v>1</v>
      </c>
      <c r="E14" s="174">
        <v>5</v>
      </c>
      <c r="F14" s="48">
        <v>3</v>
      </c>
      <c r="G14" s="48">
        <v>6</v>
      </c>
      <c r="H14" s="48">
        <v>7</v>
      </c>
      <c r="I14" s="174">
        <v>16</v>
      </c>
      <c r="J14" s="48"/>
      <c r="K14" s="48"/>
      <c r="L14" s="48"/>
      <c r="M14" s="174"/>
      <c r="N14" s="48"/>
      <c r="O14" s="48"/>
      <c r="P14" s="48"/>
      <c r="Q14" s="174"/>
      <c r="R14" s="48"/>
      <c r="S14" s="48">
        <v>2</v>
      </c>
      <c r="T14" s="48">
        <v>1</v>
      </c>
      <c r="U14" s="174">
        <v>3</v>
      </c>
      <c r="V14" s="227">
        <v>24</v>
      </c>
    </row>
    <row r="15" spans="1:22">
      <c r="A15" s="750" t="s">
        <v>3</v>
      </c>
      <c r="B15" s="751"/>
      <c r="C15" s="751">
        <v>4</v>
      </c>
      <c r="D15" s="751"/>
      <c r="E15" s="751">
        <v>4</v>
      </c>
      <c r="F15" s="751">
        <v>3</v>
      </c>
      <c r="G15" s="751">
        <v>4</v>
      </c>
      <c r="H15" s="751">
        <v>4</v>
      </c>
      <c r="I15" s="751">
        <v>11</v>
      </c>
      <c r="J15" s="751"/>
      <c r="K15" s="751"/>
      <c r="L15" s="751"/>
      <c r="M15" s="751"/>
      <c r="N15" s="751"/>
      <c r="O15" s="751"/>
      <c r="P15" s="751"/>
      <c r="Q15" s="751"/>
      <c r="R15" s="751"/>
      <c r="S15" s="751">
        <v>2</v>
      </c>
      <c r="T15" s="751"/>
      <c r="U15" s="922">
        <v>2</v>
      </c>
      <c r="V15" s="905">
        <v>17</v>
      </c>
    </row>
    <row r="16" spans="1:22">
      <c r="A16" s="755" t="s">
        <v>4</v>
      </c>
      <c r="B16" s="756"/>
      <c r="C16" s="756"/>
      <c r="D16" s="756">
        <v>1</v>
      </c>
      <c r="E16" s="756">
        <v>1</v>
      </c>
      <c r="F16" s="756"/>
      <c r="G16" s="756">
        <v>2</v>
      </c>
      <c r="H16" s="756">
        <v>3</v>
      </c>
      <c r="I16" s="756">
        <v>5</v>
      </c>
      <c r="J16" s="756"/>
      <c r="K16" s="756"/>
      <c r="L16" s="756"/>
      <c r="M16" s="756"/>
      <c r="N16" s="756"/>
      <c r="O16" s="756"/>
      <c r="P16" s="756"/>
      <c r="Q16" s="756"/>
      <c r="R16" s="756"/>
      <c r="S16" s="756"/>
      <c r="T16" s="756">
        <v>1</v>
      </c>
      <c r="U16" s="926">
        <v>1</v>
      </c>
      <c r="V16" s="915">
        <v>7</v>
      </c>
    </row>
    <row r="17" spans="1:22">
      <c r="A17" s="430" t="s">
        <v>750</v>
      </c>
      <c r="B17" s="48">
        <v>1</v>
      </c>
      <c r="C17" s="48">
        <v>1</v>
      </c>
      <c r="D17" s="48">
        <v>1</v>
      </c>
      <c r="E17" s="174">
        <v>3</v>
      </c>
      <c r="F17" s="48">
        <v>5</v>
      </c>
      <c r="G17" s="48">
        <v>8</v>
      </c>
      <c r="H17" s="48">
        <v>6</v>
      </c>
      <c r="I17" s="174">
        <v>19</v>
      </c>
      <c r="J17" s="48"/>
      <c r="K17" s="48"/>
      <c r="L17" s="48"/>
      <c r="M17" s="174"/>
      <c r="N17" s="48"/>
      <c r="O17" s="48"/>
      <c r="P17" s="48"/>
      <c r="Q17" s="174"/>
      <c r="R17" s="48"/>
      <c r="S17" s="48"/>
      <c r="T17" s="48"/>
      <c r="U17" s="174"/>
      <c r="V17" s="227">
        <v>22</v>
      </c>
    </row>
    <row r="18" spans="1:22">
      <c r="A18" s="758" t="s">
        <v>5</v>
      </c>
      <c r="B18" s="699">
        <v>1</v>
      </c>
      <c r="C18" s="699">
        <v>1</v>
      </c>
      <c r="D18" s="699">
        <v>1</v>
      </c>
      <c r="E18" s="699">
        <v>3</v>
      </c>
      <c r="F18" s="699">
        <v>5</v>
      </c>
      <c r="G18" s="699">
        <v>8</v>
      </c>
      <c r="H18" s="699">
        <v>6</v>
      </c>
      <c r="I18" s="699">
        <v>19</v>
      </c>
      <c r="J18" s="699"/>
      <c r="K18" s="699"/>
      <c r="L18" s="699"/>
      <c r="M18" s="699"/>
      <c r="N18" s="699"/>
      <c r="O18" s="699"/>
      <c r="P18" s="699"/>
      <c r="Q18" s="699"/>
      <c r="R18" s="699"/>
      <c r="S18" s="699"/>
      <c r="T18" s="699"/>
      <c r="U18" s="927"/>
      <c r="V18" s="918">
        <v>22</v>
      </c>
    </row>
    <row r="19" spans="1:22">
      <c r="A19" s="430" t="s">
        <v>751</v>
      </c>
      <c r="B19" s="48">
        <v>4</v>
      </c>
      <c r="C19" s="48">
        <v>4</v>
      </c>
      <c r="D19" s="48">
        <v>1</v>
      </c>
      <c r="E19" s="174">
        <v>9</v>
      </c>
      <c r="F19" s="48">
        <v>4</v>
      </c>
      <c r="G19" s="48">
        <v>9</v>
      </c>
      <c r="H19" s="48">
        <v>16</v>
      </c>
      <c r="I19" s="174">
        <v>29</v>
      </c>
      <c r="J19" s="48">
        <v>1</v>
      </c>
      <c r="K19" s="48"/>
      <c r="L19" s="48">
        <v>1</v>
      </c>
      <c r="M19" s="174">
        <v>2</v>
      </c>
      <c r="N19" s="48"/>
      <c r="O19" s="48"/>
      <c r="P19" s="48"/>
      <c r="Q19" s="174"/>
      <c r="R19" s="48">
        <v>1</v>
      </c>
      <c r="S19" s="48"/>
      <c r="T19" s="48">
        <v>2</v>
      </c>
      <c r="U19" s="174">
        <v>3</v>
      </c>
      <c r="V19" s="227">
        <v>43</v>
      </c>
    </row>
    <row r="20" spans="1:22">
      <c r="A20" s="750" t="s">
        <v>6</v>
      </c>
      <c r="B20" s="751">
        <v>2</v>
      </c>
      <c r="C20" s="751"/>
      <c r="D20" s="751">
        <v>1</v>
      </c>
      <c r="E20" s="751">
        <v>3</v>
      </c>
      <c r="F20" s="751">
        <v>2</v>
      </c>
      <c r="G20" s="751">
        <v>4</v>
      </c>
      <c r="H20" s="751">
        <v>9</v>
      </c>
      <c r="I20" s="751">
        <v>15</v>
      </c>
      <c r="J20" s="751"/>
      <c r="K20" s="751"/>
      <c r="L20" s="751"/>
      <c r="M20" s="751"/>
      <c r="N20" s="751"/>
      <c r="O20" s="751"/>
      <c r="P20" s="751"/>
      <c r="Q20" s="751"/>
      <c r="R20" s="751">
        <v>1</v>
      </c>
      <c r="S20" s="751"/>
      <c r="T20" s="751">
        <v>2</v>
      </c>
      <c r="U20" s="922">
        <v>3</v>
      </c>
      <c r="V20" s="905">
        <v>21</v>
      </c>
    </row>
    <row r="21" spans="1:22">
      <c r="A21" s="753" t="s">
        <v>7</v>
      </c>
      <c r="B21" s="736"/>
      <c r="C21" s="736">
        <v>3</v>
      </c>
      <c r="D21" s="736"/>
      <c r="E21" s="736">
        <v>3</v>
      </c>
      <c r="F21" s="736">
        <v>1</v>
      </c>
      <c r="G21" s="736">
        <v>5</v>
      </c>
      <c r="H21" s="736"/>
      <c r="I21" s="736">
        <v>6</v>
      </c>
      <c r="J21" s="736"/>
      <c r="K21" s="736"/>
      <c r="L21" s="736"/>
      <c r="M21" s="736"/>
      <c r="N21" s="736"/>
      <c r="O21" s="736"/>
      <c r="P21" s="736"/>
      <c r="Q21" s="736"/>
      <c r="R21" s="736"/>
      <c r="S21" s="736"/>
      <c r="T21" s="736"/>
      <c r="U21" s="923"/>
      <c r="V21" s="908">
        <v>9</v>
      </c>
    </row>
    <row r="22" spans="1:22">
      <c r="A22" s="753" t="s">
        <v>8</v>
      </c>
      <c r="B22" s="736"/>
      <c r="C22" s="736"/>
      <c r="D22" s="736"/>
      <c r="E22" s="736"/>
      <c r="F22" s="736"/>
      <c r="G22" s="736"/>
      <c r="H22" s="736">
        <v>4</v>
      </c>
      <c r="I22" s="736">
        <v>4</v>
      </c>
      <c r="J22" s="736"/>
      <c r="K22" s="736"/>
      <c r="L22" s="736">
        <v>1</v>
      </c>
      <c r="M22" s="736">
        <v>1</v>
      </c>
      <c r="N22" s="736"/>
      <c r="O22" s="736"/>
      <c r="P22" s="736"/>
      <c r="Q22" s="736"/>
      <c r="R22" s="736"/>
      <c r="S22" s="736"/>
      <c r="T22" s="736"/>
      <c r="U22" s="923"/>
      <c r="V22" s="908">
        <v>5</v>
      </c>
    </row>
    <row r="23" spans="1:22">
      <c r="A23" s="755" t="s">
        <v>9</v>
      </c>
      <c r="B23" s="756">
        <v>2</v>
      </c>
      <c r="C23" s="756">
        <v>1</v>
      </c>
      <c r="D23" s="756"/>
      <c r="E23" s="756">
        <v>3</v>
      </c>
      <c r="F23" s="756">
        <v>1</v>
      </c>
      <c r="G23" s="756"/>
      <c r="H23" s="756">
        <v>3</v>
      </c>
      <c r="I23" s="756">
        <v>4</v>
      </c>
      <c r="J23" s="756">
        <v>1</v>
      </c>
      <c r="K23" s="756"/>
      <c r="L23" s="756"/>
      <c r="M23" s="756">
        <v>1</v>
      </c>
      <c r="N23" s="756"/>
      <c r="O23" s="756"/>
      <c r="P23" s="756"/>
      <c r="Q23" s="756"/>
      <c r="R23" s="756"/>
      <c r="S23" s="756"/>
      <c r="T23" s="756"/>
      <c r="U23" s="926"/>
      <c r="V23" s="915">
        <v>8</v>
      </c>
    </row>
    <row r="24" spans="1:22">
      <c r="A24" s="430" t="s">
        <v>752</v>
      </c>
      <c r="B24" s="48">
        <v>1</v>
      </c>
      <c r="C24" s="48">
        <v>1</v>
      </c>
      <c r="D24" s="48">
        <v>2</v>
      </c>
      <c r="E24" s="174">
        <v>4</v>
      </c>
      <c r="F24" s="48">
        <v>5</v>
      </c>
      <c r="G24" s="48">
        <v>4</v>
      </c>
      <c r="H24" s="48">
        <v>3</v>
      </c>
      <c r="I24" s="174">
        <v>12</v>
      </c>
      <c r="J24" s="48"/>
      <c r="K24" s="48"/>
      <c r="L24" s="48"/>
      <c r="M24" s="174"/>
      <c r="N24" s="48"/>
      <c r="O24" s="48"/>
      <c r="P24" s="48"/>
      <c r="Q24" s="174"/>
      <c r="R24" s="48">
        <v>1</v>
      </c>
      <c r="S24" s="48"/>
      <c r="T24" s="48">
        <v>1</v>
      </c>
      <c r="U24" s="174">
        <v>2</v>
      </c>
      <c r="V24" s="227">
        <v>18</v>
      </c>
    </row>
    <row r="25" spans="1:22">
      <c r="A25" s="758" t="s">
        <v>10</v>
      </c>
      <c r="B25" s="699">
        <v>1</v>
      </c>
      <c r="C25" s="699">
        <v>1</v>
      </c>
      <c r="D25" s="699">
        <v>2</v>
      </c>
      <c r="E25" s="699">
        <v>4</v>
      </c>
      <c r="F25" s="699">
        <v>5</v>
      </c>
      <c r="G25" s="699">
        <v>4</v>
      </c>
      <c r="H25" s="699">
        <v>3</v>
      </c>
      <c r="I25" s="699">
        <v>12</v>
      </c>
      <c r="J25" s="699"/>
      <c r="K25" s="699"/>
      <c r="L25" s="699"/>
      <c r="M25" s="699"/>
      <c r="N25" s="699"/>
      <c r="O25" s="699"/>
      <c r="P25" s="699"/>
      <c r="Q25" s="699"/>
      <c r="R25" s="699">
        <v>1</v>
      </c>
      <c r="S25" s="699"/>
      <c r="T25" s="699">
        <v>1</v>
      </c>
      <c r="U25" s="927">
        <v>2</v>
      </c>
      <c r="V25" s="918">
        <v>18</v>
      </c>
    </row>
    <row r="26" spans="1:22">
      <c r="A26" s="430" t="s">
        <v>753</v>
      </c>
      <c r="B26" s="48">
        <v>1</v>
      </c>
      <c r="C26" s="48"/>
      <c r="D26" s="48">
        <v>2</v>
      </c>
      <c r="E26" s="174">
        <v>3</v>
      </c>
      <c r="F26" s="48">
        <v>4</v>
      </c>
      <c r="G26" s="48"/>
      <c r="H26" s="48">
        <v>3</v>
      </c>
      <c r="I26" s="174">
        <v>7</v>
      </c>
      <c r="J26" s="48"/>
      <c r="K26" s="48"/>
      <c r="L26" s="48"/>
      <c r="M26" s="174"/>
      <c r="N26" s="48"/>
      <c r="O26" s="48"/>
      <c r="P26" s="48"/>
      <c r="Q26" s="174"/>
      <c r="R26" s="48"/>
      <c r="S26" s="48"/>
      <c r="T26" s="48">
        <v>1</v>
      </c>
      <c r="U26" s="174">
        <v>1</v>
      </c>
      <c r="V26" s="227">
        <v>11</v>
      </c>
    </row>
    <row r="27" spans="1:22">
      <c r="A27" s="758" t="s">
        <v>94</v>
      </c>
      <c r="B27" s="699">
        <v>1</v>
      </c>
      <c r="C27" s="699"/>
      <c r="D27" s="699">
        <v>2</v>
      </c>
      <c r="E27" s="699">
        <v>3</v>
      </c>
      <c r="F27" s="699">
        <v>4</v>
      </c>
      <c r="G27" s="699"/>
      <c r="H27" s="699">
        <v>3</v>
      </c>
      <c r="I27" s="699">
        <v>7</v>
      </c>
      <c r="J27" s="699"/>
      <c r="K27" s="699"/>
      <c r="L27" s="699"/>
      <c r="M27" s="699"/>
      <c r="N27" s="699"/>
      <c r="O27" s="699"/>
      <c r="P27" s="699"/>
      <c r="Q27" s="699"/>
      <c r="R27" s="699"/>
      <c r="S27" s="699"/>
      <c r="T27" s="699">
        <v>1</v>
      </c>
      <c r="U27" s="927">
        <v>1</v>
      </c>
      <c r="V27" s="918">
        <v>11</v>
      </c>
    </row>
    <row r="28" spans="1:22">
      <c r="A28" s="430" t="s">
        <v>754</v>
      </c>
      <c r="B28" s="48"/>
      <c r="C28" s="48">
        <v>2</v>
      </c>
      <c r="D28" s="48"/>
      <c r="E28" s="174">
        <v>2</v>
      </c>
      <c r="F28" s="48">
        <v>1</v>
      </c>
      <c r="G28" s="48"/>
      <c r="H28" s="48">
        <v>1</v>
      </c>
      <c r="I28" s="174">
        <v>2</v>
      </c>
      <c r="J28" s="48"/>
      <c r="K28" s="48"/>
      <c r="L28" s="48"/>
      <c r="M28" s="174"/>
      <c r="N28" s="48"/>
      <c r="O28" s="48"/>
      <c r="P28" s="48"/>
      <c r="Q28" s="174"/>
      <c r="R28" s="48">
        <v>1</v>
      </c>
      <c r="S28" s="48"/>
      <c r="T28" s="48"/>
      <c r="U28" s="174">
        <v>1</v>
      </c>
      <c r="V28" s="227">
        <v>5</v>
      </c>
    </row>
    <row r="29" spans="1:22">
      <c r="A29" s="758" t="s">
        <v>14</v>
      </c>
      <c r="B29" s="699"/>
      <c r="C29" s="699">
        <v>2</v>
      </c>
      <c r="D29" s="699"/>
      <c r="E29" s="699">
        <v>2</v>
      </c>
      <c r="F29" s="699">
        <v>1</v>
      </c>
      <c r="G29" s="699"/>
      <c r="H29" s="699">
        <v>1</v>
      </c>
      <c r="I29" s="699">
        <v>2</v>
      </c>
      <c r="J29" s="699"/>
      <c r="K29" s="699"/>
      <c r="L29" s="699"/>
      <c r="M29" s="699"/>
      <c r="N29" s="699"/>
      <c r="O29" s="699"/>
      <c r="P29" s="699"/>
      <c r="Q29" s="699"/>
      <c r="R29" s="699">
        <v>1</v>
      </c>
      <c r="S29" s="699"/>
      <c r="T29" s="699"/>
      <c r="U29" s="927">
        <v>1</v>
      </c>
      <c r="V29" s="918">
        <v>5</v>
      </c>
    </row>
    <row r="30" spans="1:22">
      <c r="A30" s="430" t="s">
        <v>755</v>
      </c>
      <c r="B30" s="48">
        <v>1</v>
      </c>
      <c r="C30" s="48">
        <v>6</v>
      </c>
      <c r="D30" s="48">
        <v>2</v>
      </c>
      <c r="E30" s="174">
        <v>9</v>
      </c>
      <c r="F30" s="48">
        <v>6</v>
      </c>
      <c r="G30" s="48">
        <v>14</v>
      </c>
      <c r="H30" s="48">
        <v>8</v>
      </c>
      <c r="I30" s="174">
        <v>28</v>
      </c>
      <c r="J30" s="48"/>
      <c r="K30" s="48"/>
      <c r="L30" s="48"/>
      <c r="M30" s="174"/>
      <c r="N30" s="48">
        <v>6</v>
      </c>
      <c r="O30" s="48">
        <v>21</v>
      </c>
      <c r="P30" s="48">
        <v>8</v>
      </c>
      <c r="Q30" s="174">
        <v>35</v>
      </c>
      <c r="R30" s="48"/>
      <c r="S30" s="48"/>
      <c r="T30" s="48"/>
      <c r="U30" s="174"/>
      <c r="V30" s="227">
        <v>72</v>
      </c>
    </row>
    <row r="31" spans="1:22">
      <c r="A31" s="750" t="s">
        <v>18</v>
      </c>
      <c r="B31" s="751">
        <v>1</v>
      </c>
      <c r="C31" s="751">
        <v>2</v>
      </c>
      <c r="D31" s="751">
        <v>1</v>
      </c>
      <c r="E31" s="751">
        <v>4</v>
      </c>
      <c r="F31" s="751">
        <v>2</v>
      </c>
      <c r="G31" s="751">
        <v>6</v>
      </c>
      <c r="H31" s="751">
        <v>4</v>
      </c>
      <c r="I31" s="751">
        <v>12</v>
      </c>
      <c r="J31" s="751"/>
      <c r="K31" s="751"/>
      <c r="L31" s="751"/>
      <c r="M31" s="751"/>
      <c r="N31" s="751">
        <v>4</v>
      </c>
      <c r="O31" s="751">
        <v>7</v>
      </c>
      <c r="P31" s="751">
        <v>6</v>
      </c>
      <c r="Q31" s="751">
        <v>17</v>
      </c>
      <c r="R31" s="751"/>
      <c r="S31" s="751"/>
      <c r="T31" s="751"/>
      <c r="U31" s="922"/>
      <c r="V31" s="905">
        <v>33</v>
      </c>
    </row>
    <row r="32" spans="1:22">
      <c r="A32" s="753" t="s">
        <v>19</v>
      </c>
      <c r="B32" s="736"/>
      <c r="C32" s="736"/>
      <c r="D32" s="736"/>
      <c r="E32" s="736"/>
      <c r="F32" s="736">
        <v>2</v>
      </c>
      <c r="G32" s="736">
        <v>1</v>
      </c>
      <c r="H32" s="736">
        <v>1</v>
      </c>
      <c r="I32" s="736">
        <v>4</v>
      </c>
      <c r="J32" s="736"/>
      <c r="K32" s="736"/>
      <c r="L32" s="736"/>
      <c r="M32" s="736"/>
      <c r="N32" s="736">
        <v>1</v>
      </c>
      <c r="O32" s="736"/>
      <c r="P32" s="736">
        <v>1</v>
      </c>
      <c r="Q32" s="736">
        <v>2</v>
      </c>
      <c r="R32" s="736"/>
      <c r="S32" s="736"/>
      <c r="T32" s="736"/>
      <c r="U32" s="923"/>
      <c r="V32" s="908">
        <v>6</v>
      </c>
    </row>
    <row r="33" spans="1:22">
      <c r="A33" s="753" t="s">
        <v>20</v>
      </c>
      <c r="B33" s="736"/>
      <c r="C33" s="736">
        <v>4</v>
      </c>
      <c r="D33" s="736"/>
      <c r="E33" s="736">
        <v>4</v>
      </c>
      <c r="F33" s="736">
        <v>2</v>
      </c>
      <c r="G33" s="736">
        <v>7</v>
      </c>
      <c r="H33" s="736">
        <v>1</v>
      </c>
      <c r="I33" s="736">
        <v>10</v>
      </c>
      <c r="J33" s="736"/>
      <c r="K33" s="736"/>
      <c r="L33" s="736"/>
      <c r="M33" s="736"/>
      <c r="N33" s="736">
        <v>1</v>
      </c>
      <c r="O33" s="736">
        <v>14</v>
      </c>
      <c r="P33" s="736"/>
      <c r="Q33" s="736">
        <v>15</v>
      </c>
      <c r="R33" s="736"/>
      <c r="S33" s="736"/>
      <c r="T33" s="736"/>
      <c r="U33" s="923"/>
      <c r="V33" s="908">
        <v>29</v>
      </c>
    </row>
    <row r="34" spans="1:22">
      <c r="A34" s="755" t="s">
        <v>156</v>
      </c>
      <c r="B34" s="756"/>
      <c r="C34" s="756"/>
      <c r="D34" s="756">
        <v>1</v>
      </c>
      <c r="E34" s="756">
        <v>1</v>
      </c>
      <c r="F34" s="756"/>
      <c r="G34" s="756"/>
      <c r="H34" s="756">
        <v>2</v>
      </c>
      <c r="I34" s="756">
        <v>2</v>
      </c>
      <c r="J34" s="756"/>
      <c r="K34" s="756"/>
      <c r="L34" s="756"/>
      <c r="M34" s="756"/>
      <c r="N34" s="756"/>
      <c r="O34" s="756"/>
      <c r="P34" s="756">
        <v>1</v>
      </c>
      <c r="Q34" s="756">
        <v>1</v>
      </c>
      <c r="R34" s="756"/>
      <c r="S34" s="756"/>
      <c r="T34" s="756"/>
      <c r="U34" s="926"/>
      <c r="V34" s="915">
        <v>4</v>
      </c>
    </row>
    <row r="35" spans="1:22">
      <c r="A35" s="430" t="s">
        <v>756</v>
      </c>
      <c r="B35" s="48">
        <v>4</v>
      </c>
      <c r="C35" s="48">
        <v>2</v>
      </c>
      <c r="D35" s="48">
        <v>4</v>
      </c>
      <c r="E35" s="174">
        <v>10</v>
      </c>
      <c r="F35" s="48">
        <v>1</v>
      </c>
      <c r="G35" s="48">
        <v>5</v>
      </c>
      <c r="H35" s="48">
        <v>3</v>
      </c>
      <c r="I35" s="174">
        <v>9</v>
      </c>
      <c r="J35" s="48"/>
      <c r="K35" s="48"/>
      <c r="L35" s="48"/>
      <c r="M35" s="174"/>
      <c r="N35" s="48"/>
      <c r="O35" s="48"/>
      <c r="P35" s="48"/>
      <c r="Q35" s="174"/>
      <c r="R35" s="48"/>
      <c r="S35" s="48"/>
      <c r="T35" s="48"/>
      <c r="U35" s="174"/>
      <c r="V35" s="227">
        <v>19</v>
      </c>
    </row>
    <row r="36" spans="1:22">
      <c r="A36" s="758" t="s">
        <v>21</v>
      </c>
      <c r="B36" s="699">
        <v>4</v>
      </c>
      <c r="C36" s="699">
        <v>2</v>
      </c>
      <c r="D36" s="699">
        <v>4</v>
      </c>
      <c r="E36" s="699">
        <v>10</v>
      </c>
      <c r="F36" s="699">
        <v>1</v>
      </c>
      <c r="G36" s="699">
        <v>5</v>
      </c>
      <c r="H36" s="699">
        <v>3</v>
      </c>
      <c r="I36" s="699">
        <v>9</v>
      </c>
      <c r="J36" s="699"/>
      <c r="K36" s="699"/>
      <c r="L36" s="699"/>
      <c r="M36" s="699"/>
      <c r="N36" s="699"/>
      <c r="O36" s="699"/>
      <c r="P36" s="699"/>
      <c r="Q36" s="699"/>
      <c r="R36" s="699"/>
      <c r="S36" s="699"/>
      <c r="T36" s="699"/>
      <c r="U36" s="927"/>
      <c r="V36" s="918">
        <v>19</v>
      </c>
    </row>
    <row r="37" spans="1:22">
      <c r="A37" s="430" t="s">
        <v>757</v>
      </c>
      <c r="B37" s="48">
        <v>5</v>
      </c>
      <c r="C37" s="48">
        <v>4</v>
      </c>
      <c r="D37" s="48">
        <v>2</v>
      </c>
      <c r="E37" s="174">
        <v>11</v>
      </c>
      <c r="F37" s="48">
        <v>4</v>
      </c>
      <c r="G37" s="48">
        <v>15</v>
      </c>
      <c r="H37" s="48">
        <v>7</v>
      </c>
      <c r="I37" s="174">
        <v>26</v>
      </c>
      <c r="J37" s="48"/>
      <c r="K37" s="48">
        <v>1</v>
      </c>
      <c r="L37" s="48">
        <v>1</v>
      </c>
      <c r="M37" s="174">
        <v>2</v>
      </c>
      <c r="N37" s="48"/>
      <c r="O37" s="48"/>
      <c r="P37" s="48"/>
      <c r="Q37" s="174"/>
      <c r="R37" s="48"/>
      <c r="S37" s="48"/>
      <c r="T37" s="48">
        <v>2</v>
      </c>
      <c r="U37" s="174">
        <v>2</v>
      </c>
      <c r="V37" s="227">
        <v>41</v>
      </c>
    </row>
    <row r="38" spans="1:22">
      <c r="A38" s="750" t="s">
        <v>23</v>
      </c>
      <c r="B38" s="751">
        <v>1</v>
      </c>
      <c r="C38" s="751"/>
      <c r="D38" s="751"/>
      <c r="E38" s="751">
        <v>1</v>
      </c>
      <c r="F38" s="751"/>
      <c r="G38" s="751">
        <v>3</v>
      </c>
      <c r="H38" s="751">
        <v>1</v>
      </c>
      <c r="I38" s="751">
        <v>4</v>
      </c>
      <c r="J38" s="751"/>
      <c r="K38" s="751"/>
      <c r="L38" s="751">
        <v>1</v>
      </c>
      <c r="M38" s="751">
        <v>1</v>
      </c>
      <c r="N38" s="751"/>
      <c r="O38" s="751"/>
      <c r="P38" s="751"/>
      <c r="Q38" s="751"/>
      <c r="R38" s="751"/>
      <c r="S38" s="751"/>
      <c r="T38" s="751"/>
      <c r="U38" s="922"/>
      <c r="V38" s="905">
        <v>6</v>
      </c>
    </row>
    <row r="39" spans="1:22">
      <c r="A39" s="753" t="s">
        <v>24</v>
      </c>
      <c r="B39" s="736"/>
      <c r="C39" s="736"/>
      <c r="D39" s="736">
        <v>1</v>
      </c>
      <c r="E39" s="736">
        <v>1</v>
      </c>
      <c r="F39" s="736"/>
      <c r="G39" s="736">
        <v>2</v>
      </c>
      <c r="H39" s="736">
        <v>5</v>
      </c>
      <c r="I39" s="736">
        <v>7</v>
      </c>
      <c r="J39" s="736"/>
      <c r="K39" s="736">
        <v>1</v>
      </c>
      <c r="L39" s="736"/>
      <c r="M39" s="736">
        <v>1</v>
      </c>
      <c r="N39" s="736"/>
      <c r="O39" s="736"/>
      <c r="P39" s="736"/>
      <c r="Q39" s="736"/>
      <c r="R39" s="736"/>
      <c r="S39" s="736"/>
      <c r="T39" s="736">
        <v>1</v>
      </c>
      <c r="U39" s="923">
        <v>1</v>
      </c>
      <c r="V39" s="908">
        <v>10</v>
      </c>
    </row>
    <row r="40" spans="1:22">
      <c r="A40" s="753" t="s">
        <v>25</v>
      </c>
      <c r="B40" s="736">
        <v>4</v>
      </c>
      <c r="C40" s="736">
        <v>2</v>
      </c>
      <c r="D40" s="736">
        <v>1</v>
      </c>
      <c r="E40" s="736">
        <v>7</v>
      </c>
      <c r="F40" s="736">
        <v>4</v>
      </c>
      <c r="G40" s="736">
        <v>2</v>
      </c>
      <c r="H40" s="736"/>
      <c r="I40" s="736">
        <v>6</v>
      </c>
      <c r="J40" s="736"/>
      <c r="K40" s="736"/>
      <c r="L40" s="736"/>
      <c r="M40" s="736"/>
      <c r="N40" s="736"/>
      <c r="O40" s="736"/>
      <c r="P40" s="736"/>
      <c r="Q40" s="736"/>
      <c r="R40" s="736"/>
      <c r="S40" s="736"/>
      <c r="T40" s="736">
        <v>1</v>
      </c>
      <c r="U40" s="923">
        <v>1</v>
      </c>
      <c r="V40" s="908">
        <v>14</v>
      </c>
    </row>
    <row r="41" spans="1:22">
      <c r="A41" s="753" t="s">
        <v>26</v>
      </c>
      <c r="B41" s="736"/>
      <c r="C41" s="736">
        <v>2</v>
      </c>
      <c r="D41" s="736"/>
      <c r="E41" s="736">
        <v>2</v>
      </c>
      <c r="F41" s="736"/>
      <c r="G41" s="736">
        <v>8</v>
      </c>
      <c r="H41" s="736"/>
      <c r="I41" s="736">
        <v>8</v>
      </c>
      <c r="J41" s="736"/>
      <c r="K41" s="736"/>
      <c r="L41" s="736"/>
      <c r="M41" s="736"/>
      <c r="N41" s="736"/>
      <c r="O41" s="736"/>
      <c r="P41" s="736"/>
      <c r="Q41" s="736"/>
      <c r="R41" s="736"/>
      <c r="S41" s="736"/>
      <c r="T41" s="736"/>
      <c r="U41" s="923"/>
      <c r="V41" s="908">
        <v>10</v>
      </c>
    </row>
    <row r="42" spans="1:22">
      <c r="A42" s="755" t="s">
        <v>27</v>
      </c>
      <c r="B42" s="756"/>
      <c r="C42" s="756"/>
      <c r="D42" s="756"/>
      <c r="E42" s="756"/>
      <c r="F42" s="756"/>
      <c r="G42" s="756"/>
      <c r="H42" s="756">
        <v>1</v>
      </c>
      <c r="I42" s="756">
        <v>1</v>
      </c>
      <c r="J42" s="756"/>
      <c r="K42" s="756"/>
      <c r="L42" s="756"/>
      <c r="M42" s="756"/>
      <c r="N42" s="756"/>
      <c r="O42" s="756"/>
      <c r="P42" s="756"/>
      <c r="Q42" s="756"/>
      <c r="R42" s="756"/>
      <c r="S42" s="756"/>
      <c r="T42" s="756"/>
      <c r="U42" s="926"/>
      <c r="V42" s="915">
        <v>1</v>
      </c>
    </row>
    <row r="43" spans="1:22">
      <c r="A43" s="430" t="s">
        <v>758</v>
      </c>
      <c r="B43" s="48"/>
      <c r="C43" s="48"/>
      <c r="D43" s="48"/>
      <c r="E43" s="174"/>
      <c r="F43" s="48">
        <v>3</v>
      </c>
      <c r="G43" s="48">
        <v>7</v>
      </c>
      <c r="H43" s="48">
        <v>3</v>
      </c>
      <c r="I43" s="174">
        <v>13</v>
      </c>
      <c r="J43" s="48"/>
      <c r="K43" s="48"/>
      <c r="L43" s="48"/>
      <c r="M43" s="174"/>
      <c r="N43" s="48"/>
      <c r="O43" s="48"/>
      <c r="P43" s="48"/>
      <c r="Q43" s="174"/>
      <c r="R43" s="48"/>
      <c r="S43" s="48"/>
      <c r="T43" s="48"/>
      <c r="U43" s="174"/>
      <c r="V43" s="227">
        <v>13</v>
      </c>
    </row>
    <row r="44" spans="1:22">
      <c r="A44" s="758" t="s">
        <v>745</v>
      </c>
      <c r="B44" s="699"/>
      <c r="C44" s="699"/>
      <c r="D44" s="699"/>
      <c r="E44" s="699"/>
      <c r="F44" s="699">
        <v>3</v>
      </c>
      <c r="G44" s="699">
        <v>7</v>
      </c>
      <c r="H44" s="699">
        <v>3</v>
      </c>
      <c r="I44" s="699">
        <v>13</v>
      </c>
      <c r="J44" s="699"/>
      <c r="K44" s="699"/>
      <c r="L44" s="699"/>
      <c r="M44" s="699"/>
      <c r="N44" s="699"/>
      <c r="O44" s="699"/>
      <c r="P44" s="699"/>
      <c r="Q44" s="699"/>
      <c r="R44" s="699"/>
      <c r="S44" s="699"/>
      <c r="T44" s="699"/>
      <c r="U44" s="927"/>
      <c r="V44" s="918">
        <v>13</v>
      </c>
    </row>
    <row r="45" spans="1:22">
      <c r="A45" s="430" t="s">
        <v>759</v>
      </c>
      <c r="B45" s="48"/>
      <c r="C45" s="48"/>
      <c r="D45" s="48"/>
      <c r="E45" s="174"/>
      <c r="F45" s="48"/>
      <c r="G45" s="48"/>
      <c r="H45" s="48">
        <v>1</v>
      </c>
      <c r="I45" s="174">
        <v>1</v>
      </c>
      <c r="J45" s="48"/>
      <c r="K45" s="48"/>
      <c r="L45" s="48"/>
      <c r="M45" s="174"/>
      <c r="N45" s="48"/>
      <c r="O45" s="48"/>
      <c r="P45" s="48"/>
      <c r="Q45" s="174"/>
      <c r="R45" s="48"/>
      <c r="S45" s="48"/>
      <c r="T45" s="48"/>
      <c r="U45" s="174"/>
      <c r="V45" s="227">
        <v>1</v>
      </c>
    </row>
    <row r="46" spans="1:22">
      <c r="A46" s="758" t="s">
        <v>30</v>
      </c>
      <c r="B46" s="699"/>
      <c r="C46" s="699"/>
      <c r="D46" s="699"/>
      <c r="E46" s="699"/>
      <c r="F46" s="699"/>
      <c r="G46" s="699"/>
      <c r="H46" s="699">
        <v>1</v>
      </c>
      <c r="I46" s="699">
        <v>1</v>
      </c>
      <c r="J46" s="699"/>
      <c r="K46" s="699"/>
      <c r="L46" s="699"/>
      <c r="M46" s="699"/>
      <c r="N46" s="699"/>
      <c r="O46" s="699"/>
      <c r="P46" s="699"/>
      <c r="Q46" s="699"/>
      <c r="R46" s="699"/>
      <c r="S46" s="699"/>
      <c r="T46" s="699"/>
      <c r="U46" s="927"/>
      <c r="V46" s="918">
        <v>1</v>
      </c>
    </row>
    <row r="47" spans="1:22">
      <c r="A47" s="430" t="s">
        <v>760</v>
      </c>
      <c r="B47" s="48">
        <v>3</v>
      </c>
      <c r="C47" s="48">
        <v>3</v>
      </c>
      <c r="D47" s="48">
        <v>4</v>
      </c>
      <c r="E47" s="174">
        <v>10</v>
      </c>
      <c r="F47" s="48">
        <v>12</v>
      </c>
      <c r="G47" s="48">
        <v>24</v>
      </c>
      <c r="H47" s="48">
        <v>12</v>
      </c>
      <c r="I47" s="174">
        <v>48</v>
      </c>
      <c r="J47" s="48">
        <v>2</v>
      </c>
      <c r="K47" s="48">
        <v>2</v>
      </c>
      <c r="L47" s="48">
        <v>1</v>
      </c>
      <c r="M47" s="174">
        <v>5</v>
      </c>
      <c r="N47" s="48"/>
      <c r="O47" s="48"/>
      <c r="P47" s="48"/>
      <c r="Q47" s="174"/>
      <c r="R47" s="48"/>
      <c r="S47" s="48">
        <v>3</v>
      </c>
      <c r="T47" s="48">
        <v>6</v>
      </c>
      <c r="U47" s="174">
        <v>9</v>
      </c>
      <c r="V47" s="227">
        <v>72</v>
      </c>
    </row>
    <row r="48" spans="1:22">
      <c r="A48" s="750" t="s">
        <v>32</v>
      </c>
      <c r="B48" s="751"/>
      <c r="C48" s="751">
        <v>1</v>
      </c>
      <c r="D48" s="751">
        <v>1</v>
      </c>
      <c r="E48" s="751">
        <v>2</v>
      </c>
      <c r="F48" s="751">
        <v>1</v>
      </c>
      <c r="G48" s="751">
        <v>7</v>
      </c>
      <c r="H48" s="751">
        <v>5</v>
      </c>
      <c r="I48" s="751">
        <v>13</v>
      </c>
      <c r="J48" s="751">
        <v>1</v>
      </c>
      <c r="K48" s="751">
        <v>2</v>
      </c>
      <c r="L48" s="751"/>
      <c r="M48" s="751">
        <v>3</v>
      </c>
      <c r="N48" s="751"/>
      <c r="O48" s="751"/>
      <c r="P48" s="751"/>
      <c r="Q48" s="751"/>
      <c r="R48" s="751"/>
      <c r="S48" s="751"/>
      <c r="T48" s="751">
        <v>1</v>
      </c>
      <c r="U48" s="922">
        <v>1</v>
      </c>
      <c r="V48" s="905">
        <v>19</v>
      </c>
    </row>
    <row r="49" spans="1:22">
      <c r="A49" s="753" t="s">
        <v>33</v>
      </c>
      <c r="B49" s="736">
        <v>2</v>
      </c>
      <c r="C49" s="736"/>
      <c r="D49" s="736"/>
      <c r="E49" s="736">
        <v>2</v>
      </c>
      <c r="F49" s="736">
        <v>4</v>
      </c>
      <c r="G49" s="736">
        <v>1</v>
      </c>
      <c r="H49" s="736">
        <v>3</v>
      </c>
      <c r="I49" s="736">
        <v>8</v>
      </c>
      <c r="J49" s="736"/>
      <c r="K49" s="736"/>
      <c r="L49" s="736"/>
      <c r="M49" s="736"/>
      <c r="N49" s="736"/>
      <c r="O49" s="736"/>
      <c r="P49" s="736"/>
      <c r="Q49" s="736"/>
      <c r="R49" s="736"/>
      <c r="S49" s="736"/>
      <c r="T49" s="736">
        <v>2</v>
      </c>
      <c r="U49" s="923">
        <v>2</v>
      </c>
      <c r="V49" s="908">
        <v>12</v>
      </c>
    </row>
    <row r="50" spans="1:22">
      <c r="A50" s="753" t="s">
        <v>34</v>
      </c>
      <c r="B50" s="736">
        <v>1</v>
      </c>
      <c r="C50" s="736"/>
      <c r="D50" s="736">
        <v>2</v>
      </c>
      <c r="E50" s="736">
        <v>3</v>
      </c>
      <c r="F50" s="736">
        <v>3</v>
      </c>
      <c r="G50" s="736">
        <v>1</v>
      </c>
      <c r="H50" s="736">
        <v>2</v>
      </c>
      <c r="I50" s="736">
        <v>6</v>
      </c>
      <c r="J50" s="736">
        <v>1</v>
      </c>
      <c r="K50" s="736"/>
      <c r="L50" s="736"/>
      <c r="M50" s="736">
        <v>1</v>
      </c>
      <c r="N50" s="736"/>
      <c r="O50" s="736"/>
      <c r="P50" s="736"/>
      <c r="Q50" s="736"/>
      <c r="R50" s="736"/>
      <c r="S50" s="736"/>
      <c r="T50" s="736">
        <v>1</v>
      </c>
      <c r="U50" s="923">
        <v>1</v>
      </c>
      <c r="V50" s="908">
        <v>11</v>
      </c>
    </row>
    <row r="51" spans="1:22">
      <c r="A51" s="753" t="s">
        <v>35</v>
      </c>
      <c r="B51" s="736"/>
      <c r="C51" s="736">
        <v>2</v>
      </c>
      <c r="D51" s="736"/>
      <c r="E51" s="736">
        <v>2</v>
      </c>
      <c r="F51" s="736">
        <v>1</v>
      </c>
      <c r="G51" s="736">
        <v>13</v>
      </c>
      <c r="H51" s="736">
        <v>1</v>
      </c>
      <c r="I51" s="736">
        <v>15</v>
      </c>
      <c r="J51" s="736"/>
      <c r="K51" s="736"/>
      <c r="L51" s="736"/>
      <c r="M51" s="736"/>
      <c r="N51" s="736"/>
      <c r="O51" s="736"/>
      <c r="P51" s="736"/>
      <c r="Q51" s="736"/>
      <c r="R51" s="736"/>
      <c r="S51" s="736">
        <v>3</v>
      </c>
      <c r="T51" s="736">
        <v>2</v>
      </c>
      <c r="U51" s="923">
        <v>5</v>
      </c>
      <c r="V51" s="908">
        <v>22</v>
      </c>
    </row>
    <row r="52" spans="1:22">
      <c r="A52" s="753" t="s">
        <v>157</v>
      </c>
      <c r="B52" s="736"/>
      <c r="C52" s="736"/>
      <c r="D52" s="736"/>
      <c r="E52" s="736"/>
      <c r="F52" s="736"/>
      <c r="G52" s="736"/>
      <c r="H52" s="736">
        <v>1</v>
      </c>
      <c r="I52" s="736">
        <v>1</v>
      </c>
      <c r="J52" s="736"/>
      <c r="K52" s="736"/>
      <c r="L52" s="736"/>
      <c r="M52" s="736"/>
      <c r="N52" s="736"/>
      <c r="O52" s="736"/>
      <c r="P52" s="736"/>
      <c r="Q52" s="736"/>
      <c r="R52" s="736"/>
      <c r="S52" s="736"/>
      <c r="T52" s="736"/>
      <c r="U52" s="923"/>
      <c r="V52" s="908">
        <v>1</v>
      </c>
    </row>
    <row r="53" spans="1:22">
      <c r="A53" s="753" t="s">
        <v>621</v>
      </c>
      <c r="B53" s="736"/>
      <c r="C53" s="736"/>
      <c r="D53" s="736"/>
      <c r="E53" s="736"/>
      <c r="F53" s="736"/>
      <c r="G53" s="736"/>
      <c r="H53" s="736"/>
      <c r="I53" s="736"/>
      <c r="J53" s="736"/>
      <c r="K53" s="736"/>
      <c r="L53" s="736">
        <v>1</v>
      </c>
      <c r="M53" s="736">
        <v>1</v>
      </c>
      <c r="N53" s="736"/>
      <c r="O53" s="736"/>
      <c r="P53" s="736"/>
      <c r="Q53" s="736"/>
      <c r="R53" s="736"/>
      <c r="S53" s="736"/>
      <c r="T53" s="736"/>
      <c r="U53" s="923"/>
      <c r="V53" s="908">
        <v>1</v>
      </c>
    </row>
    <row r="54" spans="1:22">
      <c r="A54" s="753" t="s">
        <v>162</v>
      </c>
      <c r="B54" s="736"/>
      <c r="C54" s="736"/>
      <c r="D54" s="736"/>
      <c r="E54" s="736"/>
      <c r="F54" s="736">
        <v>1</v>
      </c>
      <c r="G54" s="736">
        <v>1</v>
      </c>
      <c r="H54" s="736"/>
      <c r="I54" s="736">
        <v>2</v>
      </c>
      <c r="J54" s="736"/>
      <c r="K54" s="736"/>
      <c r="L54" s="736"/>
      <c r="M54" s="736"/>
      <c r="N54" s="736"/>
      <c r="O54" s="736"/>
      <c r="P54" s="736"/>
      <c r="Q54" s="736"/>
      <c r="R54" s="736"/>
      <c r="S54" s="736"/>
      <c r="T54" s="736"/>
      <c r="U54" s="923"/>
      <c r="V54" s="908">
        <v>2</v>
      </c>
    </row>
    <row r="55" spans="1:22">
      <c r="A55" s="755" t="s">
        <v>36</v>
      </c>
      <c r="B55" s="756"/>
      <c r="C55" s="756"/>
      <c r="D55" s="756">
        <v>1</v>
      </c>
      <c r="E55" s="756">
        <v>1</v>
      </c>
      <c r="F55" s="756">
        <v>2</v>
      </c>
      <c r="G55" s="756">
        <v>1</v>
      </c>
      <c r="H55" s="756"/>
      <c r="I55" s="756">
        <v>3</v>
      </c>
      <c r="J55" s="756"/>
      <c r="K55" s="756"/>
      <c r="L55" s="756"/>
      <c r="M55" s="756"/>
      <c r="N55" s="756"/>
      <c r="O55" s="756"/>
      <c r="P55" s="756"/>
      <c r="Q55" s="756"/>
      <c r="R55" s="756"/>
      <c r="S55" s="756"/>
      <c r="T55" s="756"/>
      <c r="U55" s="926"/>
      <c r="V55" s="915">
        <v>4</v>
      </c>
    </row>
    <row r="56" spans="1:22">
      <c r="A56" s="430" t="s">
        <v>761</v>
      </c>
      <c r="B56" s="48"/>
      <c r="C56" s="48">
        <v>1</v>
      </c>
      <c r="D56" s="48">
        <v>2</v>
      </c>
      <c r="E56" s="174">
        <v>3</v>
      </c>
      <c r="F56" s="48">
        <v>1</v>
      </c>
      <c r="G56" s="48">
        <v>3</v>
      </c>
      <c r="H56" s="48">
        <v>1</v>
      </c>
      <c r="I56" s="174">
        <v>5</v>
      </c>
      <c r="J56" s="48"/>
      <c r="K56" s="48"/>
      <c r="L56" s="48"/>
      <c r="M56" s="174"/>
      <c r="N56" s="48"/>
      <c r="O56" s="48"/>
      <c r="P56" s="48"/>
      <c r="Q56" s="174"/>
      <c r="R56" s="48"/>
      <c r="S56" s="48"/>
      <c r="T56" s="48">
        <v>1</v>
      </c>
      <c r="U56" s="174">
        <v>1</v>
      </c>
      <c r="V56" s="227">
        <v>9</v>
      </c>
    </row>
    <row r="57" spans="1:22">
      <c r="A57" s="758" t="s">
        <v>38</v>
      </c>
      <c r="B57" s="699"/>
      <c r="C57" s="699">
        <v>1</v>
      </c>
      <c r="D57" s="699">
        <v>2</v>
      </c>
      <c r="E57" s="699">
        <v>3</v>
      </c>
      <c r="F57" s="699">
        <v>1</v>
      </c>
      <c r="G57" s="699">
        <v>3</v>
      </c>
      <c r="H57" s="699">
        <v>1</v>
      </c>
      <c r="I57" s="699">
        <v>5</v>
      </c>
      <c r="J57" s="699"/>
      <c r="K57" s="699"/>
      <c r="L57" s="699"/>
      <c r="M57" s="699"/>
      <c r="N57" s="699"/>
      <c r="O57" s="699"/>
      <c r="P57" s="699"/>
      <c r="Q57" s="699"/>
      <c r="R57" s="699"/>
      <c r="S57" s="699"/>
      <c r="T57" s="699">
        <v>1</v>
      </c>
      <c r="U57" s="927">
        <v>1</v>
      </c>
      <c r="V57" s="918">
        <v>9</v>
      </c>
    </row>
    <row r="58" spans="1:22">
      <c r="A58" s="430" t="s">
        <v>762</v>
      </c>
      <c r="B58" s="48">
        <v>3</v>
      </c>
      <c r="C58" s="48">
        <v>4</v>
      </c>
      <c r="D58" s="48">
        <v>8</v>
      </c>
      <c r="E58" s="174">
        <v>15</v>
      </c>
      <c r="F58" s="48">
        <v>6</v>
      </c>
      <c r="G58" s="48">
        <v>18</v>
      </c>
      <c r="H58" s="48">
        <v>8</v>
      </c>
      <c r="I58" s="174">
        <v>32</v>
      </c>
      <c r="J58" s="48">
        <v>2</v>
      </c>
      <c r="K58" s="48">
        <v>1</v>
      </c>
      <c r="L58" s="48">
        <v>1</v>
      </c>
      <c r="M58" s="174">
        <v>4</v>
      </c>
      <c r="N58" s="48"/>
      <c r="O58" s="48"/>
      <c r="P58" s="48"/>
      <c r="Q58" s="174"/>
      <c r="R58" s="48"/>
      <c r="S58" s="48"/>
      <c r="T58" s="48"/>
      <c r="U58" s="174"/>
      <c r="V58" s="227">
        <v>51</v>
      </c>
    </row>
    <row r="59" spans="1:22">
      <c r="A59" s="750" t="s">
        <v>40</v>
      </c>
      <c r="B59" s="751">
        <v>1</v>
      </c>
      <c r="C59" s="751">
        <v>2</v>
      </c>
      <c r="D59" s="751"/>
      <c r="E59" s="751">
        <v>3</v>
      </c>
      <c r="F59" s="751">
        <v>1</v>
      </c>
      <c r="G59" s="751">
        <v>2</v>
      </c>
      <c r="H59" s="751">
        <v>1</v>
      </c>
      <c r="I59" s="751">
        <v>4</v>
      </c>
      <c r="J59" s="751"/>
      <c r="K59" s="751"/>
      <c r="L59" s="751"/>
      <c r="M59" s="751"/>
      <c r="N59" s="751"/>
      <c r="O59" s="751"/>
      <c r="P59" s="751"/>
      <c r="Q59" s="751"/>
      <c r="R59" s="751"/>
      <c r="S59" s="751"/>
      <c r="T59" s="751"/>
      <c r="U59" s="922"/>
      <c r="V59" s="905">
        <v>7</v>
      </c>
    </row>
    <row r="60" spans="1:22">
      <c r="A60" s="753" t="s">
        <v>41</v>
      </c>
      <c r="B60" s="736">
        <v>2</v>
      </c>
      <c r="C60" s="736">
        <v>2</v>
      </c>
      <c r="D60" s="736"/>
      <c r="E60" s="736">
        <v>4</v>
      </c>
      <c r="F60" s="736">
        <v>1</v>
      </c>
      <c r="G60" s="736">
        <v>6</v>
      </c>
      <c r="H60" s="736"/>
      <c r="I60" s="736">
        <v>7</v>
      </c>
      <c r="J60" s="736"/>
      <c r="K60" s="736"/>
      <c r="L60" s="736"/>
      <c r="M60" s="736"/>
      <c r="N60" s="736"/>
      <c r="O60" s="736"/>
      <c r="P60" s="736"/>
      <c r="Q60" s="736"/>
      <c r="R60" s="736"/>
      <c r="S60" s="736"/>
      <c r="T60" s="736"/>
      <c r="U60" s="923"/>
      <c r="V60" s="908">
        <v>11</v>
      </c>
    </row>
    <row r="61" spans="1:22">
      <c r="A61" s="753" t="s">
        <v>158</v>
      </c>
      <c r="B61" s="736"/>
      <c r="C61" s="736"/>
      <c r="D61" s="736">
        <v>1</v>
      </c>
      <c r="E61" s="736">
        <v>1</v>
      </c>
      <c r="F61" s="736"/>
      <c r="G61" s="736"/>
      <c r="H61" s="736">
        <v>1</v>
      </c>
      <c r="I61" s="736">
        <v>1</v>
      </c>
      <c r="J61" s="736"/>
      <c r="K61" s="736"/>
      <c r="L61" s="736"/>
      <c r="M61" s="736"/>
      <c r="N61" s="736"/>
      <c r="O61" s="736"/>
      <c r="P61" s="736"/>
      <c r="Q61" s="736"/>
      <c r="R61" s="736"/>
      <c r="S61" s="736"/>
      <c r="T61" s="736"/>
      <c r="U61" s="923"/>
      <c r="V61" s="908">
        <v>2</v>
      </c>
    </row>
    <row r="62" spans="1:22">
      <c r="A62" s="753" t="s">
        <v>95</v>
      </c>
      <c r="B62" s="736"/>
      <c r="C62" s="736"/>
      <c r="D62" s="736"/>
      <c r="E62" s="736"/>
      <c r="F62" s="736"/>
      <c r="G62" s="736">
        <v>3</v>
      </c>
      <c r="H62" s="736">
        <v>1</v>
      </c>
      <c r="I62" s="736">
        <v>4</v>
      </c>
      <c r="J62" s="736"/>
      <c r="K62" s="736"/>
      <c r="L62" s="736"/>
      <c r="M62" s="736"/>
      <c r="N62" s="736"/>
      <c r="O62" s="736"/>
      <c r="P62" s="736"/>
      <c r="Q62" s="736"/>
      <c r="R62" s="736"/>
      <c r="S62" s="736"/>
      <c r="T62" s="736"/>
      <c r="U62" s="923"/>
      <c r="V62" s="908">
        <v>4</v>
      </c>
    </row>
    <row r="63" spans="1:22">
      <c r="A63" s="753" t="s">
        <v>42</v>
      </c>
      <c r="B63" s="736"/>
      <c r="C63" s="736"/>
      <c r="D63" s="736">
        <v>4</v>
      </c>
      <c r="E63" s="736">
        <v>4</v>
      </c>
      <c r="F63" s="736"/>
      <c r="G63" s="736">
        <v>1</v>
      </c>
      <c r="H63" s="736">
        <v>5</v>
      </c>
      <c r="I63" s="736">
        <v>6</v>
      </c>
      <c r="J63" s="736"/>
      <c r="K63" s="736"/>
      <c r="L63" s="736">
        <v>1</v>
      </c>
      <c r="M63" s="736">
        <v>1</v>
      </c>
      <c r="N63" s="736"/>
      <c r="O63" s="736"/>
      <c r="P63" s="736"/>
      <c r="Q63" s="736"/>
      <c r="R63" s="736"/>
      <c r="S63" s="736"/>
      <c r="T63" s="736"/>
      <c r="U63" s="923"/>
      <c r="V63" s="908">
        <v>11</v>
      </c>
    </row>
    <row r="64" spans="1:22">
      <c r="A64" s="753" t="s">
        <v>43</v>
      </c>
      <c r="B64" s="736"/>
      <c r="C64" s="736"/>
      <c r="D64" s="736">
        <v>1</v>
      </c>
      <c r="E64" s="736">
        <v>1</v>
      </c>
      <c r="F64" s="736">
        <v>4</v>
      </c>
      <c r="G64" s="736">
        <v>6</v>
      </c>
      <c r="H64" s="736"/>
      <c r="I64" s="736">
        <v>10</v>
      </c>
      <c r="J64" s="736">
        <v>2</v>
      </c>
      <c r="K64" s="736">
        <v>1</v>
      </c>
      <c r="L64" s="736"/>
      <c r="M64" s="736">
        <v>3</v>
      </c>
      <c r="N64" s="736"/>
      <c r="O64" s="736"/>
      <c r="P64" s="736"/>
      <c r="Q64" s="736"/>
      <c r="R64" s="736"/>
      <c r="S64" s="736"/>
      <c r="T64" s="736"/>
      <c r="U64" s="923"/>
      <c r="V64" s="908">
        <v>14</v>
      </c>
    </row>
    <row r="65" spans="1:22">
      <c r="A65" s="755" t="s">
        <v>44</v>
      </c>
      <c r="B65" s="756"/>
      <c r="C65" s="756"/>
      <c r="D65" s="756">
        <v>2</v>
      </c>
      <c r="E65" s="756">
        <v>2</v>
      </c>
      <c r="F65" s="756"/>
      <c r="G65" s="756"/>
      <c r="H65" s="756"/>
      <c r="I65" s="756"/>
      <c r="J65" s="756"/>
      <c r="K65" s="756"/>
      <c r="L65" s="756"/>
      <c r="M65" s="756"/>
      <c r="N65" s="756"/>
      <c r="O65" s="756"/>
      <c r="P65" s="756"/>
      <c r="Q65" s="756"/>
      <c r="R65" s="756"/>
      <c r="S65" s="756"/>
      <c r="T65" s="756"/>
      <c r="U65" s="926"/>
      <c r="V65" s="915">
        <v>2</v>
      </c>
    </row>
    <row r="66" spans="1:22">
      <c r="A66" s="430" t="s">
        <v>763</v>
      </c>
      <c r="B66" s="48">
        <v>4</v>
      </c>
      <c r="C66" s="48">
        <v>3</v>
      </c>
      <c r="D66" s="48">
        <v>7</v>
      </c>
      <c r="E66" s="174">
        <v>14</v>
      </c>
      <c r="F66" s="48">
        <v>8</v>
      </c>
      <c r="G66" s="48">
        <v>15</v>
      </c>
      <c r="H66" s="48">
        <v>12</v>
      </c>
      <c r="I66" s="174">
        <v>35</v>
      </c>
      <c r="J66" s="48">
        <v>2</v>
      </c>
      <c r="K66" s="48">
        <v>1</v>
      </c>
      <c r="L66" s="48"/>
      <c r="M66" s="174">
        <v>3</v>
      </c>
      <c r="N66" s="48"/>
      <c r="O66" s="48"/>
      <c r="P66" s="48"/>
      <c r="Q66" s="174"/>
      <c r="R66" s="48"/>
      <c r="S66" s="48">
        <v>3</v>
      </c>
      <c r="T66" s="48">
        <v>2</v>
      </c>
      <c r="U66" s="174">
        <v>5</v>
      </c>
      <c r="V66" s="227">
        <v>57</v>
      </c>
    </row>
    <row r="67" spans="1:22">
      <c r="A67" s="750" t="s">
        <v>45</v>
      </c>
      <c r="B67" s="751">
        <v>2</v>
      </c>
      <c r="C67" s="751"/>
      <c r="D67" s="751">
        <v>6</v>
      </c>
      <c r="E67" s="751">
        <v>8</v>
      </c>
      <c r="F67" s="751">
        <v>4</v>
      </c>
      <c r="G67" s="751">
        <v>3</v>
      </c>
      <c r="H67" s="751">
        <v>11</v>
      </c>
      <c r="I67" s="751">
        <v>18</v>
      </c>
      <c r="J67" s="751"/>
      <c r="K67" s="751"/>
      <c r="L67" s="751"/>
      <c r="M67" s="751"/>
      <c r="N67" s="751"/>
      <c r="O67" s="751"/>
      <c r="P67" s="751"/>
      <c r="Q67" s="751"/>
      <c r="R67" s="751"/>
      <c r="S67" s="751"/>
      <c r="T67" s="751">
        <v>2</v>
      </c>
      <c r="U67" s="922">
        <v>2</v>
      </c>
      <c r="V67" s="905">
        <v>28</v>
      </c>
    </row>
    <row r="68" spans="1:22">
      <c r="A68" s="753" t="s">
        <v>46</v>
      </c>
      <c r="B68" s="736">
        <v>1</v>
      </c>
      <c r="C68" s="736">
        <v>3</v>
      </c>
      <c r="D68" s="736"/>
      <c r="E68" s="736">
        <v>4</v>
      </c>
      <c r="F68" s="736">
        <v>1</v>
      </c>
      <c r="G68" s="736">
        <v>3</v>
      </c>
      <c r="H68" s="736"/>
      <c r="I68" s="736">
        <v>4</v>
      </c>
      <c r="J68" s="736"/>
      <c r="K68" s="736"/>
      <c r="L68" s="736"/>
      <c r="M68" s="736"/>
      <c r="N68" s="736"/>
      <c r="O68" s="736"/>
      <c r="P68" s="736"/>
      <c r="Q68" s="736"/>
      <c r="R68" s="736"/>
      <c r="S68" s="736">
        <v>3</v>
      </c>
      <c r="T68" s="736"/>
      <c r="U68" s="923">
        <v>3</v>
      </c>
      <c r="V68" s="908">
        <v>11</v>
      </c>
    </row>
    <row r="69" spans="1:22">
      <c r="A69" s="753" t="s">
        <v>96</v>
      </c>
      <c r="B69" s="736"/>
      <c r="C69" s="736"/>
      <c r="D69" s="736"/>
      <c r="E69" s="736"/>
      <c r="F69" s="736">
        <v>3</v>
      </c>
      <c r="G69" s="736">
        <v>6</v>
      </c>
      <c r="H69" s="736"/>
      <c r="I69" s="736">
        <v>9</v>
      </c>
      <c r="J69" s="736"/>
      <c r="K69" s="736">
        <v>1</v>
      </c>
      <c r="L69" s="736"/>
      <c r="M69" s="736">
        <v>1</v>
      </c>
      <c r="N69" s="736"/>
      <c r="O69" s="736"/>
      <c r="P69" s="736"/>
      <c r="Q69" s="736"/>
      <c r="R69" s="736"/>
      <c r="S69" s="736"/>
      <c r="T69" s="736"/>
      <c r="U69" s="923"/>
      <c r="V69" s="908">
        <v>10</v>
      </c>
    </row>
    <row r="70" spans="1:22">
      <c r="A70" s="755" t="s">
        <v>47</v>
      </c>
      <c r="B70" s="756">
        <v>1</v>
      </c>
      <c r="C70" s="756"/>
      <c r="D70" s="756">
        <v>1</v>
      </c>
      <c r="E70" s="756">
        <v>2</v>
      </c>
      <c r="F70" s="756"/>
      <c r="G70" s="756">
        <v>3</v>
      </c>
      <c r="H70" s="756">
        <v>1</v>
      </c>
      <c r="I70" s="756">
        <v>4</v>
      </c>
      <c r="J70" s="756">
        <v>2</v>
      </c>
      <c r="K70" s="756"/>
      <c r="L70" s="756"/>
      <c r="M70" s="756">
        <v>2</v>
      </c>
      <c r="N70" s="756"/>
      <c r="O70" s="756"/>
      <c r="P70" s="756"/>
      <c r="Q70" s="756"/>
      <c r="R70" s="756"/>
      <c r="S70" s="756"/>
      <c r="T70" s="756"/>
      <c r="U70" s="926"/>
      <c r="V70" s="915">
        <v>8</v>
      </c>
    </row>
    <row r="71" spans="1:22">
      <c r="A71" s="430" t="s">
        <v>764</v>
      </c>
      <c r="B71" s="48">
        <v>3</v>
      </c>
      <c r="C71" s="48">
        <v>4</v>
      </c>
      <c r="D71" s="48">
        <v>8</v>
      </c>
      <c r="E71" s="174">
        <v>15</v>
      </c>
      <c r="F71" s="48">
        <v>3</v>
      </c>
      <c r="G71" s="48">
        <v>9</v>
      </c>
      <c r="H71" s="48">
        <v>10</v>
      </c>
      <c r="I71" s="174">
        <v>22</v>
      </c>
      <c r="J71" s="48"/>
      <c r="K71" s="48"/>
      <c r="L71" s="48">
        <v>1</v>
      </c>
      <c r="M71" s="174">
        <v>1</v>
      </c>
      <c r="N71" s="48"/>
      <c r="O71" s="48"/>
      <c r="P71" s="48"/>
      <c r="Q71" s="174"/>
      <c r="R71" s="48"/>
      <c r="S71" s="48">
        <v>1</v>
      </c>
      <c r="T71" s="48">
        <v>3</v>
      </c>
      <c r="U71" s="174">
        <v>4</v>
      </c>
      <c r="V71" s="227">
        <v>42</v>
      </c>
    </row>
    <row r="72" spans="1:22">
      <c r="A72" s="750" t="s">
        <v>49</v>
      </c>
      <c r="B72" s="751">
        <v>3</v>
      </c>
      <c r="C72" s="751">
        <v>4</v>
      </c>
      <c r="D72" s="751">
        <v>8</v>
      </c>
      <c r="E72" s="751">
        <v>15</v>
      </c>
      <c r="F72" s="751">
        <v>3</v>
      </c>
      <c r="G72" s="751">
        <v>9</v>
      </c>
      <c r="H72" s="751">
        <v>10</v>
      </c>
      <c r="I72" s="751">
        <v>22</v>
      </c>
      <c r="J72" s="751"/>
      <c r="K72" s="751"/>
      <c r="L72" s="751"/>
      <c r="M72" s="751"/>
      <c r="N72" s="751"/>
      <c r="O72" s="751"/>
      <c r="P72" s="751"/>
      <c r="Q72" s="751"/>
      <c r="R72" s="751"/>
      <c r="S72" s="751">
        <v>1</v>
      </c>
      <c r="T72" s="751">
        <v>3</v>
      </c>
      <c r="U72" s="922">
        <v>4</v>
      </c>
      <c r="V72" s="905">
        <v>41</v>
      </c>
    </row>
    <row r="73" spans="1:22">
      <c r="A73" s="755" t="s">
        <v>777</v>
      </c>
      <c r="B73" s="756"/>
      <c r="C73" s="756"/>
      <c r="D73" s="756"/>
      <c r="E73" s="756"/>
      <c r="F73" s="756"/>
      <c r="G73" s="756"/>
      <c r="H73" s="756"/>
      <c r="I73" s="756"/>
      <c r="J73" s="756"/>
      <c r="K73" s="756"/>
      <c r="L73" s="756">
        <v>1</v>
      </c>
      <c r="M73" s="756">
        <v>1</v>
      </c>
      <c r="N73" s="756"/>
      <c r="O73" s="756"/>
      <c r="P73" s="756"/>
      <c r="Q73" s="756"/>
      <c r="R73" s="756"/>
      <c r="S73" s="756"/>
      <c r="T73" s="756"/>
      <c r="U73" s="926"/>
      <c r="V73" s="915">
        <v>1</v>
      </c>
    </row>
    <row r="74" spans="1:22">
      <c r="A74" s="430" t="s">
        <v>765</v>
      </c>
      <c r="B74" s="48"/>
      <c r="C74" s="48">
        <v>1</v>
      </c>
      <c r="D74" s="48">
        <v>2</v>
      </c>
      <c r="E74" s="174">
        <v>3</v>
      </c>
      <c r="F74" s="48">
        <v>7</v>
      </c>
      <c r="G74" s="48">
        <v>7</v>
      </c>
      <c r="H74" s="48">
        <v>8</v>
      </c>
      <c r="I74" s="174">
        <v>22</v>
      </c>
      <c r="J74" s="48"/>
      <c r="K74" s="48"/>
      <c r="L74" s="48">
        <v>1</v>
      </c>
      <c r="M74" s="174">
        <v>1</v>
      </c>
      <c r="N74" s="48"/>
      <c r="O74" s="48"/>
      <c r="P74" s="48"/>
      <c r="Q74" s="174"/>
      <c r="R74" s="48"/>
      <c r="S74" s="48">
        <v>2</v>
      </c>
      <c r="T74" s="48"/>
      <c r="U74" s="174">
        <v>2</v>
      </c>
      <c r="V74" s="227">
        <v>28</v>
      </c>
    </row>
    <row r="75" spans="1:22">
      <c r="A75" s="750" t="s">
        <v>51</v>
      </c>
      <c r="B75" s="751"/>
      <c r="C75" s="751"/>
      <c r="D75" s="751">
        <v>1</v>
      </c>
      <c r="E75" s="751">
        <v>1</v>
      </c>
      <c r="F75" s="751">
        <v>3</v>
      </c>
      <c r="G75" s="751">
        <v>4</v>
      </c>
      <c r="H75" s="751">
        <v>3</v>
      </c>
      <c r="I75" s="751">
        <v>10</v>
      </c>
      <c r="J75" s="751"/>
      <c r="K75" s="751"/>
      <c r="L75" s="751"/>
      <c r="M75" s="751"/>
      <c r="N75" s="751"/>
      <c r="O75" s="751"/>
      <c r="P75" s="751"/>
      <c r="Q75" s="751"/>
      <c r="R75" s="751"/>
      <c r="S75" s="751">
        <v>2</v>
      </c>
      <c r="T75" s="751"/>
      <c r="U75" s="922">
        <v>2</v>
      </c>
      <c r="V75" s="905">
        <v>13</v>
      </c>
    </row>
    <row r="76" spans="1:22">
      <c r="A76" s="753" t="s">
        <v>52</v>
      </c>
      <c r="B76" s="736"/>
      <c r="C76" s="736"/>
      <c r="D76" s="736"/>
      <c r="E76" s="736"/>
      <c r="F76" s="736">
        <v>1</v>
      </c>
      <c r="G76" s="736">
        <v>2</v>
      </c>
      <c r="H76" s="736">
        <v>1</v>
      </c>
      <c r="I76" s="736">
        <v>4</v>
      </c>
      <c r="J76" s="736"/>
      <c r="K76" s="736"/>
      <c r="L76" s="736"/>
      <c r="M76" s="736"/>
      <c r="N76" s="736"/>
      <c r="O76" s="736"/>
      <c r="P76" s="736"/>
      <c r="Q76" s="736"/>
      <c r="R76" s="736"/>
      <c r="S76" s="736"/>
      <c r="T76" s="736"/>
      <c r="U76" s="923"/>
      <c r="V76" s="908">
        <v>4</v>
      </c>
    </row>
    <row r="77" spans="1:22">
      <c r="A77" s="753" t="s">
        <v>50</v>
      </c>
      <c r="B77" s="736"/>
      <c r="C77" s="736">
        <v>1</v>
      </c>
      <c r="D77" s="736">
        <v>1</v>
      </c>
      <c r="E77" s="736">
        <v>2</v>
      </c>
      <c r="F77" s="736">
        <v>3</v>
      </c>
      <c r="G77" s="736">
        <v>1</v>
      </c>
      <c r="H77" s="736">
        <v>2</v>
      </c>
      <c r="I77" s="736">
        <v>6</v>
      </c>
      <c r="J77" s="736"/>
      <c r="K77" s="736"/>
      <c r="L77" s="736">
        <v>1</v>
      </c>
      <c r="M77" s="736">
        <v>1</v>
      </c>
      <c r="N77" s="736"/>
      <c r="O77" s="736"/>
      <c r="P77" s="736"/>
      <c r="Q77" s="736"/>
      <c r="R77" s="736"/>
      <c r="S77" s="736"/>
      <c r="T77" s="736"/>
      <c r="U77" s="923"/>
      <c r="V77" s="908">
        <v>9</v>
      </c>
    </row>
    <row r="78" spans="1:22">
      <c r="A78" s="755" t="s">
        <v>53</v>
      </c>
      <c r="B78" s="756"/>
      <c r="C78" s="756"/>
      <c r="D78" s="756"/>
      <c r="E78" s="756"/>
      <c r="F78" s="756"/>
      <c r="G78" s="756"/>
      <c r="H78" s="756">
        <v>2</v>
      </c>
      <c r="I78" s="756">
        <v>2</v>
      </c>
      <c r="J78" s="756"/>
      <c r="K78" s="756"/>
      <c r="L78" s="756"/>
      <c r="M78" s="756"/>
      <c r="N78" s="756"/>
      <c r="O78" s="756"/>
      <c r="P78" s="756"/>
      <c r="Q78" s="756"/>
      <c r="R78" s="756"/>
      <c r="S78" s="756"/>
      <c r="T78" s="756"/>
      <c r="U78" s="926"/>
      <c r="V78" s="915">
        <v>2</v>
      </c>
    </row>
    <row r="79" spans="1:22">
      <c r="A79" s="430" t="s">
        <v>766</v>
      </c>
      <c r="B79" s="48"/>
      <c r="C79" s="48">
        <v>3</v>
      </c>
      <c r="D79" s="48"/>
      <c r="E79" s="174">
        <v>3</v>
      </c>
      <c r="F79" s="48">
        <v>3</v>
      </c>
      <c r="G79" s="48">
        <v>11</v>
      </c>
      <c r="H79" s="48">
        <v>4</v>
      </c>
      <c r="I79" s="174">
        <v>18</v>
      </c>
      <c r="J79" s="48"/>
      <c r="K79" s="48"/>
      <c r="L79" s="48"/>
      <c r="M79" s="174"/>
      <c r="N79" s="48"/>
      <c r="O79" s="48"/>
      <c r="P79" s="48"/>
      <c r="Q79" s="174"/>
      <c r="R79" s="48">
        <v>1</v>
      </c>
      <c r="S79" s="48">
        <v>1</v>
      </c>
      <c r="T79" s="48">
        <v>3</v>
      </c>
      <c r="U79" s="174">
        <v>5</v>
      </c>
      <c r="V79" s="227">
        <v>26</v>
      </c>
    </row>
    <row r="80" spans="1:22">
      <c r="A80" s="750" t="s">
        <v>54</v>
      </c>
      <c r="B80" s="751"/>
      <c r="C80" s="751">
        <v>3</v>
      </c>
      <c r="D80" s="751"/>
      <c r="E80" s="751">
        <v>3</v>
      </c>
      <c r="F80" s="751">
        <v>3</v>
      </c>
      <c r="G80" s="751">
        <v>9</v>
      </c>
      <c r="H80" s="751">
        <v>1</v>
      </c>
      <c r="I80" s="751">
        <v>13</v>
      </c>
      <c r="J80" s="751"/>
      <c r="K80" s="751"/>
      <c r="L80" s="751"/>
      <c r="M80" s="751"/>
      <c r="N80" s="751"/>
      <c r="O80" s="751"/>
      <c r="P80" s="751"/>
      <c r="Q80" s="751"/>
      <c r="R80" s="751">
        <v>1</v>
      </c>
      <c r="S80" s="751"/>
      <c r="T80" s="751">
        <v>3</v>
      </c>
      <c r="U80" s="922">
        <v>4</v>
      </c>
      <c r="V80" s="905">
        <v>20</v>
      </c>
    </row>
    <row r="81" spans="1:22">
      <c r="A81" s="755" t="s">
        <v>55</v>
      </c>
      <c r="B81" s="756"/>
      <c r="C81" s="756"/>
      <c r="D81" s="756"/>
      <c r="E81" s="756"/>
      <c r="F81" s="756"/>
      <c r="G81" s="756">
        <v>2</v>
      </c>
      <c r="H81" s="756">
        <v>3</v>
      </c>
      <c r="I81" s="756">
        <v>5</v>
      </c>
      <c r="J81" s="756"/>
      <c r="K81" s="756"/>
      <c r="L81" s="756"/>
      <c r="M81" s="756"/>
      <c r="N81" s="756"/>
      <c r="O81" s="756"/>
      <c r="P81" s="756"/>
      <c r="Q81" s="756"/>
      <c r="R81" s="756"/>
      <c r="S81" s="756">
        <v>1</v>
      </c>
      <c r="T81" s="756"/>
      <c r="U81" s="926">
        <v>1</v>
      </c>
      <c r="V81" s="915">
        <v>6</v>
      </c>
    </row>
    <row r="82" spans="1:22">
      <c r="A82" s="430" t="s">
        <v>775</v>
      </c>
      <c r="B82" s="48">
        <v>2</v>
      </c>
      <c r="C82" s="48">
        <v>2</v>
      </c>
      <c r="D82" s="48">
        <v>2</v>
      </c>
      <c r="E82" s="174">
        <v>6</v>
      </c>
      <c r="F82" s="48">
        <v>6</v>
      </c>
      <c r="G82" s="48">
        <v>6</v>
      </c>
      <c r="H82" s="48">
        <v>5</v>
      </c>
      <c r="I82" s="174">
        <v>17</v>
      </c>
      <c r="J82" s="48"/>
      <c r="K82" s="48"/>
      <c r="L82" s="48"/>
      <c r="M82" s="174"/>
      <c r="N82" s="48"/>
      <c r="O82" s="48"/>
      <c r="P82" s="48"/>
      <c r="Q82" s="174"/>
      <c r="R82" s="48">
        <v>1</v>
      </c>
      <c r="S82" s="48"/>
      <c r="T82" s="48"/>
      <c r="U82" s="174">
        <v>1</v>
      </c>
      <c r="V82" s="227">
        <v>24</v>
      </c>
    </row>
    <row r="83" spans="1:22">
      <c r="A83" s="750" t="s">
        <v>57</v>
      </c>
      <c r="B83" s="751">
        <v>1</v>
      </c>
      <c r="C83" s="751"/>
      <c r="D83" s="751">
        <v>1</v>
      </c>
      <c r="E83" s="751">
        <v>2</v>
      </c>
      <c r="F83" s="751">
        <v>2</v>
      </c>
      <c r="G83" s="751">
        <v>2</v>
      </c>
      <c r="H83" s="751">
        <v>3</v>
      </c>
      <c r="I83" s="751">
        <v>7</v>
      </c>
      <c r="J83" s="751"/>
      <c r="K83" s="751"/>
      <c r="L83" s="751"/>
      <c r="M83" s="751"/>
      <c r="N83" s="751"/>
      <c r="O83" s="751"/>
      <c r="P83" s="751"/>
      <c r="Q83" s="751"/>
      <c r="R83" s="751">
        <v>1</v>
      </c>
      <c r="S83" s="751"/>
      <c r="T83" s="751"/>
      <c r="U83" s="922">
        <v>1</v>
      </c>
      <c r="V83" s="905">
        <v>10</v>
      </c>
    </row>
    <row r="84" spans="1:22">
      <c r="A84" s="755" t="s">
        <v>58</v>
      </c>
      <c r="B84" s="756">
        <v>1</v>
      </c>
      <c r="C84" s="756">
        <v>2</v>
      </c>
      <c r="D84" s="756">
        <v>1</v>
      </c>
      <c r="E84" s="756">
        <v>4</v>
      </c>
      <c r="F84" s="756">
        <v>4</v>
      </c>
      <c r="G84" s="756">
        <v>4</v>
      </c>
      <c r="H84" s="756">
        <v>2</v>
      </c>
      <c r="I84" s="756">
        <v>10</v>
      </c>
      <c r="J84" s="756"/>
      <c r="K84" s="756"/>
      <c r="L84" s="756"/>
      <c r="M84" s="756"/>
      <c r="N84" s="756"/>
      <c r="O84" s="756"/>
      <c r="P84" s="756"/>
      <c r="Q84" s="756"/>
      <c r="R84" s="756"/>
      <c r="S84" s="756"/>
      <c r="T84" s="756"/>
      <c r="U84" s="926"/>
      <c r="V84" s="915">
        <v>14</v>
      </c>
    </row>
    <row r="85" spans="1:22">
      <c r="A85" s="430" t="s">
        <v>778</v>
      </c>
      <c r="B85" s="48"/>
      <c r="C85" s="48"/>
      <c r="D85" s="48"/>
      <c r="E85" s="174"/>
      <c r="F85" s="48">
        <v>1</v>
      </c>
      <c r="G85" s="48">
        <v>1</v>
      </c>
      <c r="H85" s="48"/>
      <c r="I85" s="174">
        <v>2</v>
      </c>
      <c r="J85" s="48"/>
      <c r="K85" s="48"/>
      <c r="L85" s="48"/>
      <c r="M85" s="174"/>
      <c r="N85" s="48"/>
      <c r="O85" s="48"/>
      <c r="P85" s="48"/>
      <c r="Q85" s="174"/>
      <c r="R85" s="48"/>
      <c r="S85" s="48"/>
      <c r="T85" s="48"/>
      <c r="U85" s="174"/>
      <c r="V85" s="227">
        <v>2</v>
      </c>
    </row>
    <row r="86" spans="1:22">
      <c r="A86" s="758" t="s">
        <v>29</v>
      </c>
      <c r="B86" s="699"/>
      <c r="C86" s="699"/>
      <c r="D86" s="699"/>
      <c r="E86" s="699"/>
      <c r="F86" s="699">
        <v>1</v>
      </c>
      <c r="G86" s="699">
        <v>1</v>
      </c>
      <c r="H86" s="699"/>
      <c r="I86" s="699">
        <v>2</v>
      </c>
      <c r="J86" s="699"/>
      <c r="K86" s="699"/>
      <c r="L86" s="699"/>
      <c r="M86" s="699"/>
      <c r="N86" s="699"/>
      <c r="O86" s="699"/>
      <c r="P86" s="699"/>
      <c r="Q86" s="699"/>
      <c r="R86" s="699"/>
      <c r="S86" s="699"/>
      <c r="T86" s="699"/>
      <c r="U86" s="927"/>
      <c r="V86" s="918">
        <v>2</v>
      </c>
    </row>
    <row r="87" spans="1:22">
      <c r="A87" s="430" t="s">
        <v>767</v>
      </c>
      <c r="B87" s="48">
        <v>16</v>
      </c>
      <c r="C87" s="48">
        <v>14</v>
      </c>
      <c r="D87" s="48">
        <v>9</v>
      </c>
      <c r="E87" s="174">
        <v>39</v>
      </c>
      <c r="F87" s="48">
        <v>7</v>
      </c>
      <c r="G87" s="48">
        <v>18</v>
      </c>
      <c r="H87" s="48">
        <v>24</v>
      </c>
      <c r="I87" s="174">
        <v>49</v>
      </c>
      <c r="J87" s="48"/>
      <c r="K87" s="48"/>
      <c r="L87" s="48"/>
      <c r="M87" s="174"/>
      <c r="N87" s="48">
        <v>8</v>
      </c>
      <c r="O87" s="48">
        <v>17</v>
      </c>
      <c r="P87" s="48">
        <v>13</v>
      </c>
      <c r="Q87" s="174">
        <v>38</v>
      </c>
      <c r="R87" s="48">
        <v>1</v>
      </c>
      <c r="S87" s="48">
        <v>1</v>
      </c>
      <c r="T87" s="48">
        <v>8</v>
      </c>
      <c r="U87" s="174">
        <v>10</v>
      </c>
      <c r="V87" s="227">
        <v>136</v>
      </c>
    </row>
    <row r="88" spans="1:22">
      <c r="A88" s="750" t="s">
        <v>60</v>
      </c>
      <c r="B88" s="751">
        <v>9</v>
      </c>
      <c r="C88" s="751">
        <v>4</v>
      </c>
      <c r="D88" s="751"/>
      <c r="E88" s="751">
        <v>13</v>
      </c>
      <c r="F88" s="751">
        <v>3</v>
      </c>
      <c r="G88" s="751">
        <v>1</v>
      </c>
      <c r="H88" s="751">
        <v>1</v>
      </c>
      <c r="I88" s="751">
        <v>5</v>
      </c>
      <c r="J88" s="751"/>
      <c r="K88" s="751"/>
      <c r="L88" s="751"/>
      <c r="M88" s="751"/>
      <c r="N88" s="751">
        <v>4</v>
      </c>
      <c r="O88" s="751">
        <v>1</v>
      </c>
      <c r="P88" s="751"/>
      <c r="Q88" s="751">
        <v>5</v>
      </c>
      <c r="R88" s="751">
        <v>1</v>
      </c>
      <c r="S88" s="751">
        <v>1</v>
      </c>
      <c r="T88" s="751"/>
      <c r="U88" s="922">
        <v>2</v>
      </c>
      <c r="V88" s="905">
        <v>25</v>
      </c>
    </row>
    <row r="89" spans="1:22">
      <c r="A89" s="753" t="s">
        <v>97</v>
      </c>
      <c r="B89" s="736">
        <v>6</v>
      </c>
      <c r="C89" s="736"/>
      <c r="D89" s="736"/>
      <c r="E89" s="736">
        <v>6</v>
      </c>
      <c r="F89" s="736"/>
      <c r="G89" s="736"/>
      <c r="H89" s="736"/>
      <c r="I89" s="736"/>
      <c r="J89" s="736"/>
      <c r="K89" s="736"/>
      <c r="L89" s="736"/>
      <c r="M89" s="736"/>
      <c r="N89" s="736">
        <v>2</v>
      </c>
      <c r="O89" s="736"/>
      <c r="P89" s="736"/>
      <c r="Q89" s="736">
        <v>2</v>
      </c>
      <c r="R89" s="736"/>
      <c r="S89" s="736"/>
      <c r="T89" s="736"/>
      <c r="U89" s="923"/>
      <c r="V89" s="908">
        <v>8</v>
      </c>
    </row>
    <row r="90" spans="1:22">
      <c r="A90" s="753" t="s">
        <v>61</v>
      </c>
      <c r="B90" s="736"/>
      <c r="C90" s="736">
        <v>2</v>
      </c>
      <c r="D90" s="736"/>
      <c r="E90" s="736">
        <v>2</v>
      </c>
      <c r="F90" s="736"/>
      <c r="G90" s="736">
        <v>5</v>
      </c>
      <c r="H90" s="736"/>
      <c r="I90" s="736">
        <v>5</v>
      </c>
      <c r="J90" s="736"/>
      <c r="K90" s="736"/>
      <c r="L90" s="736"/>
      <c r="M90" s="736"/>
      <c r="N90" s="736"/>
      <c r="O90" s="736">
        <v>2</v>
      </c>
      <c r="P90" s="736"/>
      <c r="Q90" s="736">
        <v>2</v>
      </c>
      <c r="R90" s="736"/>
      <c r="S90" s="736"/>
      <c r="T90" s="736"/>
      <c r="U90" s="923"/>
      <c r="V90" s="908">
        <v>9</v>
      </c>
    </row>
    <row r="91" spans="1:22">
      <c r="A91" s="753" t="s">
        <v>62</v>
      </c>
      <c r="B91" s="736"/>
      <c r="C91" s="736">
        <v>5</v>
      </c>
      <c r="D91" s="736"/>
      <c r="E91" s="736">
        <v>5</v>
      </c>
      <c r="F91" s="736"/>
      <c r="G91" s="736">
        <v>5</v>
      </c>
      <c r="H91" s="736"/>
      <c r="I91" s="736">
        <v>5</v>
      </c>
      <c r="J91" s="736"/>
      <c r="K91" s="736"/>
      <c r="L91" s="736"/>
      <c r="M91" s="736"/>
      <c r="N91" s="736"/>
      <c r="O91" s="736">
        <v>5</v>
      </c>
      <c r="P91" s="736"/>
      <c r="Q91" s="736">
        <v>5</v>
      </c>
      <c r="R91" s="736"/>
      <c r="S91" s="736"/>
      <c r="T91" s="736"/>
      <c r="U91" s="923"/>
      <c r="V91" s="908">
        <v>15</v>
      </c>
    </row>
    <row r="92" spans="1:22">
      <c r="A92" s="753" t="s">
        <v>63</v>
      </c>
      <c r="B92" s="736">
        <v>1</v>
      </c>
      <c r="C92" s="736">
        <v>2</v>
      </c>
      <c r="D92" s="736">
        <v>1</v>
      </c>
      <c r="E92" s="736">
        <v>4</v>
      </c>
      <c r="F92" s="736"/>
      <c r="G92" s="736">
        <v>5</v>
      </c>
      <c r="H92" s="736">
        <v>2</v>
      </c>
      <c r="I92" s="736">
        <v>7</v>
      </c>
      <c r="J92" s="736"/>
      <c r="K92" s="736"/>
      <c r="L92" s="736"/>
      <c r="M92" s="736"/>
      <c r="N92" s="736"/>
      <c r="O92" s="736">
        <v>4</v>
      </c>
      <c r="P92" s="736">
        <v>2</v>
      </c>
      <c r="Q92" s="736">
        <v>6</v>
      </c>
      <c r="R92" s="736"/>
      <c r="S92" s="736"/>
      <c r="T92" s="736"/>
      <c r="U92" s="923"/>
      <c r="V92" s="908">
        <v>17</v>
      </c>
    </row>
    <row r="93" spans="1:22">
      <c r="A93" s="753" t="s">
        <v>64</v>
      </c>
      <c r="B93" s="736"/>
      <c r="C93" s="736"/>
      <c r="D93" s="736">
        <v>6</v>
      </c>
      <c r="E93" s="736">
        <v>6</v>
      </c>
      <c r="F93" s="736"/>
      <c r="G93" s="736"/>
      <c r="H93" s="736">
        <v>6</v>
      </c>
      <c r="I93" s="736">
        <v>6</v>
      </c>
      <c r="J93" s="736"/>
      <c r="K93" s="736"/>
      <c r="L93" s="736"/>
      <c r="M93" s="736"/>
      <c r="N93" s="736"/>
      <c r="O93" s="736"/>
      <c r="P93" s="736">
        <v>3</v>
      </c>
      <c r="Q93" s="736">
        <v>3</v>
      </c>
      <c r="R93" s="736"/>
      <c r="S93" s="736"/>
      <c r="T93" s="736">
        <v>4</v>
      </c>
      <c r="U93" s="923">
        <v>4</v>
      </c>
      <c r="V93" s="908">
        <v>19</v>
      </c>
    </row>
    <row r="94" spans="1:22">
      <c r="A94" s="753" t="s">
        <v>65</v>
      </c>
      <c r="B94" s="736"/>
      <c r="C94" s="736"/>
      <c r="D94" s="736">
        <v>2</v>
      </c>
      <c r="E94" s="736">
        <v>2</v>
      </c>
      <c r="F94" s="736">
        <v>1</v>
      </c>
      <c r="G94" s="736">
        <v>1</v>
      </c>
      <c r="H94" s="736">
        <v>3</v>
      </c>
      <c r="I94" s="736">
        <v>5</v>
      </c>
      <c r="J94" s="736"/>
      <c r="K94" s="736"/>
      <c r="L94" s="736"/>
      <c r="M94" s="736"/>
      <c r="N94" s="736"/>
      <c r="O94" s="736">
        <v>4</v>
      </c>
      <c r="P94" s="736">
        <v>4</v>
      </c>
      <c r="Q94" s="736">
        <v>8</v>
      </c>
      <c r="R94" s="736"/>
      <c r="S94" s="736"/>
      <c r="T94" s="736">
        <v>3</v>
      </c>
      <c r="U94" s="923">
        <v>3</v>
      </c>
      <c r="V94" s="908">
        <v>18</v>
      </c>
    </row>
    <row r="95" spans="1:22">
      <c r="A95" s="753" t="s">
        <v>66</v>
      </c>
      <c r="B95" s="736"/>
      <c r="C95" s="736">
        <v>1</v>
      </c>
      <c r="D95" s="736"/>
      <c r="E95" s="736">
        <v>1</v>
      </c>
      <c r="F95" s="736">
        <v>1</v>
      </c>
      <c r="G95" s="736"/>
      <c r="H95" s="736">
        <v>3</v>
      </c>
      <c r="I95" s="736">
        <v>4</v>
      </c>
      <c r="J95" s="736"/>
      <c r="K95" s="736"/>
      <c r="L95" s="736"/>
      <c r="M95" s="736"/>
      <c r="N95" s="736"/>
      <c r="O95" s="736"/>
      <c r="P95" s="736"/>
      <c r="Q95" s="736"/>
      <c r="R95" s="736"/>
      <c r="S95" s="736"/>
      <c r="T95" s="736"/>
      <c r="U95" s="923"/>
      <c r="V95" s="908">
        <v>5</v>
      </c>
    </row>
    <row r="96" spans="1:22">
      <c r="A96" s="753" t="s">
        <v>67</v>
      </c>
      <c r="B96" s="736"/>
      <c r="C96" s="736"/>
      <c r="D96" s="736"/>
      <c r="E96" s="736"/>
      <c r="F96" s="736">
        <v>2</v>
      </c>
      <c r="G96" s="736">
        <v>1</v>
      </c>
      <c r="H96" s="736">
        <v>4</v>
      </c>
      <c r="I96" s="736">
        <v>7</v>
      </c>
      <c r="J96" s="736"/>
      <c r="K96" s="736"/>
      <c r="L96" s="736"/>
      <c r="M96" s="736"/>
      <c r="N96" s="736">
        <v>1</v>
      </c>
      <c r="O96" s="736"/>
      <c r="P96" s="736">
        <v>3</v>
      </c>
      <c r="Q96" s="736">
        <v>4</v>
      </c>
      <c r="R96" s="736"/>
      <c r="S96" s="736"/>
      <c r="T96" s="736"/>
      <c r="U96" s="923"/>
      <c r="V96" s="908">
        <v>11</v>
      </c>
    </row>
    <row r="97" spans="1:22">
      <c r="A97" s="753" t="s">
        <v>68</v>
      </c>
      <c r="B97" s="736"/>
      <c r="C97" s="736"/>
      <c r="D97" s="736"/>
      <c r="E97" s="736"/>
      <c r="F97" s="736"/>
      <c r="G97" s="736"/>
      <c r="H97" s="736">
        <v>1</v>
      </c>
      <c r="I97" s="736">
        <v>1</v>
      </c>
      <c r="J97" s="736"/>
      <c r="K97" s="736"/>
      <c r="L97" s="736"/>
      <c r="M97" s="736"/>
      <c r="N97" s="736">
        <v>1</v>
      </c>
      <c r="O97" s="736">
        <v>1</v>
      </c>
      <c r="P97" s="736"/>
      <c r="Q97" s="736">
        <v>2</v>
      </c>
      <c r="R97" s="736"/>
      <c r="S97" s="736"/>
      <c r="T97" s="736"/>
      <c r="U97" s="923"/>
      <c r="V97" s="908">
        <v>3</v>
      </c>
    </row>
    <row r="98" spans="1:22">
      <c r="A98" s="755" t="s">
        <v>185</v>
      </c>
      <c r="B98" s="756"/>
      <c r="C98" s="756"/>
      <c r="D98" s="756"/>
      <c r="E98" s="756"/>
      <c r="F98" s="756"/>
      <c r="G98" s="756"/>
      <c r="H98" s="756">
        <v>4</v>
      </c>
      <c r="I98" s="756">
        <v>4</v>
      </c>
      <c r="J98" s="756"/>
      <c r="K98" s="756"/>
      <c r="L98" s="756"/>
      <c r="M98" s="756"/>
      <c r="N98" s="756"/>
      <c r="O98" s="756"/>
      <c r="P98" s="756">
        <v>1</v>
      </c>
      <c r="Q98" s="756">
        <v>1</v>
      </c>
      <c r="R98" s="756"/>
      <c r="S98" s="756"/>
      <c r="T98" s="756">
        <v>1</v>
      </c>
      <c r="U98" s="926">
        <v>1</v>
      </c>
      <c r="V98" s="915">
        <v>6</v>
      </c>
    </row>
    <row r="99" spans="1:22">
      <c r="A99" s="430" t="s">
        <v>768</v>
      </c>
      <c r="B99" s="48"/>
      <c r="C99" s="48">
        <v>2</v>
      </c>
      <c r="D99" s="48">
        <v>2</v>
      </c>
      <c r="E99" s="174">
        <v>4</v>
      </c>
      <c r="F99" s="48">
        <v>4</v>
      </c>
      <c r="G99" s="48">
        <v>5</v>
      </c>
      <c r="H99" s="48">
        <v>4</v>
      </c>
      <c r="I99" s="174">
        <v>13</v>
      </c>
      <c r="J99" s="48"/>
      <c r="K99" s="48"/>
      <c r="L99" s="48"/>
      <c r="M99" s="174"/>
      <c r="N99" s="48"/>
      <c r="O99" s="48"/>
      <c r="P99" s="48"/>
      <c r="Q99" s="174"/>
      <c r="R99" s="48"/>
      <c r="S99" s="48">
        <v>1</v>
      </c>
      <c r="T99" s="48">
        <v>1</v>
      </c>
      <c r="U99" s="174">
        <v>2</v>
      </c>
      <c r="V99" s="227">
        <v>19</v>
      </c>
    </row>
    <row r="100" spans="1:22">
      <c r="A100" s="750" t="s">
        <v>70</v>
      </c>
      <c r="B100" s="751"/>
      <c r="C100" s="751"/>
      <c r="D100" s="751">
        <v>1</v>
      </c>
      <c r="E100" s="751">
        <v>1</v>
      </c>
      <c r="F100" s="751">
        <v>1</v>
      </c>
      <c r="G100" s="751"/>
      <c r="H100" s="751">
        <v>2</v>
      </c>
      <c r="I100" s="751">
        <v>3</v>
      </c>
      <c r="J100" s="751"/>
      <c r="K100" s="751"/>
      <c r="L100" s="751"/>
      <c r="M100" s="751"/>
      <c r="N100" s="751"/>
      <c r="O100" s="751"/>
      <c r="P100" s="751"/>
      <c r="Q100" s="751"/>
      <c r="R100" s="751"/>
      <c r="S100" s="751"/>
      <c r="T100" s="751">
        <v>1</v>
      </c>
      <c r="U100" s="922">
        <v>1</v>
      </c>
      <c r="V100" s="905">
        <v>5</v>
      </c>
    </row>
    <row r="101" spans="1:22">
      <c r="A101" s="755" t="s">
        <v>69</v>
      </c>
      <c r="B101" s="756"/>
      <c r="C101" s="756">
        <v>2</v>
      </c>
      <c r="D101" s="756">
        <v>1</v>
      </c>
      <c r="E101" s="756">
        <v>3</v>
      </c>
      <c r="F101" s="756">
        <v>3</v>
      </c>
      <c r="G101" s="756">
        <v>5</v>
      </c>
      <c r="H101" s="756">
        <v>2</v>
      </c>
      <c r="I101" s="756">
        <v>10</v>
      </c>
      <c r="J101" s="756"/>
      <c r="K101" s="756"/>
      <c r="L101" s="756"/>
      <c r="M101" s="756"/>
      <c r="N101" s="756"/>
      <c r="O101" s="756"/>
      <c r="P101" s="756"/>
      <c r="Q101" s="756"/>
      <c r="R101" s="756"/>
      <c r="S101" s="756">
        <v>1</v>
      </c>
      <c r="T101" s="756"/>
      <c r="U101" s="926">
        <v>1</v>
      </c>
      <c r="V101" s="915">
        <v>14</v>
      </c>
    </row>
    <row r="102" spans="1:22">
      <c r="A102" s="430" t="s">
        <v>769</v>
      </c>
      <c r="B102" s="48">
        <v>1</v>
      </c>
      <c r="C102" s="48">
        <v>2</v>
      </c>
      <c r="D102" s="48">
        <v>2</v>
      </c>
      <c r="E102" s="174">
        <v>5</v>
      </c>
      <c r="F102" s="48">
        <v>8</v>
      </c>
      <c r="G102" s="48">
        <v>3</v>
      </c>
      <c r="H102" s="48">
        <v>2</v>
      </c>
      <c r="I102" s="174">
        <v>13</v>
      </c>
      <c r="J102" s="48"/>
      <c r="K102" s="48"/>
      <c r="L102" s="48"/>
      <c r="M102" s="174"/>
      <c r="N102" s="48"/>
      <c r="O102" s="48"/>
      <c r="P102" s="48"/>
      <c r="Q102" s="174"/>
      <c r="R102" s="48"/>
      <c r="S102" s="48"/>
      <c r="T102" s="48"/>
      <c r="U102" s="174"/>
      <c r="V102" s="227">
        <v>18</v>
      </c>
    </row>
    <row r="103" spans="1:22">
      <c r="A103" s="758" t="s">
        <v>72</v>
      </c>
      <c r="B103" s="699">
        <v>1</v>
      </c>
      <c r="C103" s="699">
        <v>2</v>
      </c>
      <c r="D103" s="699">
        <v>2</v>
      </c>
      <c r="E103" s="699">
        <v>5</v>
      </c>
      <c r="F103" s="699">
        <v>8</v>
      </c>
      <c r="G103" s="699">
        <v>3</v>
      </c>
      <c r="H103" s="699">
        <v>2</v>
      </c>
      <c r="I103" s="699">
        <v>13</v>
      </c>
      <c r="J103" s="699"/>
      <c r="K103" s="699"/>
      <c r="L103" s="699"/>
      <c r="M103" s="699"/>
      <c r="N103" s="699"/>
      <c r="O103" s="699"/>
      <c r="P103" s="699"/>
      <c r="Q103" s="699"/>
      <c r="R103" s="699"/>
      <c r="S103" s="699"/>
      <c r="T103" s="699"/>
      <c r="U103" s="927"/>
      <c r="V103" s="918">
        <v>18</v>
      </c>
    </row>
    <row r="104" spans="1:22">
      <c r="A104" s="430" t="s">
        <v>770</v>
      </c>
      <c r="B104" s="48">
        <v>2</v>
      </c>
      <c r="C104" s="48">
        <v>4</v>
      </c>
      <c r="D104" s="48">
        <v>6</v>
      </c>
      <c r="E104" s="174">
        <v>12</v>
      </c>
      <c r="F104" s="48">
        <v>4</v>
      </c>
      <c r="G104" s="48">
        <v>9</v>
      </c>
      <c r="H104" s="48">
        <v>17</v>
      </c>
      <c r="I104" s="174">
        <v>30</v>
      </c>
      <c r="J104" s="48">
        <v>2</v>
      </c>
      <c r="K104" s="48">
        <v>1</v>
      </c>
      <c r="L104" s="48">
        <v>3</v>
      </c>
      <c r="M104" s="174">
        <v>6</v>
      </c>
      <c r="N104" s="48"/>
      <c r="O104" s="48"/>
      <c r="P104" s="48"/>
      <c r="Q104" s="174"/>
      <c r="R104" s="48"/>
      <c r="S104" s="48"/>
      <c r="T104" s="48">
        <v>2</v>
      </c>
      <c r="U104" s="174">
        <v>2</v>
      </c>
      <c r="V104" s="227">
        <v>50</v>
      </c>
    </row>
    <row r="105" spans="1:22">
      <c r="A105" s="750" t="s">
        <v>74</v>
      </c>
      <c r="B105" s="751"/>
      <c r="C105" s="751">
        <v>3</v>
      </c>
      <c r="D105" s="751">
        <v>2</v>
      </c>
      <c r="E105" s="751">
        <v>5</v>
      </c>
      <c r="F105" s="751"/>
      <c r="G105" s="751">
        <v>6</v>
      </c>
      <c r="H105" s="751">
        <v>5</v>
      </c>
      <c r="I105" s="751">
        <v>11</v>
      </c>
      <c r="J105" s="751">
        <v>1</v>
      </c>
      <c r="K105" s="751"/>
      <c r="L105" s="751"/>
      <c r="M105" s="751">
        <v>1</v>
      </c>
      <c r="N105" s="751"/>
      <c r="O105" s="751"/>
      <c r="P105" s="751"/>
      <c r="Q105" s="751"/>
      <c r="R105" s="751"/>
      <c r="S105" s="751"/>
      <c r="T105" s="751">
        <v>1</v>
      </c>
      <c r="U105" s="922">
        <v>1</v>
      </c>
      <c r="V105" s="905">
        <v>18</v>
      </c>
    </row>
    <row r="106" spans="1:22">
      <c r="A106" s="753" t="s">
        <v>779</v>
      </c>
      <c r="B106" s="736"/>
      <c r="C106" s="736"/>
      <c r="D106" s="736"/>
      <c r="E106" s="736"/>
      <c r="F106" s="736"/>
      <c r="G106" s="736"/>
      <c r="H106" s="736"/>
      <c r="I106" s="736"/>
      <c r="J106" s="736"/>
      <c r="K106" s="736"/>
      <c r="L106" s="736">
        <v>1</v>
      </c>
      <c r="M106" s="736">
        <v>1</v>
      </c>
      <c r="N106" s="736"/>
      <c r="O106" s="736"/>
      <c r="P106" s="736"/>
      <c r="Q106" s="736"/>
      <c r="R106" s="736"/>
      <c r="S106" s="736"/>
      <c r="T106" s="736"/>
      <c r="U106" s="923"/>
      <c r="V106" s="908">
        <v>1</v>
      </c>
    </row>
    <row r="107" spans="1:22">
      <c r="A107" s="753" t="s">
        <v>75</v>
      </c>
      <c r="B107" s="736"/>
      <c r="C107" s="736"/>
      <c r="D107" s="736">
        <v>1</v>
      </c>
      <c r="E107" s="736">
        <v>1</v>
      </c>
      <c r="F107" s="736"/>
      <c r="G107" s="736"/>
      <c r="H107" s="736">
        <v>4</v>
      </c>
      <c r="I107" s="736">
        <v>4</v>
      </c>
      <c r="J107" s="736">
        <v>1</v>
      </c>
      <c r="K107" s="736"/>
      <c r="L107" s="736">
        <v>1</v>
      </c>
      <c r="M107" s="736">
        <v>2</v>
      </c>
      <c r="N107" s="736"/>
      <c r="O107" s="736"/>
      <c r="P107" s="736"/>
      <c r="Q107" s="736"/>
      <c r="R107" s="736"/>
      <c r="S107" s="736"/>
      <c r="T107" s="736"/>
      <c r="U107" s="923"/>
      <c r="V107" s="908">
        <v>7</v>
      </c>
    </row>
    <row r="108" spans="1:22">
      <c r="A108" s="753" t="s">
        <v>76</v>
      </c>
      <c r="B108" s="736">
        <v>2</v>
      </c>
      <c r="C108" s="736">
        <v>1</v>
      </c>
      <c r="D108" s="736">
        <v>2</v>
      </c>
      <c r="E108" s="736">
        <v>5</v>
      </c>
      <c r="F108" s="736">
        <v>3</v>
      </c>
      <c r="G108" s="736">
        <v>2</v>
      </c>
      <c r="H108" s="736">
        <v>6</v>
      </c>
      <c r="I108" s="736">
        <v>11</v>
      </c>
      <c r="J108" s="736"/>
      <c r="K108" s="736">
        <v>1</v>
      </c>
      <c r="L108" s="736">
        <v>1</v>
      </c>
      <c r="M108" s="736">
        <v>2</v>
      </c>
      <c r="N108" s="736"/>
      <c r="O108" s="736"/>
      <c r="P108" s="736"/>
      <c r="Q108" s="736"/>
      <c r="R108" s="736"/>
      <c r="S108" s="736"/>
      <c r="T108" s="736">
        <v>1</v>
      </c>
      <c r="U108" s="923">
        <v>1</v>
      </c>
      <c r="V108" s="908">
        <v>19</v>
      </c>
    </row>
    <row r="109" spans="1:22">
      <c r="A109" s="753" t="s">
        <v>780</v>
      </c>
      <c r="B109" s="736"/>
      <c r="C109" s="736"/>
      <c r="D109" s="736"/>
      <c r="E109" s="736"/>
      <c r="F109" s="736">
        <v>1</v>
      </c>
      <c r="G109" s="736">
        <v>1</v>
      </c>
      <c r="H109" s="736"/>
      <c r="I109" s="736">
        <v>2</v>
      </c>
      <c r="J109" s="736"/>
      <c r="K109" s="736"/>
      <c r="L109" s="736"/>
      <c r="M109" s="736"/>
      <c r="N109" s="736"/>
      <c r="O109" s="736"/>
      <c r="P109" s="736"/>
      <c r="Q109" s="736"/>
      <c r="R109" s="736"/>
      <c r="S109" s="736"/>
      <c r="T109" s="736"/>
      <c r="U109" s="923"/>
      <c r="V109" s="908">
        <v>2</v>
      </c>
    </row>
    <row r="110" spans="1:22">
      <c r="A110" s="755" t="s">
        <v>78</v>
      </c>
      <c r="B110" s="756"/>
      <c r="C110" s="756"/>
      <c r="D110" s="756">
        <v>1</v>
      </c>
      <c r="E110" s="756">
        <v>1</v>
      </c>
      <c r="F110" s="756"/>
      <c r="G110" s="756"/>
      <c r="H110" s="756">
        <v>2</v>
      </c>
      <c r="I110" s="756">
        <v>2</v>
      </c>
      <c r="J110" s="756"/>
      <c r="K110" s="756"/>
      <c r="L110" s="756"/>
      <c r="M110" s="756"/>
      <c r="N110" s="756"/>
      <c r="O110" s="756"/>
      <c r="P110" s="756"/>
      <c r="Q110" s="756"/>
      <c r="R110" s="756"/>
      <c r="S110" s="756"/>
      <c r="T110" s="756"/>
      <c r="U110" s="926"/>
      <c r="V110" s="915">
        <v>3</v>
      </c>
    </row>
    <row r="111" spans="1:22">
      <c r="A111" s="430" t="s">
        <v>771</v>
      </c>
      <c r="B111" s="48">
        <v>1</v>
      </c>
      <c r="C111" s="48">
        <v>1</v>
      </c>
      <c r="D111" s="48">
        <v>3</v>
      </c>
      <c r="E111" s="174">
        <v>5</v>
      </c>
      <c r="F111" s="48">
        <v>5</v>
      </c>
      <c r="G111" s="48">
        <v>5</v>
      </c>
      <c r="H111" s="48">
        <v>8</v>
      </c>
      <c r="I111" s="174">
        <v>18</v>
      </c>
      <c r="J111" s="48"/>
      <c r="K111" s="48"/>
      <c r="L111" s="48">
        <v>2</v>
      </c>
      <c r="M111" s="174">
        <v>2</v>
      </c>
      <c r="N111" s="48"/>
      <c r="O111" s="48"/>
      <c r="P111" s="48"/>
      <c r="Q111" s="174"/>
      <c r="R111" s="48"/>
      <c r="S111" s="48">
        <v>1</v>
      </c>
      <c r="T111" s="48">
        <v>3</v>
      </c>
      <c r="U111" s="174">
        <v>4</v>
      </c>
      <c r="V111" s="227">
        <v>29</v>
      </c>
    </row>
    <row r="112" spans="1:22">
      <c r="A112" s="750" t="s">
        <v>99</v>
      </c>
      <c r="B112" s="751"/>
      <c r="C112" s="751"/>
      <c r="D112" s="751"/>
      <c r="E112" s="751"/>
      <c r="F112" s="751">
        <v>1</v>
      </c>
      <c r="G112" s="751"/>
      <c r="H112" s="751"/>
      <c r="I112" s="751">
        <v>1</v>
      </c>
      <c r="J112" s="751"/>
      <c r="K112" s="751"/>
      <c r="L112" s="751"/>
      <c r="M112" s="751"/>
      <c r="N112" s="751"/>
      <c r="O112" s="751"/>
      <c r="P112" s="751"/>
      <c r="Q112" s="751"/>
      <c r="R112" s="751"/>
      <c r="S112" s="751"/>
      <c r="T112" s="751"/>
      <c r="U112" s="922"/>
      <c r="V112" s="905">
        <v>1</v>
      </c>
    </row>
    <row r="113" spans="1:22">
      <c r="A113" s="753" t="s">
        <v>79</v>
      </c>
      <c r="B113" s="736">
        <v>1</v>
      </c>
      <c r="C113" s="736">
        <v>1</v>
      </c>
      <c r="D113" s="736">
        <v>3</v>
      </c>
      <c r="E113" s="736">
        <v>5</v>
      </c>
      <c r="F113" s="736">
        <v>4</v>
      </c>
      <c r="G113" s="736">
        <v>5</v>
      </c>
      <c r="H113" s="736">
        <v>6</v>
      </c>
      <c r="I113" s="736">
        <v>15</v>
      </c>
      <c r="J113" s="736"/>
      <c r="K113" s="736"/>
      <c r="L113" s="736">
        <v>1</v>
      </c>
      <c r="M113" s="736">
        <v>1</v>
      </c>
      <c r="N113" s="736"/>
      <c r="O113" s="736"/>
      <c r="P113" s="736"/>
      <c r="Q113" s="736"/>
      <c r="R113" s="736"/>
      <c r="S113" s="736">
        <v>1</v>
      </c>
      <c r="T113" s="736">
        <v>2</v>
      </c>
      <c r="U113" s="923">
        <v>3</v>
      </c>
      <c r="V113" s="908">
        <v>24</v>
      </c>
    </row>
    <row r="114" spans="1:22">
      <c r="A114" s="755" t="s">
        <v>80</v>
      </c>
      <c r="B114" s="756"/>
      <c r="C114" s="756"/>
      <c r="D114" s="756"/>
      <c r="E114" s="756"/>
      <c r="F114" s="756"/>
      <c r="G114" s="756"/>
      <c r="H114" s="756">
        <v>2</v>
      </c>
      <c r="I114" s="756">
        <v>2</v>
      </c>
      <c r="J114" s="756"/>
      <c r="K114" s="756"/>
      <c r="L114" s="756">
        <v>1</v>
      </c>
      <c r="M114" s="756">
        <v>1</v>
      </c>
      <c r="N114" s="756"/>
      <c r="O114" s="756"/>
      <c r="P114" s="756"/>
      <c r="Q114" s="756"/>
      <c r="R114" s="756"/>
      <c r="S114" s="756"/>
      <c r="T114" s="756">
        <v>1</v>
      </c>
      <c r="U114" s="926">
        <v>1</v>
      </c>
      <c r="V114" s="915">
        <v>4</v>
      </c>
    </row>
    <row r="115" spans="1:22" s="20" customFormat="1">
      <c r="A115" s="430" t="s">
        <v>772</v>
      </c>
      <c r="B115" s="48"/>
      <c r="C115" s="48">
        <v>1</v>
      </c>
      <c r="D115" s="48">
        <v>2</v>
      </c>
      <c r="E115" s="174">
        <v>3</v>
      </c>
      <c r="F115" s="48">
        <v>7</v>
      </c>
      <c r="G115" s="48">
        <v>8</v>
      </c>
      <c r="H115" s="48">
        <v>7</v>
      </c>
      <c r="I115" s="174">
        <v>22</v>
      </c>
      <c r="J115" s="48"/>
      <c r="K115" s="48"/>
      <c r="L115" s="48">
        <v>1</v>
      </c>
      <c r="M115" s="174">
        <v>1</v>
      </c>
      <c r="N115" s="48"/>
      <c r="O115" s="48"/>
      <c r="P115" s="48"/>
      <c r="Q115" s="174"/>
      <c r="R115" s="48"/>
      <c r="S115" s="48">
        <v>1</v>
      </c>
      <c r="T115" s="48"/>
      <c r="U115" s="174">
        <v>1</v>
      </c>
      <c r="V115" s="227">
        <v>27</v>
      </c>
    </row>
    <row r="116" spans="1:22">
      <c r="A116" s="750" t="s">
        <v>82</v>
      </c>
      <c r="B116" s="751"/>
      <c r="C116" s="751"/>
      <c r="D116" s="751">
        <v>1</v>
      </c>
      <c r="E116" s="751">
        <v>1</v>
      </c>
      <c r="F116" s="751">
        <v>4</v>
      </c>
      <c r="G116" s="751">
        <v>3</v>
      </c>
      <c r="H116" s="751"/>
      <c r="I116" s="751">
        <v>7</v>
      </c>
      <c r="J116" s="751"/>
      <c r="K116" s="751"/>
      <c r="L116" s="751"/>
      <c r="M116" s="751"/>
      <c r="N116" s="751"/>
      <c r="O116" s="751"/>
      <c r="P116" s="751"/>
      <c r="Q116" s="751"/>
      <c r="R116" s="751"/>
      <c r="S116" s="751"/>
      <c r="T116" s="751"/>
      <c r="U116" s="922"/>
      <c r="V116" s="928">
        <v>8</v>
      </c>
    </row>
    <row r="117" spans="1:22">
      <c r="A117" s="753" t="s">
        <v>81</v>
      </c>
      <c r="B117" s="736"/>
      <c r="C117" s="736">
        <v>1</v>
      </c>
      <c r="D117" s="736">
        <v>1</v>
      </c>
      <c r="E117" s="736">
        <v>2</v>
      </c>
      <c r="F117" s="736">
        <v>3</v>
      </c>
      <c r="G117" s="736">
        <v>5</v>
      </c>
      <c r="H117" s="736">
        <v>3</v>
      </c>
      <c r="I117" s="736">
        <v>11</v>
      </c>
      <c r="J117" s="736"/>
      <c r="K117" s="736"/>
      <c r="L117" s="736"/>
      <c r="M117" s="736"/>
      <c r="N117" s="736"/>
      <c r="O117" s="736"/>
      <c r="P117" s="736"/>
      <c r="Q117" s="736"/>
      <c r="R117" s="736"/>
      <c r="S117" s="736">
        <v>1</v>
      </c>
      <c r="T117" s="736"/>
      <c r="U117" s="923">
        <v>1</v>
      </c>
      <c r="V117" s="908">
        <v>14</v>
      </c>
    </row>
    <row r="118" spans="1:22">
      <c r="A118" s="755" t="s">
        <v>83</v>
      </c>
      <c r="B118" s="756"/>
      <c r="C118" s="756"/>
      <c r="D118" s="756"/>
      <c r="E118" s="756"/>
      <c r="F118" s="756"/>
      <c r="G118" s="756"/>
      <c r="H118" s="756">
        <v>4</v>
      </c>
      <c r="I118" s="756">
        <v>4</v>
      </c>
      <c r="J118" s="756"/>
      <c r="K118" s="756"/>
      <c r="L118" s="756">
        <v>1</v>
      </c>
      <c r="M118" s="756">
        <v>1</v>
      </c>
      <c r="N118" s="756"/>
      <c r="O118" s="756"/>
      <c r="P118" s="756"/>
      <c r="Q118" s="756"/>
      <c r="R118" s="756"/>
      <c r="S118" s="756"/>
      <c r="T118" s="756"/>
      <c r="U118" s="926"/>
      <c r="V118" s="915">
        <v>5</v>
      </c>
    </row>
    <row r="119" spans="1:22">
      <c r="A119" s="430" t="s">
        <v>773</v>
      </c>
      <c r="B119" s="48"/>
      <c r="C119" s="48">
        <v>7</v>
      </c>
      <c r="D119" s="48">
        <v>5</v>
      </c>
      <c r="E119" s="174">
        <v>12</v>
      </c>
      <c r="F119" s="48">
        <v>5</v>
      </c>
      <c r="G119" s="48">
        <v>15</v>
      </c>
      <c r="H119" s="48">
        <v>13</v>
      </c>
      <c r="I119" s="174">
        <v>33</v>
      </c>
      <c r="J119" s="48">
        <v>3</v>
      </c>
      <c r="K119" s="48">
        <v>1</v>
      </c>
      <c r="L119" s="48">
        <v>3</v>
      </c>
      <c r="M119" s="174">
        <v>7</v>
      </c>
      <c r="N119" s="48"/>
      <c r="O119" s="48"/>
      <c r="P119" s="48"/>
      <c r="Q119" s="174"/>
      <c r="R119" s="48"/>
      <c r="S119" s="48"/>
      <c r="T119" s="48"/>
      <c r="U119" s="174"/>
      <c r="V119" s="227">
        <v>52</v>
      </c>
    </row>
    <row r="120" spans="1:22">
      <c r="A120" s="750" t="s">
        <v>159</v>
      </c>
      <c r="B120" s="751"/>
      <c r="C120" s="751"/>
      <c r="D120" s="751"/>
      <c r="E120" s="751"/>
      <c r="F120" s="751"/>
      <c r="G120" s="751">
        <v>2</v>
      </c>
      <c r="H120" s="751">
        <v>1</v>
      </c>
      <c r="I120" s="751">
        <v>3</v>
      </c>
      <c r="J120" s="751">
        <v>1</v>
      </c>
      <c r="K120" s="751">
        <v>1</v>
      </c>
      <c r="L120" s="751">
        <v>1</v>
      </c>
      <c r="M120" s="751">
        <v>3</v>
      </c>
      <c r="N120" s="751"/>
      <c r="O120" s="751"/>
      <c r="P120" s="751"/>
      <c r="Q120" s="751"/>
      <c r="R120" s="751"/>
      <c r="S120" s="751"/>
      <c r="T120" s="751"/>
      <c r="U120" s="922"/>
      <c r="V120" s="905">
        <v>6</v>
      </c>
    </row>
    <row r="121" spans="1:22">
      <c r="A121" s="753" t="s">
        <v>160</v>
      </c>
      <c r="B121" s="736"/>
      <c r="C121" s="736"/>
      <c r="D121" s="736"/>
      <c r="E121" s="736"/>
      <c r="F121" s="736"/>
      <c r="G121" s="736"/>
      <c r="H121" s="736"/>
      <c r="I121" s="736"/>
      <c r="J121" s="736"/>
      <c r="K121" s="736"/>
      <c r="L121" s="736">
        <v>1</v>
      </c>
      <c r="M121" s="736">
        <v>1</v>
      </c>
      <c r="N121" s="736"/>
      <c r="O121" s="736"/>
      <c r="P121" s="736"/>
      <c r="Q121" s="736"/>
      <c r="R121" s="736"/>
      <c r="S121" s="736"/>
      <c r="T121" s="736"/>
      <c r="U121" s="923"/>
      <c r="V121" s="908">
        <v>1</v>
      </c>
    </row>
    <row r="122" spans="1:22">
      <c r="A122" s="753" t="s">
        <v>85</v>
      </c>
      <c r="B122" s="736"/>
      <c r="C122" s="736">
        <v>6</v>
      </c>
      <c r="D122" s="736"/>
      <c r="E122" s="736">
        <v>6</v>
      </c>
      <c r="F122" s="736">
        <v>3</v>
      </c>
      <c r="G122" s="736">
        <v>13</v>
      </c>
      <c r="H122" s="736"/>
      <c r="I122" s="736">
        <v>16</v>
      </c>
      <c r="J122" s="736"/>
      <c r="K122" s="736"/>
      <c r="L122" s="736"/>
      <c r="M122" s="736"/>
      <c r="N122" s="736"/>
      <c r="O122" s="736"/>
      <c r="P122" s="736"/>
      <c r="Q122" s="736"/>
      <c r="R122" s="736"/>
      <c r="S122" s="736"/>
      <c r="T122" s="736"/>
      <c r="U122" s="923"/>
      <c r="V122" s="908">
        <v>22</v>
      </c>
    </row>
    <row r="123" spans="1:22">
      <c r="A123" s="753" t="s">
        <v>86</v>
      </c>
      <c r="B123" s="736"/>
      <c r="C123" s="736">
        <v>1</v>
      </c>
      <c r="D123" s="736">
        <v>4</v>
      </c>
      <c r="E123" s="736">
        <v>5</v>
      </c>
      <c r="F123" s="736">
        <v>1</v>
      </c>
      <c r="G123" s="736"/>
      <c r="H123" s="736">
        <v>8</v>
      </c>
      <c r="I123" s="736">
        <v>9</v>
      </c>
      <c r="J123" s="736">
        <v>2</v>
      </c>
      <c r="K123" s="736"/>
      <c r="L123" s="736"/>
      <c r="M123" s="736">
        <v>2</v>
      </c>
      <c r="N123" s="736"/>
      <c r="O123" s="736"/>
      <c r="P123" s="736"/>
      <c r="Q123" s="736"/>
      <c r="R123" s="736"/>
      <c r="S123" s="736"/>
      <c r="T123" s="736"/>
      <c r="U123" s="923"/>
      <c r="V123" s="908">
        <v>16</v>
      </c>
    </row>
    <row r="124" spans="1:22">
      <c r="A124" s="753" t="s">
        <v>603</v>
      </c>
      <c r="B124" s="736"/>
      <c r="C124" s="736"/>
      <c r="D124" s="736"/>
      <c r="E124" s="736"/>
      <c r="F124" s="736">
        <v>1</v>
      </c>
      <c r="G124" s="736"/>
      <c r="H124" s="736"/>
      <c r="I124" s="736">
        <v>1</v>
      </c>
      <c r="J124" s="736"/>
      <c r="K124" s="736"/>
      <c r="L124" s="736"/>
      <c r="M124" s="736"/>
      <c r="N124" s="736"/>
      <c r="O124" s="736"/>
      <c r="P124" s="736"/>
      <c r="Q124" s="736"/>
      <c r="R124" s="736"/>
      <c r="S124" s="736"/>
      <c r="T124" s="736"/>
      <c r="U124" s="923"/>
      <c r="V124" s="908">
        <v>1</v>
      </c>
    </row>
    <row r="125" spans="1:22">
      <c r="A125" s="753" t="s">
        <v>87</v>
      </c>
      <c r="B125" s="736"/>
      <c r="C125" s="736"/>
      <c r="D125" s="736">
        <v>1</v>
      </c>
      <c r="E125" s="736">
        <v>1</v>
      </c>
      <c r="F125" s="736"/>
      <c r="G125" s="736"/>
      <c r="H125" s="736">
        <v>3</v>
      </c>
      <c r="I125" s="736">
        <v>3</v>
      </c>
      <c r="J125" s="736"/>
      <c r="K125" s="736"/>
      <c r="L125" s="736">
        <v>1</v>
      </c>
      <c r="M125" s="736">
        <v>1</v>
      </c>
      <c r="N125" s="736"/>
      <c r="O125" s="736"/>
      <c r="P125" s="736"/>
      <c r="Q125" s="736"/>
      <c r="R125" s="736"/>
      <c r="S125" s="736"/>
      <c r="T125" s="736"/>
      <c r="U125" s="923"/>
      <c r="V125" s="908">
        <v>5</v>
      </c>
    </row>
    <row r="126" spans="1:22">
      <c r="A126" s="755" t="s">
        <v>88</v>
      </c>
      <c r="B126" s="756"/>
      <c r="C126" s="756"/>
      <c r="D126" s="756"/>
      <c r="E126" s="756"/>
      <c r="F126" s="756"/>
      <c r="G126" s="756"/>
      <c r="H126" s="756">
        <v>1</v>
      </c>
      <c r="I126" s="756">
        <v>1</v>
      </c>
      <c r="J126" s="756"/>
      <c r="K126" s="756"/>
      <c r="L126" s="756"/>
      <c r="M126" s="756"/>
      <c r="N126" s="756"/>
      <c r="O126" s="756"/>
      <c r="P126" s="756"/>
      <c r="Q126" s="756"/>
      <c r="R126" s="756"/>
      <c r="S126" s="756"/>
      <c r="T126" s="756"/>
      <c r="U126" s="926"/>
      <c r="V126" s="915">
        <v>1</v>
      </c>
    </row>
    <row r="127" spans="1:22">
      <c r="A127" s="430" t="s">
        <v>774</v>
      </c>
      <c r="B127" s="48">
        <v>2</v>
      </c>
      <c r="C127" s="48">
        <v>3</v>
      </c>
      <c r="D127" s="48">
        <v>3</v>
      </c>
      <c r="E127" s="174">
        <v>8</v>
      </c>
      <c r="F127" s="48">
        <v>4</v>
      </c>
      <c r="G127" s="48">
        <v>7</v>
      </c>
      <c r="H127" s="48">
        <v>12</v>
      </c>
      <c r="I127" s="174">
        <v>23</v>
      </c>
      <c r="J127" s="48"/>
      <c r="K127" s="48"/>
      <c r="L127" s="48"/>
      <c r="M127" s="174"/>
      <c r="N127" s="48">
        <v>10</v>
      </c>
      <c r="O127" s="48">
        <v>4</v>
      </c>
      <c r="P127" s="48">
        <v>11</v>
      </c>
      <c r="Q127" s="174">
        <v>25</v>
      </c>
      <c r="R127" s="48"/>
      <c r="S127" s="48">
        <v>2</v>
      </c>
      <c r="T127" s="48">
        <v>4</v>
      </c>
      <c r="U127" s="174">
        <v>6</v>
      </c>
      <c r="V127" s="227">
        <v>62</v>
      </c>
    </row>
    <row r="128" spans="1:22">
      <c r="A128" s="750" t="s">
        <v>781</v>
      </c>
      <c r="B128" s="751"/>
      <c r="C128" s="751"/>
      <c r="D128" s="751"/>
      <c r="E128" s="751"/>
      <c r="F128" s="751"/>
      <c r="G128" s="751"/>
      <c r="H128" s="751"/>
      <c r="I128" s="751"/>
      <c r="J128" s="751"/>
      <c r="K128" s="751"/>
      <c r="L128" s="751"/>
      <c r="M128" s="751"/>
      <c r="N128" s="751"/>
      <c r="O128" s="751"/>
      <c r="P128" s="751">
        <v>1</v>
      </c>
      <c r="Q128" s="751">
        <v>1</v>
      </c>
      <c r="R128" s="751"/>
      <c r="S128" s="751"/>
      <c r="T128" s="751"/>
      <c r="U128" s="922"/>
      <c r="V128" s="905">
        <v>1</v>
      </c>
    </row>
    <row r="129" spans="1:22">
      <c r="A129" s="753" t="s">
        <v>623</v>
      </c>
      <c r="B129" s="736"/>
      <c r="C129" s="736"/>
      <c r="D129" s="736"/>
      <c r="E129" s="736"/>
      <c r="F129" s="736"/>
      <c r="G129" s="736"/>
      <c r="H129" s="736"/>
      <c r="I129" s="736"/>
      <c r="J129" s="736"/>
      <c r="K129" s="736"/>
      <c r="L129" s="736"/>
      <c r="M129" s="736"/>
      <c r="N129" s="736"/>
      <c r="O129" s="736"/>
      <c r="P129" s="736">
        <v>1</v>
      </c>
      <c r="Q129" s="736">
        <v>1</v>
      </c>
      <c r="R129" s="736"/>
      <c r="S129" s="736"/>
      <c r="T129" s="736"/>
      <c r="U129" s="923"/>
      <c r="V129" s="908">
        <v>1</v>
      </c>
    </row>
    <row r="130" spans="1:22">
      <c r="A130" s="753" t="s">
        <v>90</v>
      </c>
      <c r="B130" s="736"/>
      <c r="C130" s="736"/>
      <c r="D130" s="736"/>
      <c r="E130" s="736"/>
      <c r="F130" s="736"/>
      <c r="G130" s="736">
        <v>1</v>
      </c>
      <c r="H130" s="736"/>
      <c r="I130" s="736">
        <v>1</v>
      </c>
      <c r="J130" s="736"/>
      <c r="K130" s="736"/>
      <c r="L130" s="736"/>
      <c r="M130" s="736"/>
      <c r="N130" s="736">
        <v>3</v>
      </c>
      <c r="O130" s="736">
        <v>1</v>
      </c>
      <c r="P130" s="736">
        <v>2</v>
      </c>
      <c r="Q130" s="736">
        <v>6</v>
      </c>
      <c r="R130" s="736"/>
      <c r="S130" s="736"/>
      <c r="T130" s="736">
        <v>1</v>
      </c>
      <c r="U130" s="923">
        <v>1</v>
      </c>
      <c r="V130" s="908">
        <v>8</v>
      </c>
    </row>
    <row r="131" spans="1:22">
      <c r="A131" s="753" t="s">
        <v>161</v>
      </c>
      <c r="B131" s="736"/>
      <c r="C131" s="736"/>
      <c r="D131" s="736"/>
      <c r="E131" s="736"/>
      <c r="F131" s="736"/>
      <c r="G131" s="736"/>
      <c r="H131" s="736"/>
      <c r="I131" s="736"/>
      <c r="J131" s="736"/>
      <c r="K131" s="736"/>
      <c r="L131" s="736"/>
      <c r="M131" s="736"/>
      <c r="N131" s="736"/>
      <c r="O131" s="736"/>
      <c r="P131" s="736"/>
      <c r="Q131" s="736"/>
      <c r="R131" s="736"/>
      <c r="S131" s="736"/>
      <c r="T131" s="736">
        <v>1</v>
      </c>
      <c r="U131" s="923">
        <v>1</v>
      </c>
      <c r="V131" s="908">
        <v>1</v>
      </c>
    </row>
    <row r="132" spans="1:22">
      <c r="A132" s="753" t="s">
        <v>91</v>
      </c>
      <c r="B132" s="736">
        <v>1</v>
      </c>
      <c r="C132" s="736">
        <v>2</v>
      </c>
      <c r="D132" s="736">
        <v>1</v>
      </c>
      <c r="E132" s="736">
        <v>4</v>
      </c>
      <c r="F132" s="736">
        <v>4</v>
      </c>
      <c r="G132" s="736">
        <v>4</v>
      </c>
      <c r="H132" s="736"/>
      <c r="I132" s="736">
        <v>8</v>
      </c>
      <c r="J132" s="736"/>
      <c r="K132" s="736"/>
      <c r="L132" s="736"/>
      <c r="M132" s="736"/>
      <c r="N132" s="736">
        <v>1</v>
      </c>
      <c r="O132" s="736">
        <v>2</v>
      </c>
      <c r="P132" s="736">
        <v>1</v>
      </c>
      <c r="Q132" s="736">
        <v>4</v>
      </c>
      <c r="R132" s="736"/>
      <c r="S132" s="736">
        <v>1</v>
      </c>
      <c r="T132" s="736">
        <v>1</v>
      </c>
      <c r="U132" s="923">
        <v>2</v>
      </c>
      <c r="V132" s="908">
        <v>18</v>
      </c>
    </row>
    <row r="133" spans="1:22">
      <c r="A133" s="753" t="s">
        <v>92</v>
      </c>
      <c r="B133" s="736">
        <v>1</v>
      </c>
      <c r="C133" s="736">
        <v>1</v>
      </c>
      <c r="D133" s="736">
        <v>2</v>
      </c>
      <c r="E133" s="736">
        <v>4</v>
      </c>
      <c r="F133" s="736"/>
      <c r="G133" s="736">
        <v>1</v>
      </c>
      <c r="H133" s="736">
        <v>11</v>
      </c>
      <c r="I133" s="736">
        <v>12</v>
      </c>
      <c r="J133" s="736"/>
      <c r="K133" s="736"/>
      <c r="L133" s="736"/>
      <c r="M133" s="736"/>
      <c r="N133" s="736">
        <v>4</v>
      </c>
      <c r="O133" s="736">
        <v>1</v>
      </c>
      <c r="P133" s="736">
        <v>6</v>
      </c>
      <c r="Q133" s="736">
        <v>11</v>
      </c>
      <c r="R133" s="736"/>
      <c r="S133" s="736"/>
      <c r="T133" s="736">
        <v>1</v>
      </c>
      <c r="U133" s="923">
        <v>1</v>
      </c>
      <c r="V133" s="908">
        <v>28</v>
      </c>
    </row>
    <row r="134" spans="1:22">
      <c r="A134" s="753" t="s">
        <v>782</v>
      </c>
      <c r="B134" s="736"/>
      <c r="C134" s="736"/>
      <c r="D134" s="736"/>
      <c r="E134" s="736"/>
      <c r="F134" s="736"/>
      <c r="G134" s="736">
        <v>1</v>
      </c>
      <c r="H134" s="736"/>
      <c r="I134" s="736">
        <v>1</v>
      </c>
      <c r="J134" s="736"/>
      <c r="K134" s="736"/>
      <c r="L134" s="736"/>
      <c r="M134" s="736"/>
      <c r="N134" s="736"/>
      <c r="O134" s="736"/>
      <c r="P134" s="736"/>
      <c r="Q134" s="736"/>
      <c r="R134" s="736"/>
      <c r="S134" s="736"/>
      <c r="T134" s="736"/>
      <c r="U134" s="923"/>
      <c r="V134" s="908">
        <v>1</v>
      </c>
    </row>
    <row r="135" spans="1:22">
      <c r="A135" s="920" t="s">
        <v>93</v>
      </c>
      <c r="B135" s="921"/>
      <c r="C135" s="921"/>
      <c r="D135" s="921"/>
      <c r="E135" s="921"/>
      <c r="F135" s="921"/>
      <c r="G135" s="921"/>
      <c r="H135" s="921">
        <v>1</v>
      </c>
      <c r="I135" s="921">
        <v>1</v>
      </c>
      <c r="J135" s="921"/>
      <c r="K135" s="921"/>
      <c r="L135" s="921"/>
      <c r="M135" s="921"/>
      <c r="N135" s="921">
        <v>2</v>
      </c>
      <c r="O135" s="921"/>
      <c r="P135" s="921"/>
      <c r="Q135" s="921">
        <v>2</v>
      </c>
      <c r="R135" s="921"/>
      <c r="S135" s="921">
        <v>1</v>
      </c>
      <c r="T135" s="921"/>
      <c r="U135" s="924">
        <v>1</v>
      </c>
      <c r="V135" s="925">
        <v>4</v>
      </c>
    </row>
    <row r="137" spans="1:22">
      <c r="A137" s="274" t="s">
        <v>1</v>
      </c>
      <c r="B137" s="154">
        <v>58</v>
      </c>
      <c r="C137" s="154">
        <v>87</v>
      </c>
      <c r="D137" s="154">
        <v>82</v>
      </c>
      <c r="E137" s="174">
        <v>227</v>
      </c>
      <c r="F137" s="154">
        <v>131</v>
      </c>
      <c r="G137" s="154">
        <v>242</v>
      </c>
      <c r="H137" s="154">
        <v>219</v>
      </c>
      <c r="I137" s="174">
        <v>592</v>
      </c>
      <c r="J137" s="154">
        <v>12</v>
      </c>
      <c r="K137" s="154">
        <v>7</v>
      </c>
      <c r="L137" s="154">
        <v>16</v>
      </c>
      <c r="M137" s="174">
        <v>35</v>
      </c>
      <c r="N137" s="154">
        <v>24</v>
      </c>
      <c r="O137" s="154">
        <v>42</v>
      </c>
      <c r="P137" s="154">
        <v>32</v>
      </c>
      <c r="Q137" s="174">
        <v>98</v>
      </c>
      <c r="R137" s="154">
        <v>7</v>
      </c>
      <c r="S137" s="154">
        <v>20</v>
      </c>
      <c r="T137" s="154">
        <v>41</v>
      </c>
      <c r="U137" s="174">
        <v>68</v>
      </c>
      <c r="V137" s="270">
        <v>1020</v>
      </c>
    </row>
    <row r="139" spans="1:22">
      <c r="A139" s="725" t="s">
        <v>538</v>
      </c>
    </row>
  </sheetData>
  <autoFilter ref="A9:V135"/>
  <mergeCells count="8">
    <mergeCell ref="A2:V2"/>
    <mergeCell ref="A5:V5"/>
    <mergeCell ref="B7:E7"/>
    <mergeCell ref="F7:I7"/>
    <mergeCell ref="J7:M7"/>
    <mergeCell ref="N7:Q7"/>
    <mergeCell ref="R7:U7"/>
    <mergeCell ref="V7:V8"/>
  </mergeCells>
  <printOptions horizontalCentered="1"/>
  <pageMargins left="0.39370078740157483" right="0.39370078740157483" top="0.98425196850393704" bottom="0.59055118110236227" header="0.39370078740157483" footer="0.39370078740157483"/>
  <pageSetup paperSize="9" scale="66" firstPageNumber="19" fitToHeight="0" orientation="landscape" r:id="rId1"/>
  <rowBreaks count="2" manualBreakCount="2">
    <brk id="51" max="21" man="1"/>
    <brk id="102" max="21" man="1"/>
  </rowBreaks>
</worksheet>
</file>

<file path=xl/worksheets/sheet16.xml><?xml version="1.0" encoding="utf-8"?>
<worksheet xmlns="http://schemas.openxmlformats.org/spreadsheetml/2006/main" xmlns:r="http://schemas.openxmlformats.org/officeDocument/2006/relationships">
  <sheetPr>
    <tabColor theme="3" tint="-0.499984740745262"/>
    <pageSetUpPr fitToPage="1"/>
  </sheetPr>
  <dimension ref="A2:M111"/>
  <sheetViews>
    <sheetView showGridLines="0" zoomScaleNormal="100" workbookViewId="0">
      <selection activeCell="R39" sqref="R39"/>
    </sheetView>
  </sheetViews>
  <sheetFormatPr baseColWidth="10" defaultRowHeight="13.2"/>
  <cols>
    <col min="1" max="1" width="24.44140625" bestFit="1" customWidth="1"/>
    <col min="2" max="2" width="23.33203125" bestFit="1" customWidth="1"/>
    <col min="3" max="3" width="16.77734375" bestFit="1" customWidth="1"/>
    <col min="4" max="4" width="12.33203125" bestFit="1" customWidth="1"/>
    <col min="5" max="5" width="11.109375" bestFit="1" customWidth="1"/>
    <col min="6" max="6" width="13.33203125" bestFit="1" customWidth="1"/>
    <col min="7" max="7" width="4" customWidth="1"/>
    <col min="8" max="8" width="15" customWidth="1"/>
  </cols>
  <sheetData>
    <row r="2" spans="1:13" ht="35.25" customHeight="1">
      <c r="A2" s="1255" t="s">
        <v>742</v>
      </c>
      <c r="B2" s="1255"/>
      <c r="C2" s="1255"/>
      <c r="D2" s="1255"/>
      <c r="E2" s="1255"/>
      <c r="F2" s="1255"/>
      <c r="G2" s="1255"/>
      <c r="H2" s="1255"/>
    </row>
    <row r="3" spans="1:13">
      <c r="A3" s="49"/>
    </row>
    <row r="5" spans="1:13">
      <c r="A5" s="1283" t="s">
        <v>492</v>
      </c>
      <c r="B5" s="1283"/>
      <c r="C5" s="1283"/>
      <c r="D5" s="1283"/>
      <c r="E5" s="1283"/>
      <c r="F5" s="1283"/>
      <c r="G5" s="1283"/>
      <c r="H5" s="1283"/>
    </row>
    <row r="7" spans="1:13" ht="28.5" customHeight="1">
      <c r="A7" s="695" t="s">
        <v>223</v>
      </c>
      <c r="B7" s="731" t="s">
        <v>605</v>
      </c>
      <c r="C7" s="29" t="s">
        <v>174</v>
      </c>
      <c r="D7" s="29" t="s">
        <v>175</v>
      </c>
      <c r="E7" s="29" t="s">
        <v>235</v>
      </c>
      <c r="F7" s="732" t="s">
        <v>606</v>
      </c>
      <c r="H7" s="732" t="s">
        <v>604</v>
      </c>
    </row>
    <row r="8" spans="1:13" s="20" customFormat="1">
      <c r="B8" s="19"/>
      <c r="C8" s="19"/>
      <c r="D8" s="19"/>
      <c r="E8" s="19"/>
      <c r="F8" s="19"/>
      <c r="H8" s="53"/>
    </row>
    <row r="9" spans="1:13">
      <c r="A9" s="11" t="s">
        <v>599</v>
      </c>
      <c r="B9" s="35"/>
      <c r="C9" s="35"/>
      <c r="D9" s="35">
        <v>1</v>
      </c>
      <c r="E9" s="35"/>
      <c r="F9" s="134">
        <f>E9+D9+C9+B9</f>
        <v>1</v>
      </c>
      <c r="H9" s="39">
        <f>1-(B9/F9)</f>
        <v>1</v>
      </c>
      <c r="J9" s="794"/>
      <c r="K9" s="794"/>
      <c r="L9" s="794"/>
      <c r="M9" s="794"/>
    </row>
    <row r="10" spans="1:13">
      <c r="A10" s="12" t="s">
        <v>2</v>
      </c>
      <c r="B10" s="37">
        <v>13</v>
      </c>
      <c r="C10" s="37">
        <v>1</v>
      </c>
      <c r="D10" s="37">
        <v>5</v>
      </c>
      <c r="E10" s="37">
        <v>26</v>
      </c>
      <c r="F10" s="135">
        <f t="shared" ref="F10:F73" si="0">E10+D10+C10+B10</f>
        <v>45</v>
      </c>
      <c r="H10" s="40">
        <f t="shared" ref="H10:H73" si="1">1-(B10/F10)</f>
        <v>0.71111111111111114</v>
      </c>
      <c r="J10" s="794"/>
      <c r="K10" s="794"/>
      <c r="L10" s="794"/>
      <c r="M10" s="794"/>
    </row>
    <row r="11" spans="1:13">
      <c r="A11" s="12" t="s">
        <v>600</v>
      </c>
      <c r="B11" s="37"/>
      <c r="C11" s="37"/>
      <c r="D11" s="37"/>
      <c r="E11" s="37">
        <v>1</v>
      </c>
      <c r="F11" s="135">
        <f t="shared" si="0"/>
        <v>1</v>
      </c>
      <c r="H11" s="40">
        <f t="shared" si="1"/>
        <v>1</v>
      </c>
      <c r="J11" s="794"/>
      <c r="K11" s="794"/>
      <c r="L11" s="794"/>
      <c r="M11" s="794"/>
    </row>
    <row r="12" spans="1:13">
      <c r="A12" s="12" t="s">
        <v>159</v>
      </c>
      <c r="B12" s="37"/>
      <c r="C12" s="37"/>
      <c r="D12" s="37"/>
      <c r="E12" s="37">
        <v>6</v>
      </c>
      <c r="F12" s="135">
        <f t="shared" si="0"/>
        <v>6</v>
      </c>
      <c r="H12" s="40">
        <f t="shared" si="1"/>
        <v>1</v>
      </c>
      <c r="J12" s="794"/>
      <c r="K12" s="794"/>
      <c r="L12" s="794"/>
      <c r="M12" s="794"/>
    </row>
    <row r="13" spans="1:13">
      <c r="A13" s="12" t="s">
        <v>3</v>
      </c>
      <c r="B13" s="37">
        <v>4</v>
      </c>
      <c r="C13" s="37"/>
      <c r="D13" s="37">
        <v>1</v>
      </c>
      <c r="E13" s="37">
        <v>13</v>
      </c>
      <c r="F13" s="135">
        <f t="shared" si="0"/>
        <v>18</v>
      </c>
      <c r="H13" s="40">
        <f t="shared" si="1"/>
        <v>0.77777777777777779</v>
      </c>
      <c r="J13" s="794"/>
      <c r="K13" s="794"/>
      <c r="L13" s="794"/>
      <c r="M13" s="794"/>
    </row>
    <row r="14" spans="1:13">
      <c r="A14" s="12" t="s">
        <v>51</v>
      </c>
      <c r="B14" s="37">
        <v>1</v>
      </c>
      <c r="C14" s="37"/>
      <c r="D14" s="37">
        <v>2</v>
      </c>
      <c r="E14" s="37">
        <v>12</v>
      </c>
      <c r="F14" s="135">
        <f t="shared" si="0"/>
        <v>15</v>
      </c>
      <c r="H14" s="40">
        <f t="shared" si="1"/>
        <v>0.93333333333333335</v>
      </c>
      <c r="J14" s="794"/>
      <c r="K14" s="794"/>
      <c r="L14" s="794"/>
      <c r="M14" s="794"/>
    </row>
    <row r="15" spans="1:13">
      <c r="A15" s="12" t="s">
        <v>32</v>
      </c>
      <c r="B15" s="37">
        <v>2</v>
      </c>
      <c r="C15" s="37"/>
      <c r="D15" s="37"/>
      <c r="E15" s="37">
        <v>17</v>
      </c>
      <c r="F15" s="135">
        <f t="shared" si="0"/>
        <v>19</v>
      </c>
      <c r="H15" s="40">
        <f t="shared" si="1"/>
        <v>0.89473684210526316</v>
      </c>
      <c r="J15" s="794"/>
      <c r="K15" s="794"/>
      <c r="L15" s="794"/>
      <c r="M15" s="794"/>
    </row>
    <row r="16" spans="1:13">
      <c r="A16" s="12" t="s">
        <v>181</v>
      </c>
      <c r="B16" s="37">
        <v>1</v>
      </c>
      <c r="C16" s="37"/>
      <c r="D16" s="37"/>
      <c r="E16" s="37">
        <v>6</v>
      </c>
      <c r="F16" s="135">
        <f t="shared" si="0"/>
        <v>7</v>
      </c>
      <c r="H16" s="40">
        <f t="shared" si="1"/>
        <v>0.85714285714285721</v>
      </c>
      <c r="J16" s="794"/>
      <c r="K16" s="794"/>
      <c r="L16" s="794"/>
      <c r="M16" s="794"/>
    </row>
    <row r="17" spans="1:13">
      <c r="A17" s="12" t="s">
        <v>5</v>
      </c>
      <c r="B17" s="37">
        <v>3</v>
      </c>
      <c r="C17" s="37"/>
      <c r="D17" s="37">
        <v>1</v>
      </c>
      <c r="E17" s="37">
        <v>19</v>
      </c>
      <c r="F17" s="135">
        <f t="shared" si="0"/>
        <v>23</v>
      </c>
      <c r="H17" s="40">
        <f t="shared" si="1"/>
        <v>0.86956521739130432</v>
      </c>
      <c r="J17" s="794"/>
      <c r="K17" s="794"/>
      <c r="L17" s="794"/>
      <c r="M17" s="794"/>
    </row>
    <row r="18" spans="1:13">
      <c r="A18" s="12" t="s">
        <v>6</v>
      </c>
      <c r="B18" s="37">
        <v>3</v>
      </c>
      <c r="C18" s="37"/>
      <c r="D18" s="37">
        <v>3</v>
      </c>
      <c r="E18" s="37">
        <v>18</v>
      </c>
      <c r="F18" s="135">
        <f t="shared" si="0"/>
        <v>24</v>
      </c>
      <c r="H18" s="40">
        <f t="shared" si="1"/>
        <v>0.875</v>
      </c>
      <c r="J18" s="794"/>
      <c r="K18" s="794"/>
      <c r="L18" s="794"/>
      <c r="M18" s="794"/>
    </row>
    <row r="19" spans="1:13">
      <c r="A19" s="12" t="s">
        <v>7</v>
      </c>
      <c r="B19" s="37">
        <v>3</v>
      </c>
      <c r="C19" s="37"/>
      <c r="D19" s="37">
        <v>2</v>
      </c>
      <c r="E19" s="37">
        <v>6</v>
      </c>
      <c r="F19" s="135">
        <f t="shared" si="0"/>
        <v>11</v>
      </c>
      <c r="H19" s="40">
        <f t="shared" si="1"/>
        <v>0.72727272727272729</v>
      </c>
      <c r="J19" s="794"/>
      <c r="K19" s="794"/>
      <c r="L19" s="794"/>
      <c r="M19" s="794"/>
    </row>
    <row r="20" spans="1:13">
      <c r="A20" s="12" t="s">
        <v>8</v>
      </c>
      <c r="B20" s="37"/>
      <c r="C20" s="37"/>
      <c r="D20" s="37"/>
      <c r="E20" s="37">
        <v>5</v>
      </c>
      <c r="F20" s="135">
        <f t="shared" si="0"/>
        <v>5</v>
      </c>
      <c r="H20" s="40">
        <f t="shared" si="1"/>
        <v>1</v>
      </c>
      <c r="J20" s="794"/>
      <c r="K20" s="794"/>
      <c r="L20" s="794"/>
      <c r="M20" s="794"/>
    </row>
    <row r="21" spans="1:13">
      <c r="A21" s="12" t="s">
        <v>74</v>
      </c>
      <c r="B21" s="37">
        <v>5</v>
      </c>
      <c r="C21" s="37"/>
      <c r="D21" s="37">
        <v>1</v>
      </c>
      <c r="E21" s="37">
        <v>13</v>
      </c>
      <c r="F21" s="135">
        <f t="shared" si="0"/>
        <v>19</v>
      </c>
      <c r="H21" s="40">
        <f t="shared" si="1"/>
        <v>0.73684210526315796</v>
      </c>
      <c r="J21" s="794"/>
      <c r="K21" s="794"/>
      <c r="L21" s="794"/>
      <c r="M21" s="794"/>
    </row>
    <row r="22" spans="1:13">
      <c r="A22" s="12" t="s">
        <v>779</v>
      </c>
      <c r="B22" s="37"/>
      <c r="C22" s="37"/>
      <c r="D22" s="37"/>
      <c r="E22" s="37">
        <v>1</v>
      </c>
      <c r="F22" s="135">
        <f t="shared" si="0"/>
        <v>1</v>
      </c>
      <c r="H22" s="40">
        <f t="shared" si="1"/>
        <v>1</v>
      </c>
      <c r="J22" s="794"/>
      <c r="K22" s="794"/>
      <c r="L22" s="794"/>
      <c r="M22" s="794"/>
    </row>
    <row r="23" spans="1:13">
      <c r="A23" s="12" t="s">
        <v>75</v>
      </c>
      <c r="B23" s="37">
        <v>1</v>
      </c>
      <c r="C23" s="37"/>
      <c r="D23" s="37">
        <v>2</v>
      </c>
      <c r="E23" s="37">
        <v>6</v>
      </c>
      <c r="F23" s="135">
        <f t="shared" si="0"/>
        <v>9</v>
      </c>
      <c r="H23" s="40">
        <f t="shared" si="1"/>
        <v>0.88888888888888884</v>
      </c>
      <c r="J23" s="794"/>
      <c r="K23" s="794"/>
      <c r="L23" s="794"/>
      <c r="M23" s="794"/>
    </row>
    <row r="24" spans="1:13">
      <c r="A24" s="12" t="s">
        <v>10</v>
      </c>
      <c r="B24" s="37">
        <v>4</v>
      </c>
      <c r="C24" s="37"/>
      <c r="D24" s="37">
        <v>1</v>
      </c>
      <c r="E24" s="37">
        <v>14</v>
      </c>
      <c r="F24" s="135">
        <f t="shared" si="0"/>
        <v>19</v>
      </c>
      <c r="H24" s="40">
        <f t="shared" si="1"/>
        <v>0.78947368421052633</v>
      </c>
      <c r="J24" s="794"/>
      <c r="K24" s="794"/>
      <c r="L24" s="794"/>
      <c r="M24" s="794"/>
    </row>
    <row r="25" spans="1:13">
      <c r="A25" s="12" t="s">
        <v>781</v>
      </c>
      <c r="B25" s="37"/>
      <c r="C25" s="37"/>
      <c r="D25" s="37"/>
      <c r="E25" s="37">
        <v>1</v>
      </c>
      <c r="F25" s="135">
        <f t="shared" si="0"/>
        <v>1</v>
      </c>
      <c r="H25" s="40">
        <f t="shared" si="1"/>
        <v>1</v>
      </c>
      <c r="J25" s="794"/>
      <c r="K25" s="794"/>
      <c r="L25" s="794"/>
      <c r="M25" s="794"/>
    </row>
    <row r="26" spans="1:13">
      <c r="A26" s="12" t="s">
        <v>623</v>
      </c>
      <c r="B26" s="37"/>
      <c r="C26" s="37"/>
      <c r="D26" s="37"/>
      <c r="E26" s="37">
        <v>1</v>
      </c>
      <c r="F26" s="135">
        <f t="shared" si="0"/>
        <v>1</v>
      </c>
      <c r="H26" s="40">
        <f t="shared" si="1"/>
        <v>1</v>
      </c>
      <c r="J26" s="794"/>
      <c r="K26" s="794"/>
      <c r="L26" s="794"/>
      <c r="M26" s="794"/>
    </row>
    <row r="27" spans="1:13">
      <c r="A27" s="12" t="s">
        <v>90</v>
      </c>
      <c r="B27" s="37"/>
      <c r="C27" s="37"/>
      <c r="D27" s="37"/>
      <c r="E27" s="37">
        <v>8</v>
      </c>
      <c r="F27" s="135">
        <f t="shared" si="0"/>
        <v>8</v>
      </c>
      <c r="H27" s="40">
        <f t="shared" si="1"/>
        <v>1</v>
      </c>
      <c r="J27" s="794"/>
      <c r="K27" s="794"/>
      <c r="L27" s="794"/>
      <c r="M27" s="794"/>
    </row>
    <row r="28" spans="1:13">
      <c r="A28" s="12" t="s">
        <v>23</v>
      </c>
      <c r="B28" s="37">
        <v>1</v>
      </c>
      <c r="C28" s="37"/>
      <c r="D28" s="37">
        <v>2</v>
      </c>
      <c r="E28" s="37">
        <v>5</v>
      </c>
      <c r="F28" s="135">
        <f t="shared" si="0"/>
        <v>8</v>
      </c>
      <c r="H28" s="40">
        <f t="shared" si="1"/>
        <v>0.875</v>
      </c>
      <c r="J28" s="794"/>
      <c r="K28" s="794"/>
      <c r="L28" s="794"/>
      <c r="M28" s="794"/>
    </row>
    <row r="29" spans="1:13">
      <c r="A29" s="12" t="s">
        <v>94</v>
      </c>
      <c r="B29" s="37">
        <v>3</v>
      </c>
      <c r="C29" s="37"/>
      <c r="D29" s="37"/>
      <c r="E29" s="37">
        <v>8</v>
      </c>
      <c r="F29" s="135">
        <f t="shared" si="0"/>
        <v>11</v>
      </c>
      <c r="H29" s="40">
        <f t="shared" si="1"/>
        <v>0.72727272727272729</v>
      </c>
      <c r="J29" s="794"/>
      <c r="K29" s="794"/>
      <c r="L29" s="794"/>
      <c r="M29" s="794"/>
    </row>
    <row r="30" spans="1:13">
      <c r="A30" s="12" t="s">
        <v>4</v>
      </c>
      <c r="B30" s="37">
        <v>1</v>
      </c>
      <c r="C30" s="37"/>
      <c r="D30" s="37"/>
      <c r="E30" s="37">
        <v>6</v>
      </c>
      <c r="F30" s="135">
        <f t="shared" si="0"/>
        <v>7</v>
      </c>
      <c r="H30" s="40">
        <f t="shared" si="1"/>
        <v>0.85714285714285721</v>
      </c>
      <c r="J30" s="794"/>
      <c r="K30" s="794"/>
      <c r="L30" s="794"/>
      <c r="M30" s="794"/>
    </row>
    <row r="31" spans="1:13">
      <c r="A31" s="12" t="s">
        <v>14</v>
      </c>
      <c r="B31" s="37">
        <v>2</v>
      </c>
      <c r="C31" s="37"/>
      <c r="D31" s="37"/>
      <c r="E31" s="37">
        <v>3</v>
      </c>
      <c r="F31" s="135">
        <f t="shared" si="0"/>
        <v>5</v>
      </c>
      <c r="H31" s="40">
        <f t="shared" si="1"/>
        <v>0.6</v>
      </c>
      <c r="J31" s="794"/>
      <c r="K31" s="794"/>
      <c r="L31" s="794"/>
      <c r="M31" s="794"/>
    </row>
    <row r="32" spans="1:13">
      <c r="A32" s="12" t="s">
        <v>21</v>
      </c>
      <c r="B32" s="37">
        <v>10</v>
      </c>
      <c r="C32" s="37"/>
      <c r="D32" s="37">
        <v>3</v>
      </c>
      <c r="E32" s="37">
        <v>9</v>
      </c>
      <c r="F32" s="135">
        <f t="shared" si="0"/>
        <v>22</v>
      </c>
      <c r="H32" s="40">
        <f t="shared" si="1"/>
        <v>0.54545454545454541</v>
      </c>
      <c r="J32" s="794"/>
      <c r="K32" s="794"/>
      <c r="L32" s="794"/>
      <c r="M32" s="794"/>
    </row>
    <row r="33" spans="1:13">
      <c r="A33" s="12" t="s">
        <v>161</v>
      </c>
      <c r="B33" s="37"/>
      <c r="C33" s="37"/>
      <c r="D33" s="37"/>
      <c r="E33" s="37">
        <v>1</v>
      </c>
      <c r="F33" s="135">
        <f t="shared" si="0"/>
        <v>1</v>
      </c>
      <c r="H33" s="40">
        <f t="shared" si="1"/>
        <v>1</v>
      </c>
      <c r="J33" s="794"/>
      <c r="K33" s="794"/>
      <c r="L33" s="794"/>
      <c r="M33" s="794"/>
    </row>
    <row r="34" spans="1:13">
      <c r="A34" s="12" t="s">
        <v>24</v>
      </c>
      <c r="B34" s="37">
        <v>1</v>
      </c>
      <c r="C34" s="37"/>
      <c r="D34" s="37">
        <v>1</v>
      </c>
      <c r="E34" s="37">
        <v>9</v>
      </c>
      <c r="F34" s="135">
        <f t="shared" si="0"/>
        <v>11</v>
      </c>
      <c r="H34" s="40">
        <f t="shared" si="1"/>
        <v>0.90909090909090906</v>
      </c>
      <c r="J34" s="794"/>
      <c r="K34" s="794"/>
      <c r="L34" s="794"/>
      <c r="M34" s="794"/>
    </row>
    <row r="35" spans="1:13">
      <c r="A35" s="12" t="s">
        <v>25</v>
      </c>
      <c r="B35" s="37">
        <v>7</v>
      </c>
      <c r="C35" s="37"/>
      <c r="D35" s="37">
        <v>2</v>
      </c>
      <c r="E35" s="37">
        <v>7</v>
      </c>
      <c r="F35" s="135">
        <f t="shared" si="0"/>
        <v>16</v>
      </c>
      <c r="H35" s="40">
        <f t="shared" si="1"/>
        <v>0.5625</v>
      </c>
      <c r="J35" s="794"/>
      <c r="K35" s="794"/>
      <c r="L35" s="794"/>
      <c r="M35" s="794"/>
    </row>
    <row r="36" spans="1:13">
      <c r="A36" s="12" t="s">
        <v>26</v>
      </c>
      <c r="B36" s="37">
        <v>2</v>
      </c>
      <c r="C36" s="37"/>
      <c r="D36" s="37"/>
      <c r="E36" s="37">
        <v>8</v>
      </c>
      <c r="F36" s="135">
        <f t="shared" si="0"/>
        <v>10</v>
      </c>
      <c r="H36" s="40">
        <f t="shared" si="1"/>
        <v>0.8</v>
      </c>
      <c r="J36" s="794"/>
      <c r="K36" s="794"/>
      <c r="L36" s="794"/>
      <c r="M36" s="794"/>
    </row>
    <row r="37" spans="1:13">
      <c r="A37" s="12" t="s">
        <v>27</v>
      </c>
      <c r="B37" s="37"/>
      <c r="C37" s="37"/>
      <c r="D37" s="37"/>
      <c r="E37" s="37">
        <v>1</v>
      </c>
      <c r="F37" s="135">
        <f t="shared" si="0"/>
        <v>1</v>
      </c>
      <c r="H37" s="40">
        <f t="shared" si="1"/>
        <v>1</v>
      </c>
      <c r="J37" s="794"/>
      <c r="K37" s="794"/>
      <c r="L37" s="794"/>
      <c r="M37" s="794"/>
    </row>
    <row r="38" spans="1:13">
      <c r="A38" s="12" t="s">
        <v>745</v>
      </c>
      <c r="B38" s="37"/>
      <c r="C38" s="37"/>
      <c r="D38" s="37"/>
      <c r="E38" s="37">
        <v>13</v>
      </c>
      <c r="F38" s="135">
        <f t="shared" si="0"/>
        <v>13</v>
      </c>
      <c r="H38" s="40">
        <f t="shared" si="1"/>
        <v>1</v>
      </c>
      <c r="J38" s="794"/>
      <c r="K38" s="794"/>
      <c r="L38" s="794"/>
      <c r="M38" s="794"/>
    </row>
    <row r="39" spans="1:13">
      <c r="A39" s="12" t="s">
        <v>30</v>
      </c>
      <c r="B39" s="37"/>
      <c r="C39" s="37"/>
      <c r="D39" s="37">
        <v>3</v>
      </c>
      <c r="E39" s="37">
        <v>1</v>
      </c>
      <c r="F39" s="135">
        <f t="shared" si="0"/>
        <v>4</v>
      </c>
      <c r="H39" s="40">
        <f t="shared" si="1"/>
        <v>1</v>
      </c>
      <c r="J39" s="794"/>
      <c r="K39" s="794"/>
      <c r="L39" s="794"/>
      <c r="M39" s="794"/>
    </row>
    <row r="40" spans="1:13">
      <c r="A40" s="12" t="s">
        <v>70</v>
      </c>
      <c r="B40" s="37">
        <v>1</v>
      </c>
      <c r="C40" s="37"/>
      <c r="D40" s="37"/>
      <c r="E40" s="37">
        <v>4</v>
      </c>
      <c r="F40" s="135">
        <f t="shared" si="0"/>
        <v>5</v>
      </c>
      <c r="H40" s="40">
        <f t="shared" si="1"/>
        <v>0.8</v>
      </c>
      <c r="J40" s="794"/>
      <c r="K40" s="794"/>
      <c r="L40" s="794"/>
      <c r="M40" s="794"/>
    </row>
    <row r="41" spans="1:13">
      <c r="A41" s="12" t="s">
        <v>99</v>
      </c>
      <c r="B41" s="37"/>
      <c r="C41" s="37"/>
      <c r="D41" s="37">
        <v>1</v>
      </c>
      <c r="E41" s="37">
        <v>1</v>
      </c>
      <c r="F41" s="135">
        <f t="shared" si="0"/>
        <v>2</v>
      </c>
      <c r="H41" s="40">
        <f t="shared" si="1"/>
        <v>1</v>
      </c>
      <c r="J41" s="794"/>
      <c r="K41" s="794"/>
      <c r="L41" s="794"/>
      <c r="M41" s="794"/>
    </row>
    <row r="42" spans="1:13">
      <c r="A42" s="12" t="s">
        <v>52</v>
      </c>
      <c r="B42" s="37"/>
      <c r="C42" s="37">
        <v>1</v>
      </c>
      <c r="D42" s="37">
        <v>1</v>
      </c>
      <c r="E42" s="37">
        <v>4</v>
      </c>
      <c r="F42" s="135">
        <f t="shared" si="0"/>
        <v>6</v>
      </c>
      <c r="H42" s="40">
        <f t="shared" si="1"/>
        <v>1</v>
      </c>
      <c r="J42" s="794"/>
      <c r="K42" s="794"/>
      <c r="L42" s="794"/>
      <c r="M42" s="794"/>
    </row>
    <row r="43" spans="1:13">
      <c r="A43" s="12" t="s">
        <v>33</v>
      </c>
      <c r="B43" s="37">
        <v>2</v>
      </c>
      <c r="C43" s="37"/>
      <c r="D43" s="37">
        <v>3</v>
      </c>
      <c r="E43" s="37">
        <v>10</v>
      </c>
      <c r="F43" s="135">
        <f t="shared" si="0"/>
        <v>15</v>
      </c>
      <c r="H43" s="40">
        <f t="shared" si="1"/>
        <v>0.8666666666666667</v>
      </c>
      <c r="J43" s="794"/>
      <c r="K43" s="794"/>
      <c r="L43" s="794"/>
      <c r="M43" s="794"/>
    </row>
    <row r="44" spans="1:13">
      <c r="A44" s="12" t="s">
        <v>34</v>
      </c>
      <c r="B44" s="37">
        <v>3</v>
      </c>
      <c r="C44" s="37"/>
      <c r="D44" s="37"/>
      <c r="E44" s="37">
        <v>8</v>
      </c>
      <c r="F44" s="135">
        <f t="shared" si="0"/>
        <v>11</v>
      </c>
      <c r="H44" s="40">
        <f t="shared" si="1"/>
        <v>0.72727272727272729</v>
      </c>
      <c r="J44" s="794"/>
      <c r="K44" s="794"/>
      <c r="L44" s="794"/>
      <c r="M44" s="794"/>
    </row>
    <row r="45" spans="1:13">
      <c r="A45" s="12" t="s">
        <v>35</v>
      </c>
      <c r="B45" s="37">
        <v>2</v>
      </c>
      <c r="C45" s="37"/>
      <c r="D45" s="37">
        <v>2</v>
      </c>
      <c r="E45" s="37">
        <v>20</v>
      </c>
      <c r="F45" s="135">
        <f t="shared" si="0"/>
        <v>24</v>
      </c>
      <c r="H45" s="40">
        <f t="shared" si="1"/>
        <v>0.91666666666666663</v>
      </c>
      <c r="J45" s="794"/>
      <c r="K45" s="794"/>
      <c r="L45" s="794"/>
      <c r="M45" s="794"/>
    </row>
    <row r="46" spans="1:13">
      <c r="A46" s="12" t="s">
        <v>157</v>
      </c>
      <c r="B46" s="37"/>
      <c r="C46" s="37"/>
      <c r="D46" s="37"/>
      <c r="E46" s="37">
        <v>1</v>
      </c>
      <c r="F46" s="135">
        <f t="shared" si="0"/>
        <v>1</v>
      </c>
      <c r="H46" s="40">
        <f t="shared" si="1"/>
        <v>1</v>
      </c>
      <c r="J46" s="794"/>
      <c r="K46" s="794"/>
      <c r="L46" s="794"/>
      <c r="M46" s="794"/>
    </row>
    <row r="47" spans="1:13">
      <c r="A47" s="12" t="s">
        <v>621</v>
      </c>
      <c r="B47" s="37"/>
      <c r="C47" s="37"/>
      <c r="D47" s="37"/>
      <c r="E47" s="37">
        <v>1</v>
      </c>
      <c r="F47" s="135">
        <f t="shared" si="0"/>
        <v>1</v>
      </c>
      <c r="H47" s="40">
        <f t="shared" si="1"/>
        <v>1</v>
      </c>
      <c r="J47" s="794"/>
      <c r="K47" s="794"/>
      <c r="L47" s="794"/>
      <c r="M47" s="794"/>
    </row>
    <row r="48" spans="1:13">
      <c r="A48" s="12" t="s">
        <v>162</v>
      </c>
      <c r="B48" s="37"/>
      <c r="C48" s="37"/>
      <c r="D48" s="37"/>
      <c r="E48" s="37">
        <v>2</v>
      </c>
      <c r="F48" s="135">
        <f t="shared" si="0"/>
        <v>2</v>
      </c>
      <c r="H48" s="40">
        <f t="shared" si="1"/>
        <v>1</v>
      </c>
      <c r="J48" s="794"/>
      <c r="K48" s="794"/>
      <c r="L48" s="794"/>
      <c r="M48" s="794"/>
    </row>
    <row r="49" spans="1:13">
      <c r="A49" s="12" t="s">
        <v>38</v>
      </c>
      <c r="B49" s="37">
        <v>3</v>
      </c>
      <c r="C49" s="37"/>
      <c r="D49" s="37">
        <v>2</v>
      </c>
      <c r="E49" s="37">
        <v>6</v>
      </c>
      <c r="F49" s="135">
        <f t="shared" si="0"/>
        <v>11</v>
      </c>
      <c r="H49" s="40">
        <f t="shared" si="1"/>
        <v>0.72727272727272729</v>
      </c>
      <c r="J49" s="794"/>
      <c r="K49" s="794"/>
      <c r="L49" s="794"/>
      <c r="M49" s="794"/>
    </row>
    <row r="50" spans="1:13">
      <c r="A50" s="12" t="s">
        <v>36</v>
      </c>
      <c r="B50" s="37">
        <v>1</v>
      </c>
      <c r="C50" s="37"/>
      <c r="D50" s="37"/>
      <c r="E50" s="37">
        <v>3</v>
      </c>
      <c r="F50" s="135">
        <f t="shared" si="0"/>
        <v>4</v>
      </c>
      <c r="H50" s="40">
        <f t="shared" si="1"/>
        <v>0.75</v>
      </c>
      <c r="J50" s="794"/>
      <c r="K50" s="794"/>
      <c r="L50" s="794"/>
      <c r="M50" s="794"/>
    </row>
    <row r="51" spans="1:13">
      <c r="A51" s="12" t="s">
        <v>49</v>
      </c>
      <c r="B51" s="37">
        <v>15</v>
      </c>
      <c r="C51" s="37"/>
      <c r="D51" s="37"/>
      <c r="E51" s="37">
        <v>26</v>
      </c>
      <c r="F51" s="135">
        <f t="shared" si="0"/>
        <v>41</v>
      </c>
      <c r="H51" s="40">
        <f t="shared" si="1"/>
        <v>0.63414634146341464</v>
      </c>
      <c r="J51" s="794"/>
      <c r="K51" s="794"/>
      <c r="L51" s="794"/>
      <c r="M51" s="794"/>
    </row>
    <row r="52" spans="1:13">
      <c r="A52" s="12" t="s">
        <v>40</v>
      </c>
      <c r="B52" s="37">
        <v>3</v>
      </c>
      <c r="C52" s="37"/>
      <c r="D52" s="37"/>
      <c r="E52" s="37">
        <v>4</v>
      </c>
      <c r="F52" s="135">
        <f t="shared" si="0"/>
        <v>7</v>
      </c>
      <c r="H52" s="40">
        <f t="shared" si="1"/>
        <v>0.5714285714285714</v>
      </c>
      <c r="J52" s="794"/>
      <c r="K52" s="794"/>
      <c r="L52" s="794"/>
      <c r="M52" s="794"/>
    </row>
    <row r="53" spans="1:13">
      <c r="A53" s="12" t="s">
        <v>41</v>
      </c>
      <c r="B53" s="37">
        <v>4</v>
      </c>
      <c r="C53" s="37"/>
      <c r="D53" s="37">
        <v>1</v>
      </c>
      <c r="E53" s="37">
        <v>7</v>
      </c>
      <c r="F53" s="135">
        <f t="shared" si="0"/>
        <v>12</v>
      </c>
      <c r="H53" s="40">
        <f t="shared" si="1"/>
        <v>0.66666666666666674</v>
      </c>
      <c r="J53" s="794"/>
      <c r="K53" s="794"/>
      <c r="L53" s="794"/>
      <c r="M53" s="794"/>
    </row>
    <row r="54" spans="1:13">
      <c r="A54" s="12" t="s">
        <v>158</v>
      </c>
      <c r="B54" s="37">
        <v>1</v>
      </c>
      <c r="C54" s="37"/>
      <c r="D54" s="37"/>
      <c r="E54" s="37">
        <v>1</v>
      </c>
      <c r="F54" s="135">
        <f t="shared" si="0"/>
        <v>2</v>
      </c>
      <c r="H54" s="40">
        <f t="shared" si="1"/>
        <v>0.5</v>
      </c>
      <c r="J54" s="794"/>
      <c r="K54" s="794"/>
      <c r="L54" s="794"/>
      <c r="M54" s="794"/>
    </row>
    <row r="55" spans="1:13">
      <c r="A55" s="12" t="s">
        <v>95</v>
      </c>
      <c r="B55" s="37"/>
      <c r="C55" s="37"/>
      <c r="D55" s="37"/>
      <c r="E55" s="37">
        <v>4</v>
      </c>
      <c r="F55" s="135">
        <f t="shared" si="0"/>
        <v>4</v>
      </c>
      <c r="H55" s="40">
        <f t="shared" si="1"/>
        <v>1</v>
      </c>
      <c r="J55" s="794"/>
      <c r="K55" s="794"/>
      <c r="L55" s="794"/>
      <c r="M55" s="794"/>
    </row>
    <row r="56" spans="1:13">
      <c r="A56" s="12" t="s">
        <v>42</v>
      </c>
      <c r="B56" s="37">
        <v>4</v>
      </c>
      <c r="C56" s="37"/>
      <c r="D56" s="37"/>
      <c r="E56" s="37">
        <v>7</v>
      </c>
      <c r="F56" s="135">
        <f t="shared" si="0"/>
        <v>11</v>
      </c>
      <c r="H56" s="40">
        <f t="shared" si="1"/>
        <v>0.63636363636363635</v>
      </c>
      <c r="J56" s="794"/>
      <c r="K56" s="794"/>
      <c r="L56" s="794"/>
      <c r="M56" s="794"/>
    </row>
    <row r="57" spans="1:13">
      <c r="A57" s="12" t="s">
        <v>777</v>
      </c>
      <c r="B57" s="37"/>
      <c r="C57" s="37"/>
      <c r="D57" s="37"/>
      <c r="E57" s="37">
        <v>1</v>
      </c>
      <c r="F57" s="135">
        <f t="shared" si="0"/>
        <v>1</v>
      </c>
      <c r="H57" s="40">
        <f t="shared" si="1"/>
        <v>1</v>
      </c>
      <c r="J57" s="794"/>
      <c r="K57" s="794"/>
      <c r="L57" s="794"/>
      <c r="M57" s="794"/>
    </row>
    <row r="58" spans="1:13">
      <c r="A58" s="12" t="s">
        <v>45</v>
      </c>
      <c r="B58" s="37">
        <v>8</v>
      </c>
      <c r="C58" s="37"/>
      <c r="D58" s="37">
        <v>2</v>
      </c>
      <c r="E58" s="37">
        <v>20</v>
      </c>
      <c r="F58" s="135">
        <f t="shared" si="0"/>
        <v>30</v>
      </c>
      <c r="H58" s="40">
        <f t="shared" si="1"/>
        <v>0.73333333333333339</v>
      </c>
      <c r="J58" s="794"/>
      <c r="K58" s="794"/>
      <c r="L58" s="794"/>
      <c r="M58" s="794"/>
    </row>
    <row r="59" spans="1:13">
      <c r="A59" s="12" t="s">
        <v>46</v>
      </c>
      <c r="B59" s="37">
        <v>4</v>
      </c>
      <c r="C59" s="37"/>
      <c r="D59" s="37">
        <v>2</v>
      </c>
      <c r="E59" s="37">
        <v>7</v>
      </c>
      <c r="F59" s="135">
        <f t="shared" si="0"/>
        <v>13</v>
      </c>
      <c r="H59" s="40">
        <f t="shared" si="1"/>
        <v>0.69230769230769229</v>
      </c>
      <c r="J59" s="794"/>
      <c r="K59" s="794"/>
      <c r="L59" s="794"/>
      <c r="M59" s="794"/>
    </row>
    <row r="60" spans="1:13">
      <c r="A60" s="12" t="s">
        <v>82</v>
      </c>
      <c r="B60" s="37">
        <v>1</v>
      </c>
      <c r="C60" s="37"/>
      <c r="D60" s="37"/>
      <c r="E60" s="37">
        <v>7</v>
      </c>
      <c r="F60" s="135">
        <f t="shared" si="0"/>
        <v>8</v>
      </c>
      <c r="H60" s="40">
        <f t="shared" si="1"/>
        <v>0.875</v>
      </c>
      <c r="J60" s="794"/>
      <c r="K60" s="794"/>
      <c r="L60" s="794"/>
      <c r="M60" s="794"/>
    </row>
    <row r="61" spans="1:13">
      <c r="A61" s="12" t="s">
        <v>50</v>
      </c>
      <c r="B61" s="37">
        <v>2</v>
      </c>
      <c r="C61" s="37"/>
      <c r="D61" s="37">
        <v>1</v>
      </c>
      <c r="E61" s="37">
        <v>7</v>
      </c>
      <c r="F61" s="135">
        <f t="shared" si="0"/>
        <v>10</v>
      </c>
      <c r="H61" s="40">
        <f t="shared" si="1"/>
        <v>0.8</v>
      </c>
      <c r="J61" s="794"/>
      <c r="K61" s="794"/>
      <c r="L61" s="794"/>
      <c r="M61" s="794"/>
    </row>
    <row r="62" spans="1:13">
      <c r="A62" s="12" t="s">
        <v>53</v>
      </c>
      <c r="B62" s="37"/>
      <c r="C62" s="37"/>
      <c r="D62" s="37">
        <v>1</v>
      </c>
      <c r="E62" s="37">
        <v>2</v>
      </c>
      <c r="F62" s="135">
        <f t="shared" si="0"/>
        <v>3</v>
      </c>
      <c r="H62" s="40">
        <f t="shared" si="1"/>
        <v>1</v>
      </c>
      <c r="J62" s="794"/>
      <c r="K62" s="794"/>
      <c r="L62" s="794"/>
      <c r="M62" s="794"/>
    </row>
    <row r="63" spans="1:13">
      <c r="A63" s="12" t="s">
        <v>54</v>
      </c>
      <c r="B63" s="37">
        <v>3</v>
      </c>
      <c r="C63" s="37"/>
      <c r="D63" s="37">
        <v>2</v>
      </c>
      <c r="E63" s="37">
        <v>17</v>
      </c>
      <c r="F63" s="135">
        <f t="shared" si="0"/>
        <v>22</v>
      </c>
      <c r="H63" s="40">
        <f t="shared" si="1"/>
        <v>0.86363636363636365</v>
      </c>
      <c r="J63" s="794"/>
      <c r="K63" s="794"/>
      <c r="L63" s="794"/>
      <c r="M63" s="794"/>
    </row>
    <row r="64" spans="1:13">
      <c r="A64" s="12" t="s">
        <v>96</v>
      </c>
      <c r="B64" s="37"/>
      <c r="C64" s="37"/>
      <c r="D64" s="37">
        <v>1</v>
      </c>
      <c r="E64" s="37">
        <v>10</v>
      </c>
      <c r="F64" s="135">
        <f t="shared" si="0"/>
        <v>11</v>
      </c>
      <c r="H64" s="40">
        <f t="shared" si="1"/>
        <v>1</v>
      </c>
      <c r="J64" s="794"/>
      <c r="K64" s="794"/>
      <c r="L64" s="794"/>
      <c r="M64" s="794"/>
    </row>
    <row r="65" spans="1:13">
      <c r="A65" s="12" t="s">
        <v>57</v>
      </c>
      <c r="B65" s="37">
        <v>2</v>
      </c>
      <c r="C65" s="37"/>
      <c r="D65" s="37"/>
      <c r="E65" s="37">
        <v>8</v>
      </c>
      <c r="F65" s="135">
        <f t="shared" si="0"/>
        <v>10</v>
      </c>
      <c r="H65" s="40">
        <f t="shared" si="1"/>
        <v>0.8</v>
      </c>
      <c r="J65" s="794"/>
      <c r="K65" s="794"/>
      <c r="L65" s="794"/>
      <c r="M65" s="794"/>
    </row>
    <row r="66" spans="1:13">
      <c r="A66" s="12" t="s">
        <v>60</v>
      </c>
      <c r="B66" s="37">
        <v>13</v>
      </c>
      <c r="C66" s="37"/>
      <c r="D66" s="37">
        <v>4</v>
      </c>
      <c r="E66" s="37">
        <v>12</v>
      </c>
      <c r="F66" s="135">
        <f t="shared" si="0"/>
        <v>29</v>
      </c>
      <c r="H66" s="40">
        <f t="shared" si="1"/>
        <v>0.55172413793103448</v>
      </c>
      <c r="J66" s="794"/>
      <c r="K66" s="794"/>
      <c r="L66" s="794"/>
      <c r="M66" s="794"/>
    </row>
    <row r="67" spans="1:13">
      <c r="A67" s="12" t="s">
        <v>91</v>
      </c>
      <c r="B67" s="37">
        <v>4</v>
      </c>
      <c r="C67" s="37"/>
      <c r="D67" s="37">
        <v>5</v>
      </c>
      <c r="E67" s="37">
        <v>14</v>
      </c>
      <c r="F67" s="135">
        <f t="shared" si="0"/>
        <v>23</v>
      </c>
      <c r="H67" s="40">
        <f t="shared" si="1"/>
        <v>0.82608695652173914</v>
      </c>
      <c r="J67" s="794"/>
      <c r="K67" s="794"/>
      <c r="L67" s="794"/>
      <c r="M67" s="794"/>
    </row>
    <row r="68" spans="1:13">
      <c r="A68" s="12" t="s">
        <v>92</v>
      </c>
      <c r="B68" s="37">
        <v>4</v>
      </c>
      <c r="C68" s="37"/>
      <c r="D68" s="37">
        <v>2</v>
      </c>
      <c r="E68" s="37">
        <v>24</v>
      </c>
      <c r="F68" s="135">
        <f t="shared" si="0"/>
        <v>30</v>
      </c>
      <c r="H68" s="40">
        <f t="shared" si="1"/>
        <v>0.8666666666666667</v>
      </c>
      <c r="J68" s="794"/>
      <c r="K68" s="794"/>
      <c r="L68" s="794"/>
      <c r="M68" s="794"/>
    </row>
    <row r="69" spans="1:13">
      <c r="A69" s="12" t="s">
        <v>18</v>
      </c>
      <c r="B69" s="37">
        <v>4</v>
      </c>
      <c r="C69" s="37"/>
      <c r="D69" s="37">
        <v>2</v>
      </c>
      <c r="E69" s="37">
        <v>29</v>
      </c>
      <c r="F69" s="135">
        <f t="shared" si="0"/>
        <v>35</v>
      </c>
      <c r="H69" s="40">
        <f t="shared" si="1"/>
        <v>0.88571428571428568</v>
      </c>
      <c r="J69" s="794"/>
      <c r="K69" s="794"/>
      <c r="L69" s="794"/>
      <c r="M69" s="794"/>
    </row>
    <row r="70" spans="1:13">
      <c r="A70" s="12" t="s">
        <v>19</v>
      </c>
      <c r="B70" s="37"/>
      <c r="C70" s="37"/>
      <c r="D70" s="37">
        <v>2</v>
      </c>
      <c r="E70" s="37">
        <v>6</v>
      </c>
      <c r="F70" s="135">
        <f t="shared" si="0"/>
        <v>8</v>
      </c>
      <c r="H70" s="40">
        <f t="shared" si="1"/>
        <v>1</v>
      </c>
      <c r="J70" s="794"/>
      <c r="K70" s="794"/>
      <c r="L70" s="794"/>
      <c r="M70" s="794"/>
    </row>
    <row r="71" spans="1:13">
      <c r="A71" s="12" t="s">
        <v>97</v>
      </c>
      <c r="B71" s="37">
        <v>6</v>
      </c>
      <c r="C71" s="37"/>
      <c r="D71" s="37">
        <v>2</v>
      </c>
      <c r="E71" s="37">
        <v>2</v>
      </c>
      <c r="F71" s="135">
        <f t="shared" si="0"/>
        <v>10</v>
      </c>
      <c r="H71" s="40">
        <f t="shared" si="1"/>
        <v>0.4</v>
      </c>
      <c r="J71" s="794"/>
      <c r="K71" s="794"/>
      <c r="L71" s="794"/>
      <c r="M71" s="794"/>
    </row>
    <row r="72" spans="1:13">
      <c r="A72" s="12" t="s">
        <v>61</v>
      </c>
      <c r="B72" s="37">
        <v>2</v>
      </c>
      <c r="C72" s="37"/>
      <c r="D72" s="37">
        <v>1</v>
      </c>
      <c r="E72" s="37">
        <v>7</v>
      </c>
      <c r="F72" s="135">
        <f t="shared" si="0"/>
        <v>10</v>
      </c>
      <c r="H72" s="40">
        <f t="shared" si="1"/>
        <v>0.8</v>
      </c>
      <c r="J72" s="794"/>
      <c r="K72" s="794"/>
      <c r="L72" s="794"/>
      <c r="M72" s="794"/>
    </row>
    <row r="73" spans="1:13">
      <c r="A73" s="12" t="s">
        <v>62</v>
      </c>
      <c r="B73" s="37">
        <v>5</v>
      </c>
      <c r="C73" s="37"/>
      <c r="D73" s="37">
        <v>3</v>
      </c>
      <c r="E73" s="37">
        <v>10</v>
      </c>
      <c r="F73" s="135">
        <f t="shared" si="0"/>
        <v>18</v>
      </c>
      <c r="H73" s="40">
        <f t="shared" si="1"/>
        <v>0.72222222222222221</v>
      </c>
      <c r="J73" s="794"/>
      <c r="K73" s="794"/>
      <c r="L73" s="794"/>
      <c r="M73" s="794"/>
    </row>
    <row r="74" spans="1:13">
      <c r="A74" s="12" t="s">
        <v>63</v>
      </c>
      <c r="B74" s="37">
        <v>4</v>
      </c>
      <c r="C74" s="37"/>
      <c r="D74" s="37">
        <v>2</v>
      </c>
      <c r="E74" s="37">
        <v>13</v>
      </c>
      <c r="F74" s="135">
        <f t="shared" ref="F74:F106" si="2">E74+D74+C74+B74</f>
        <v>19</v>
      </c>
      <c r="H74" s="40">
        <f t="shared" ref="H74:H108" si="3">1-(B74/F74)</f>
        <v>0.78947368421052633</v>
      </c>
      <c r="J74" s="794"/>
      <c r="K74" s="794"/>
      <c r="L74" s="794"/>
      <c r="M74" s="794"/>
    </row>
    <row r="75" spans="1:13">
      <c r="A75" s="12" t="s">
        <v>64</v>
      </c>
      <c r="B75" s="37">
        <v>6</v>
      </c>
      <c r="C75" s="37"/>
      <c r="D75" s="37">
        <v>1</v>
      </c>
      <c r="E75" s="37">
        <v>13</v>
      </c>
      <c r="F75" s="135">
        <f t="shared" si="2"/>
        <v>20</v>
      </c>
      <c r="H75" s="40">
        <f t="shared" si="3"/>
        <v>0.7</v>
      </c>
      <c r="J75" s="794"/>
      <c r="K75" s="794"/>
      <c r="L75" s="794"/>
      <c r="M75" s="794"/>
    </row>
    <row r="76" spans="1:13">
      <c r="A76" s="12" t="s">
        <v>65</v>
      </c>
      <c r="B76" s="37">
        <v>2</v>
      </c>
      <c r="C76" s="37"/>
      <c r="D76" s="37">
        <v>2</v>
      </c>
      <c r="E76" s="37">
        <v>16</v>
      </c>
      <c r="F76" s="135">
        <f t="shared" si="2"/>
        <v>20</v>
      </c>
      <c r="H76" s="40">
        <f t="shared" si="3"/>
        <v>0.9</v>
      </c>
      <c r="J76" s="794"/>
      <c r="K76" s="794"/>
      <c r="L76" s="794"/>
      <c r="M76" s="794"/>
    </row>
    <row r="77" spans="1:13">
      <c r="A77" s="12" t="s">
        <v>20</v>
      </c>
      <c r="B77" s="37">
        <v>4</v>
      </c>
      <c r="C77" s="37"/>
      <c r="D77" s="37">
        <v>4</v>
      </c>
      <c r="E77" s="37">
        <v>25</v>
      </c>
      <c r="F77" s="135">
        <f t="shared" si="2"/>
        <v>33</v>
      </c>
      <c r="H77" s="40">
        <f t="shared" si="3"/>
        <v>0.87878787878787878</v>
      </c>
      <c r="J77" s="794"/>
      <c r="K77" s="794"/>
      <c r="L77" s="794"/>
      <c r="M77" s="794"/>
    </row>
    <row r="78" spans="1:13">
      <c r="A78" s="12" t="s">
        <v>66</v>
      </c>
      <c r="B78" s="37">
        <v>1</v>
      </c>
      <c r="C78" s="37"/>
      <c r="D78" s="37">
        <v>1</v>
      </c>
      <c r="E78" s="37">
        <v>4</v>
      </c>
      <c r="F78" s="135">
        <f t="shared" si="2"/>
        <v>6</v>
      </c>
      <c r="H78" s="40">
        <f t="shared" si="3"/>
        <v>0.83333333333333337</v>
      </c>
      <c r="J78" s="794"/>
      <c r="K78" s="794"/>
      <c r="L78" s="794"/>
      <c r="M78" s="794"/>
    </row>
    <row r="79" spans="1:13">
      <c r="A79" s="12" t="s">
        <v>67</v>
      </c>
      <c r="B79" s="37"/>
      <c r="C79" s="37"/>
      <c r="D79" s="37">
        <v>1</v>
      </c>
      <c r="E79" s="37">
        <v>11</v>
      </c>
      <c r="F79" s="135">
        <f t="shared" si="2"/>
        <v>12</v>
      </c>
      <c r="H79" s="40">
        <f t="shared" si="3"/>
        <v>1</v>
      </c>
      <c r="J79" s="794"/>
      <c r="K79" s="794"/>
      <c r="L79" s="794"/>
      <c r="M79" s="794"/>
    </row>
    <row r="80" spans="1:13">
      <c r="A80" s="12" t="s">
        <v>68</v>
      </c>
      <c r="B80" s="37"/>
      <c r="C80" s="37"/>
      <c r="D80" s="37"/>
      <c r="E80" s="37">
        <v>3</v>
      </c>
      <c r="F80" s="135">
        <f t="shared" si="2"/>
        <v>3</v>
      </c>
      <c r="H80" s="40">
        <f t="shared" si="3"/>
        <v>1</v>
      </c>
      <c r="J80" s="794"/>
      <c r="K80" s="794"/>
      <c r="L80" s="794"/>
      <c r="M80" s="794"/>
    </row>
    <row r="81" spans="1:13">
      <c r="A81" s="12" t="s">
        <v>185</v>
      </c>
      <c r="B81" s="37"/>
      <c r="C81" s="37"/>
      <c r="D81" s="37"/>
      <c r="E81" s="37">
        <v>6</v>
      </c>
      <c r="F81" s="135">
        <f t="shared" si="2"/>
        <v>6</v>
      </c>
      <c r="H81" s="40">
        <f t="shared" si="3"/>
        <v>1</v>
      </c>
      <c r="J81" s="794"/>
      <c r="K81" s="794"/>
      <c r="L81" s="794"/>
      <c r="M81" s="794"/>
    </row>
    <row r="82" spans="1:13">
      <c r="A82" s="12" t="s">
        <v>156</v>
      </c>
      <c r="B82" s="37">
        <v>1</v>
      </c>
      <c r="C82" s="37"/>
      <c r="D82" s="37"/>
      <c r="E82" s="37">
        <v>3</v>
      </c>
      <c r="F82" s="135">
        <f t="shared" si="2"/>
        <v>4</v>
      </c>
      <c r="H82" s="40">
        <f t="shared" si="3"/>
        <v>0.75</v>
      </c>
      <c r="J82" s="794"/>
      <c r="K82" s="794"/>
      <c r="L82" s="794"/>
      <c r="M82" s="794"/>
    </row>
    <row r="83" spans="1:13">
      <c r="A83" s="12" t="s">
        <v>9</v>
      </c>
      <c r="B83" s="37">
        <v>3</v>
      </c>
      <c r="C83" s="37"/>
      <c r="D83" s="37"/>
      <c r="E83" s="37">
        <v>5</v>
      </c>
      <c r="F83" s="135">
        <f t="shared" si="2"/>
        <v>8</v>
      </c>
      <c r="H83" s="40">
        <f t="shared" si="3"/>
        <v>0.625</v>
      </c>
      <c r="J83" s="794"/>
      <c r="K83" s="794"/>
      <c r="L83" s="794"/>
      <c r="M83" s="794"/>
    </row>
    <row r="84" spans="1:13">
      <c r="A84" s="12" t="s">
        <v>47</v>
      </c>
      <c r="B84" s="37">
        <v>2</v>
      </c>
      <c r="C84" s="37"/>
      <c r="D84" s="37">
        <v>1</v>
      </c>
      <c r="E84" s="37">
        <v>6</v>
      </c>
      <c r="F84" s="135">
        <f t="shared" si="2"/>
        <v>9</v>
      </c>
      <c r="H84" s="40">
        <f t="shared" si="3"/>
        <v>0.77777777777777779</v>
      </c>
      <c r="J84" s="794"/>
      <c r="K84" s="794"/>
      <c r="L84" s="794"/>
      <c r="M84" s="794"/>
    </row>
    <row r="85" spans="1:13">
      <c r="A85" s="12" t="s">
        <v>69</v>
      </c>
      <c r="B85" s="37">
        <v>3</v>
      </c>
      <c r="C85" s="37"/>
      <c r="D85" s="37"/>
      <c r="E85" s="37">
        <v>11</v>
      </c>
      <c r="F85" s="135">
        <f t="shared" si="2"/>
        <v>14</v>
      </c>
      <c r="H85" s="40">
        <f t="shared" si="3"/>
        <v>0.7857142857142857</v>
      </c>
      <c r="J85" s="794"/>
      <c r="K85" s="794"/>
      <c r="L85" s="794"/>
      <c r="M85" s="794"/>
    </row>
    <row r="86" spans="1:13">
      <c r="A86" s="12" t="s">
        <v>29</v>
      </c>
      <c r="B86" s="37"/>
      <c r="C86" s="37"/>
      <c r="D86" s="37">
        <v>2</v>
      </c>
      <c r="E86" s="37">
        <v>2</v>
      </c>
      <c r="F86" s="135">
        <f t="shared" si="2"/>
        <v>4</v>
      </c>
      <c r="H86" s="40">
        <f t="shared" si="3"/>
        <v>1</v>
      </c>
      <c r="J86" s="794"/>
      <c r="K86" s="794"/>
      <c r="L86" s="794"/>
      <c r="M86" s="794"/>
    </row>
    <row r="87" spans="1:13">
      <c r="A87" s="12" t="s">
        <v>72</v>
      </c>
      <c r="B87" s="37">
        <v>5</v>
      </c>
      <c r="C87" s="37"/>
      <c r="D87" s="37">
        <v>1</v>
      </c>
      <c r="E87" s="37">
        <v>13</v>
      </c>
      <c r="F87" s="135">
        <f t="shared" si="2"/>
        <v>19</v>
      </c>
      <c r="H87" s="40">
        <f t="shared" si="3"/>
        <v>0.73684210526315796</v>
      </c>
      <c r="J87" s="794"/>
      <c r="K87" s="794"/>
      <c r="L87" s="794"/>
      <c r="M87" s="794"/>
    </row>
    <row r="88" spans="1:13">
      <c r="A88" s="12" t="s">
        <v>76</v>
      </c>
      <c r="B88" s="37">
        <v>5</v>
      </c>
      <c r="C88" s="37"/>
      <c r="D88" s="37">
        <v>1</v>
      </c>
      <c r="E88" s="37">
        <v>14</v>
      </c>
      <c r="F88" s="135">
        <f t="shared" si="2"/>
        <v>20</v>
      </c>
      <c r="H88" s="40">
        <f t="shared" si="3"/>
        <v>0.75</v>
      </c>
      <c r="J88" s="794"/>
      <c r="K88" s="794"/>
      <c r="L88" s="794"/>
      <c r="M88" s="794"/>
    </row>
    <row r="89" spans="1:13">
      <c r="A89" s="12" t="s">
        <v>780</v>
      </c>
      <c r="B89" s="37"/>
      <c r="C89" s="37"/>
      <c r="D89" s="37"/>
      <c r="E89" s="37">
        <v>2</v>
      </c>
      <c r="F89" s="135">
        <f t="shared" si="2"/>
        <v>2</v>
      </c>
      <c r="H89" s="40">
        <f t="shared" si="3"/>
        <v>1</v>
      </c>
      <c r="J89" s="794"/>
      <c r="K89" s="794"/>
      <c r="L89" s="794"/>
      <c r="M89" s="794"/>
    </row>
    <row r="90" spans="1:13">
      <c r="A90" s="12" t="s">
        <v>78</v>
      </c>
      <c r="B90" s="37">
        <v>1</v>
      </c>
      <c r="C90" s="37"/>
      <c r="D90" s="37"/>
      <c r="E90" s="37">
        <v>2</v>
      </c>
      <c r="F90" s="135">
        <f t="shared" si="2"/>
        <v>3</v>
      </c>
      <c r="H90" s="40">
        <f t="shared" si="3"/>
        <v>0.66666666666666674</v>
      </c>
      <c r="J90" s="794"/>
      <c r="K90" s="794"/>
      <c r="L90" s="794"/>
      <c r="M90" s="794"/>
    </row>
    <row r="91" spans="1:13">
      <c r="A91" s="12" t="s">
        <v>79</v>
      </c>
      <c r="B91" s="37">
        <v>5</v>
      </c>
      <c r="C91" s="37"/>
      <c r="D91" s="37">
        <v>1</v>
      </c>
      <c r="E91" s="37">
        <v>19</v>
      </c>
      <c r="F91" s="135">
        <f t="shared" si="2"/>
        <v>25</v>
      </c>
      <c r="H91" s="40">
        <f t="shared" si="3"/>
        <v>0.8</v>
      </c>
      <c r="J91" s="794"/>
      <c r="K91" s="794"/>
      <c r="L91" s="794"/>
      <c r="M91" s="794"/>
    </row>
    <row r="92" spans="1:13">
      <c r="A92" s="12" t="s">
        <v>80</v>
      </c>
      <c r="B92" s="37"/>
      <c r="C92" s="37"/>
      <c r="D92" s="37"/>
      <c r="E92" s="37">
        <v>4</v>
      </c>
      <c r="F92" s="135">
        <f t="shared" si="2"/>
        <v>4</v>
      </c>
      <c r="H92" s="40">
        <f t="shared" si="3"/>
        <v>1</v>
      </c>
      <c r="J92" s="794"/>
      <c r="K92" s="794"/>
      <c r="L92" s="794"/>
      <c r="M92" s="794"/>
    </row>
    <row r="93" spans="1:13">
      <c r="A93" s="12" t="s">
        <v>43</v>
      </c>
      <c r="B93" s="37">
        <v>1</v>
      </c>
      <c r="C93" s="37"/>
      <c r="D93" s="37">
        <v>1</v>
      </c>
      <c r="E93" s="37">
        <v>13</v>
      </c>
      <c r="F93" s="135">
        <f t="shared" si="2"/>
        <v>15</v>
      </c>
      <c r="H93" s="40">
        <f t="shared" si="3"/>
        <v>0.93333333333333335</v>
      </c>
      <c r="J93" s="794"/>
      <c r="K93" s="794"/>
      <c r="L93" s="794"/>
      <c r="M93" s="794"/>
    </row>
    <row r="94" spans="1:13">
      <c r="A94" s="12" t="s">
        <v>44</v>
      </c>
      <c r="B94" s="37">
        <v>2</v>
      </c>
      <c r="C94" s="37"/>
      <c r="D94" s="37"/>
      <c r="E94" s="37"/>
      <c r="F94" s="135">
        <f t="shared" si="2"/>
        <v>2</v>
      </c>
      <c r="H94" s="40">
        <f t="shared" si="3"/>
        <v>0</v>
      </c>
      <c r="J94" s="794"/>
      <c r="K94" s="794"/>
      <c r="L94" s="794"/>
      <c r="M94" s="794"/>
    </row>
    <row r="95" spans="1:13">
      <c r="A95" s="12" t="s">
        <v>81</v>
      </c>
      <c r="B95" s="37">
        <v>2</v>
      </c>
      <c r="C95" s="37"/>
      <c r="D95" s="37">
        <v>1</v>
      </c>
      <c r="E95" s="37">
        <v>12</v>
      </c>
      <c r="F95" s="135">
        <f t="shared" si="2"/>
        <v>15</v>
      </c>
      <c r="H95" s="40">
        <f t="shared" si="3"/>
        <v>0.8666666666666667</v>
      </c>
      <c r="J95" s="794"/>
      <c r="K95" s="794"/>
      <c r="L95" s="794"/>
      <c r="M95" s="794"/>
    </row>
    <row r="96" spans="1:13">
      <c r="A96" s="12" t="s">
        <v>83</v>
      </c>
      <c r="B96" s="37"/>
      <c r="C96" s="37"/>
      <c r="D96" s="37"/>
      <c r="E96" s="37">
        <v>5</v>
      </c>
      <c r="F96" s="135">
        <f t="shared" si="2"/>
        <v>5</v>
      </c>
      <c r="H96" s="40">
        <f t="shared" si="3"/>
        <v>1</v>
      </c>
      <c r="J96" s="794"/>
      <c r="K96" s="794"/>
      <c r="L96" s="794"/>
      <c r="M96" s="794"/>
    </row>
    <row r="97" spans="1:13">
      <c r="A97" s="12" t="s">
        <v>782</v>
      </c>
      <c r="B97" s="37"/>
      <c r="C97" s="37"/>
      <c r="D97" s="37"/>
      <c r="E97" s="37">
        <v>1</v>
      </c>
      <c r="F97" s="135">
        <f t="shared" si="2"/>
        <v>1</v>
      </c>
      <c r="H97" s="40">
        <f t="shared" si="3"/>
        <v>1</v>
      </c>
      <c r="J97" s="794"/>
      <c r="K97" s="794"/>
      <c r="L97" s="794"/>
      <c r="M97" s="794"/>
    </row>
    <row r="98" spans="1:13">
      <c r="A98" s="12" t="s">
        <v>160</v>
      </c>
      <c r="B98" s="37"/>
      <c r="C98" s="37"/>
      <c r="D98" s="37"/>
      <c r="E98" s="37">
        <v>1</v>
      </c>
      <c r="F98" s="135">
        <f t="shared" si="2"/>
        <v>1</v>
      </c>
      <c r="H98" s="40">
        <f t="shared" si="3"/>
        <v>1</v>
      </c>
      <c r="J98" s="794"/>
      <c r="K98" s="794"/>
      <c r="L98" s="794"/>
      <c r="M98" s="794"/>
    </row>
    <row r="99" spans="1:13">
      <c r="A99" s="12" t="s">
        <v>55</v>
      </c>
      <c r="B99" s="37"/>
      <c r="C99" s="37"/>
      <c r="D99" s="37"/>
      <c r="E99" s="37">
        <v>6</v>
      </c>
      <c r="F99" s="135">
        <f t="shared" si="2"/>
        <v>6</v>
      </c>
      <c r="H99" s="40">
        <f t="shared" si="3"/>
        <v>1</v>
      </c>
      <c r="J99" s="794"/>
      <c r="K99" s="794"/>
      <c r="L99" s="794"/>
      <c r="M99" s="794"/>
    </row>
    <row r="100" spans="1:13">
      <c r="A100" s="12" t="s">
        <v>85</v>
      </c>
      <c r="B100" s="37">
        <v>6</v>
      </c>
      <c r="C100" s="37">
        <v>1</v>
      </c>
      <c r="D100" s="37">
        <v>1</v>
      </c>
      <c r="E100" s="37">
        <v>16</v>
      </c>
      <c r="F100" s="135">
        <f t="shared" si="2"/>
        <v>24</v>
      </c>
      <c r="H100" s="40">
        <f t="shared" si="3"/>
        <v>0.75</v>
      </c>
      <c r="J100" s="794"/>
      <c r="K100" s="794"/>
      <c r="L100" s="794"/>
      <c r="M100" s="794"/>
    </row>
    <row r="101" spans="1:13">
      <c r="A101" s="12" t="s">
        <v>86</v>
      </c>
      <c r="B101" s="37">
        <v>5</v>
      </c>
      <c r="C101" s="37"/>
      <c r="D101" s="37">
        <v>3</v>
      </c>
      <c r="E101" s="37">
        <v>11</v>
      </c>
      <c r="F101" s="135">
        <f t="shared" si="2"/>
        <v>19</v>
      </c>
      <c r="H101" s="40">
        <f t="shared" si="3"/>
        <v>0.73684210526315796</v>
      </c>
      <c r="J101" s="794"/>
      <c r="K101" s="794"/>
      <c r="L101" s="794"/>
      <c r="M101" s="794"/>
    </row>
    <row r="102" spans="1:13">
      <c r="A102" s="12" t="s">
        <v>603</v>
      </c>
      <c r="B102" s="37"/>
      <c r="C102" s="37"/>
      <c r="D102" s="37">
        <v>1</v>
      </c>
      <c r="E102" s="37">
        <v>1</v>
      </c>
      <c r="F102" s="135">
        <f t="shared" si="2"/>
        <v>2</v>
      </c>
      <c r="H102" s="40">
        <f t="shared" si="3"/>
        <v>1</v>
      </c>
      <c r="J102" s="794"/>
      <c r="K102" s="794"/>
      <c r="L102" s="794"/>
      <c r="M102" s="794"/>
    </row>
    <row r="103" spans="1:13">
      <c r="A103" s="12" t="s">
        <v>87</v>
      </c>
      <c r="B103" s="37">
        <v>1</v>
      </c>
      <c r="C103" s="37"/>
      <c r="D103" s="37"/>
      <c r="E103" s="37">
        <v>4</v>
      </c>
      <c r="F103" s="135">
        <f t="shared" si="2"/>
        <v>5</v>
      </c>
      <c r="H103" s="40">
        <f t="shared" si="3"/>
        <v>0.8</v>
      </c>
      <c r="J103" s="794"/>
      <c r="K103" s="794"/>
      <c r="L103" s="794"/>
      <c r="M103" s="794"/>
    </row>
    <row r="104" spans="1:13">
      <c r="A104" s="12" t="s">
        <v>88</v>
      </c>
      <c r="B104" s="37"/>
      <c r="C104" s="37"/>
      <c r="D104" s="37"/>
      <c r="E104" s="37">
        <v>1</v>
      </c>
      <c r="F104" s="135">
        <f t="shared" si="2"/>
        <v>1</v>
      </c>
      <c r="H104" s="40">
        <f t="shared" si="3"/>
        <v>1</v>
      </c>
      <c r="J104" s="794"/>
      <c r="K104" s="794"/>
      <c r="L104" s="794"/>
      <c r="M104" s="794"/>
    </row>
    <row r="105" spans="1:13">
      <c r="A105" s="12" t="s">
        <v>58</v>
      </c>
      <c r="B105" s="37">
        <v>4</v>
      </c>
      <c r="C105" s="37"/>
      <c r="D105" s="37">
        <v>4</v>
      </c>
      <c r="E105" s="37">
        <v>10</v>
      </c>
      <c r="F105" s="135">
        <f t="shared" si="2"/>
        <v>18</v>
      </c>
      <c r="H105" s="40">
        <f t="shared" si="3"/>
        <v>0.77777777777777779</v>
      </c>
      <c r="J105" s="794"/>
      <c r="K105" s="794"/>
      <c r="L105" s="794"/>
      <c r="M105" s="794"/>
    </row>
    <row r="106" spans="1:13">
      <c r="A106" s="591" t="s">
        <v>93</v>
      </c>
      <c r="B106" s="714"/>
      <c r="C106" s="714"/>
      <c r="D106" s="714">
        <v>1</v>
      </c>
      <c r="E106" s="714">
        <v>4</v>
      </c>
      <c r="F106" s="748">
        <f t="shared" si="2"/>
        <v>5</v>
      </c>
      <c r="H106" s="749">
        <f t="shared" si="3"/>
        <v>1</v>
      </c>
      <c r="J106" s="794"/>
      <c r="K106" s="794"/>
      <c r="L106" s="794"/>
      <c r="M106" s="794"/>
    </row>
    <row r="107" spans="1:13">
      <c r="A107" s="1"/>
      <c r="B107" s="1"/>
      <c r="C107" s="1"/>
      <c r="D107" s="1"/>
      <c r="E107" s="744"/>
      <c r="F107" s="744"/>
      <c r="G107" s="4"/>
      <c r="H107" s="747"/>
      <c r="J107" s="794"/>
      <c r="K107" s="794"/>
      <c r="L107" s="794"/>
      <c r="M107" s="794"/>
    </row>
    <row r="108" spans="1:13">
      <c r="A108" s="274" t="s">
        <v>1</v>
      </c>
      <c r="B108" s="154">
        <f>SUM(B9:B106)</f>
        <v>227</v>
      </c>
      <c r="C108" s="154">
        <v>4</v>
      </c>
      <c r="D108" s="154">
        <v>118</v>
      </c>
      <c r="E108" s="152">
        <v>860</v>
      </c>
      <c r="F108" s="270">
        <f>SUM(F9:F106)</f>
        <v>1122</v>
      </c>
      <c r="H108" s="521">
        <f t="shared" si="3"/>
        <v>0.79768270944741526</v>
      </c>
      <c r="J108" s="794"/>
      <c r="K108" s="794"/>
      <c r="L108" s="794"/>
      <c r="M108" s="794"/>
    </row>
    <row r="110" spans="1:13">
      <c r="A110" s="511" t="s">
        <v>731</v>
      </c>
    </row>
    <row r="111" spans="1:13">
      <c r="A111" s="511" t="s">
        <v>730</v>
      </c>
    </row>
  </sheetData>
  <mergeCells count="2">
    <mergeCell ref="A5:H5"/>
    <mergeCell ref="A2:H2"/>
  </mergeCells>
  <printOptions horizontalCentered="1"/>
  <pageMargins left="0.39370078740157483" right="0.39370078740157483" top="0.98425196850393704" bottom="0.59055118110236227" header="0.39370078740157483" footer="0.39370078740157483"/>
  <pageSetup paperSize="9" scale="88" firstPageNumber="22" fitToHeight="0" orientation="portrait" r:id="rId1"/>
  <rowBreaks count="1" manualBreakCount="1">
    <brk id="61" max="7" man="1"/>
  </rowBreaks>
</worksheet>
</file>

<file path=xl/worksheets/sheet17.xml><?xml version="1.0" encoding="utf-8"?>
<worksheet xmlns="http://schemas.openxmlformats.org/spreadsheetml/2006/main" xmlns:r="http://schemas.openxmlformats.org/officeDocument/2006/relationships">
  <sheetPr>
    <tabColor theme="3" tint="-0.499984740745262"/>
    <pageSetUpPr fitToPage="1"/>
  </sheetPr>
  <dimension ref="B1:L69"/>
  <sheetViews>
    <sheetView showGridLines="0" zoomScaleNormal="100" workbookViewId="0">
      <selection activeCell="S24" sqref="S24"/>
    </sheetView>
  </sheetViews>
  <sheetFormatPr baseColWidth="10" defaultColWidth="12" defaultRowHeight="13.2"/>
  <cols>
    <col min="1" max="1" width="12" style="70"/>
    <col min="2" max="2" width="13.33203125" style="70" bestFit="1" customWidth="1"/>
    <col min="3" max="5" width="12" style="70"/>
    <col min="6" max="6" width="13.77734375" style="70" customWidth="1"/>
    <col min="7" max="9" width="12" style="70"/>
    <col min="10" max="10" width="3.44140625" style="20" customWidth="1"/>
    <col min="11" max="12" width="10.6640625" style="70" customWidth="1"/>
    <col min="13" max="16384" width="12" style="70"/>
  </cols>
  <sheetData>
    <row r="1" spans="2:12" ht="11.25" customHeight="1"/>
    <row r="2" spans="2:12" ht="27.75" customHeight="1">
      <c r="B2" s="1296" t="s">
        <v>742</v>
      </c>
      <c r="C2" s="1296"/>
      <c r="D2" s="1296"/>
      <c r="E2" s="1296"/>
      <c r="F2" s="1296"/>
      <c r="G2" s="1296"/>
      <c r="H2" s="1296"/>
      <c r="I2" s="1296"/>
      <c r="J2" s="1296"/>
      <c r="K2" s="1296"/>
      <c r="L2" s="1296"/>
    </row>
    <row r="3" spans="2:12" ht="6.75" customHeight="1"/>
    <row r="4" spans="2:12">
      <c r="B4" s="1283" t="s">
        <v>493</v>
      </c>
      <c r="C4" s="1283"/>
      <c r="D4" s="1283"/>
      <c r="E4" s="1283"/>
      <c r="F4" s="1283"/>
      <c r="G4" s="1283"/>
      <c r="H4" s="1283"/>
      <c r="I4" s="1283"/>
      <c r="J4" s="1283"/>
      <c r="K4" s="1283"/>
      <c r="L4" s="1283"/>
    </row>
    <row r="5" spans="2:12" ht="6" customHeight="1"/>
    <row r="6" spans="2:12" ht="15.6">
      <c r="C6" s="1298" t="s">
        <v>224</v>
      </c>
      <c r="D6" s="1298"/>
      <c r="E6" s="1299"/>
      <c r="F6" s="1300" t="s">
        <v>174</v>
      </c>
      <c r="G6" s="1300" t="s">
        <v>175</v>
      </c>
      <c r="H6" s="1300" t="s">
        <v>176</v>
      </c>
      <c r="I6" s="1301" t="s">
        <v>177</v>
      </c>
      <c r="J6" s="141"/>
      <c r="K6" s="1297" t="s">
        <v>163</v>
      </c>
      <c r="L6" s="1297"/>
    </row>
    <row r="7" spans="2:12" ht="45" customHeight="1">
      <c r="B7" s="797" t="s">
        <v>436</v>
      </c>
      <c r="C7" s="576" t="s">
        <v>178</v>
      </c>
      <c r="D7" s="580" t="s">
        <v>179</v>
      </c>
      <c r="E7" s="580" t="s">
        <v>180</v>
      </c>
      <c r="F7" s="1300"/>
      <c r="G7" s="1300"/>
      <c r="H7" s="1300"/>
      <c r="I7" s="1301"/>
      <c r="J7" s="141"/>
      <c r="K7" s="143" t="s">
        <v>236</v>
      </c>
      <c r="L7" s="144" t="s">
        <v>237</v>
      </c>
    </row>
    <row r="8" spans="2:12" s="20" customFormat="1" ht="6" customHeight="1">
      <c r="C8" s="141"/>
      <c r="D8" s="136"/>
      <c r="E8" s="136"/>
      <c r="F8" s="145"/>
      <c r="G8" s="145"/>
      <c r="H8" s="145"/>
      <c r="I8" s="141"/>
      <c r="J8" s="141"/>
      <c r="K8" s="137"/>
      <c r="L8" s="137"/>
    </row>
    <row r="9" spans="2:12">
      <c r="B9" s="139" t="s">
        <v>102</v>
      </c>
      <c r="C9" s="35">
        <v>20</v>
      </c>
      <c r="D9" s="146"/>
      <c r="E9" s="147">
        <v>2</v>
      </c>
      <c r="F9" s="35"/>
      <c r="G9" s="35">
        <v>1</v>
      </c>
      <c r="H9" s="35">
        <v>34</v>
      </c>
      <c r="I9" s="45">
        <f>H9+G9+F9+C9</f>
        <v>55</v>
      </c>
      <c r="K9" s="57">
        <f>(I9-C9)/I9</f>
        <v>0.63636363636363635</v>
      </c>
      <c r="L9" s="58">
        <f>(I9-C9+D9)/I9</f>
        <v>0.63636363636363635</v>
      </c>
    </row>
    <row r="10" spans="2:12">
      <c r="B10" s="140" t="s">
        <v>103</v>
      </c>
      <c r="C10" s="37">
        <v>13</v>
      </c>
      <c r="D10" s="148"/>
      <c r="E10" s="149">
        <v>2</v>
      </c>
      <c r="F10" s="37"/>
      <c r="G10" s="37">
        <v>5</v>
      </c>
      <c r="H10" s="37">
        <v>31</v>
      </c>
      <c r="I10" s="46">
        <f t="shared" ref="I10:I64" si="0">H10+G10+F10+C10</f>
        <v>49</v>
      </c>
      <c r="K10" s="59">
        <f t="shared" ref="K10:K66" si="1">(I10-C10)/I10</f>
        <v>0.73469387755102045</v>
      </c>
      <c r="L10" s="60">
        <f t="shared" ref="L10:L66" si="2">(I10-C10+D10)/I10</f>
        <v>0.73469387755102045</v>
      </c>
    </row>
    <row r="11" spans="2:12">
      <c r="B11" s="140" t="s">
        <v>104</v>
      </c>
      <c r="C11" s="37"/>
      <c r="D11" s="148"/>
      <c r="E11" s="149"/>
      <c r="F11" s="37"/>
      <c r="G11" s="37"/>
      <c r="H11" s="37">
        <v>6</v>
      </c>
      <c r="I11" s="46">
        <f t="shared" si="0"/>
        <v>6</v>
      </c>
      <c r="K11" s="59">
        <f t="shared" si="1"/>
        <v>1</v>
      </c>
      <c r="L11" s="60">
        <f t="shared" si="2"/>
        <v>1</v>
      </c>
    </row>
    <row r="12" spans="2:12">
      <c r="B12" s="140" t="s">
        <v>105</v>
      </c>
      <c r="C12" s="37">
        <v>3</v>
      </c>
      <c r="D12" s="148"/>
      <c r="E12" s="149"/>
      <c r="F12" s="37"/>
      <c r="G12" s="37">
        <v>2</v>
      </c>
      <c r="H12" s="37">
        <v>11</v>
      </c>
      <c r="I12" s="46">
        <f t="shared" si="0"/>
        <v>16</v>
      </c>
      <c r="K12" s="59">
        <f t="shared" si="1"/>
        <v>0.8125</v>
      </c>
      <c r="L12" s="60">
        <f t="shared" si="2"/>
        <v>0.8125</v>
      </c>
    </row>
    <row r="13" spans="2:12">
      <c r="B13" s="140" t="s">
        <v>106</v>
      </c>
      <c r="C13" s="37">
        <v>3</v>
      </c>
      <c r="D13" s="148">
        <v>2</v>
      </c>
      <c r="E13" s="149">
        <v>1</v>
      </c>
      <c r="F13" s="37"/>
      <c r="G13" s="37">
        <v>7</v>
      </c>
      <c r="H13" s="37">
        <v>40</v>
      </c>
      <c r="I13" s="46">
        <f t="shared" si="0"/>
        <v>50</v>
      </c>
      <c r="K13" s="59">
        <f t="shared" si="1"/>
        <v>0.94</v>
      </c>
      <c r="L13" s="60">
        <f t="shared" si="2"/>
        <v>0.98</v>
      </c>
    </row>
    <row r="14" spans="2:12">
      <c r="B14" s="140" t="s">
        <v>107</v>
      </c>
      <c r="C14" s="37">
        <v>19</v>
      </c>
      <c r="D14" s="148"/>
      <c r="E14" s="149"/>
      <c r="F14" s="37"/>
      <c r="G14" s="37">
        <v>4</v>
      </c>
      <c r="H14" s="37">
        <v>52</v>
      </c>
      <c r="I14" s="46">
        <f t="shared" si="0"/>
        <v>75</v>
      </c>
      <c r="K14" s="59">
        <f t="shared" si="1"/>
        <v>0.7466666666666667</v>
      </c>
      <c r="L14" s="60">
        <f t="shared" si="2"/>
        <v>0.7466666666666667</v>
      </c>
    </row>
    <row r="15" spans="2:12">
      <c r="B15" s="140" t="s">
        <v>108</v>
      </c>
      <c r="C15" s="37">
        <v>5</v>
      </c>
      <c r="D15" s="148"/>
      <c r="E15" s="149">
        <v>1</v>
      </c>
      <c r="F15" s="37"/>
      <c r="G15" s="37">
        <v>7</v>
      </c>
      <c r="H15" s="37">
        <v>22</v>
      </c>
      <c r="I15" s="46">
        <f t="shared" si="0"/>
        <v>34</v>
      </c>
      <c r="K15" s="59">
        <f t="shared" si="1"/>
        <v>0.8529411764705882</v>
      </c>
      <c r="L15" s="60">
        <f t="shared" si="2"/>
        <v>0.8529411764705882</v>
      </c>
    </row>
    <row r="16" spans="2:12">
      <c r="B16" s="140" t="s">
        <v>109</v>
      </c>
      <c r="C16" s="37">
        <v>1</v>
      </c>
      <c r="D16" s="148"/>
      <c r="E16" s="149"/>
      <c r="F16" s="37"/>
      <c r="G16" s="37"/>
      <c r="H16" s="37"/>
      <c r="I16" s="46">
        <f t="shared" si="0"/>
        <v>1</v>
      </c>
      <c r="K16" s="59">
        <f t="shared" si="1"/>
        <v>0</v>
      </c>
      <c r="L16" s="60">
        <f t="shared" si="2"/>
        <v>0</v>
      </c>
    </row>
    <row r="17" spans="2:12">
      <c r="B17" s="140" t="s">
        <v>110</v>
      </c>
      <c r="C17" s="37">
        <v>3</v>
      </c>
      <c r="D17" s="148">
        <v>1</v>
      </c>
      <c r="E17" s="149"/>
      <c r="F17" s="37"/>
      <c r="G17" s="37">
        <v>3</v>
      </c>
      <c r="H17" s="37">
        <v>13</v>
      </c>
      <c r="I17" s="46">
        <f t="shared" si="0"/>
        <v>19</v>
      </c>
      <c r="K17" s="59">
        <f t="shared" si="1"/>
        <v>0.84210526315789469</v>
      </c>
      <c r="L17" s="60">
        <f t="shared" si="2"/>
        <v>0.89473684210526316</v>
      </c>
    </row>
    <row r="18" spans="2:12">
      <c r="B18" s="140" t="s">
        <v>111</v>
      </c>
      <c r="C18" s="37"/>
      <c r="D18" s="148"/>
      <c r="E18" s="149"/>
      <c r="F18" s="37"/>
      <c r="G18" s="37"/>
      <c r="H18" s="37">
        <v>3</v>
      </c>
      <c r="I18" s="46">
        <f t="shared" si="0"/>
        <v>3</v>
      </c>
      <c r="K18" s="59">
        <f t="shared" si="1"/>
        <v>1</v>
      </c>
      <c r="L18" s="60">
        <f t="shared" si="2"/>
        <v>1</v>
      </c>
    </row>
    <row r="19" spans="2:12">
      <c r="B19" s="140" t="s">
        <v>112</v>
      </c>
      <c r="C19" s="37">
        <v>7</v>
      </c>
      <c r="D19" s="148"/>
      <c r="E19" s="149"/>
      <c r="F19" s="37">
        <v>1</v>
      </c>
      <c r="G19" s="37">
        <v>8</v>
      </c>
      <c r="H19" s="37">
        <v>38</v>
      </c>
      <c r="I19" s="46">
        <f t="shared" si="0"/>
        <v>54</v>
      </c>
      <c r="K19" s="59">
        <f t="shared" si="1"/>
        <v>0.87037037037037035</v>
      </c>
      <c r="L19" s="60">
        <f t="shared" si="2"/>
        <v>0.87037037037037035</v>
      </c>
    </row>
    <row r="20" spans="2:12">
      <c r="B20" s="140" t="s">
        <v>113</v>
      </c>
      <c r="C20" s="37"/>
      <c r="D20" s="148"/>
      <c r="E20" s="149"/>
      <c r="F20" s="37"/>
      <c r="G20" s="37"/>
      <c r="H20" s="37">
        <v>5</v>
      </c>
      <c r="I20" s="46">
        <f t="shared" si="0"/>
        <v>5</v>
      </c>
      <c r="K20" s="59">
        <f t="shared" si="1"/>
        <v>1</v>
      </c>
      <c r="L20" s="60">
        <f t="shared" si="2"/>
        <v>1</v>
      </c>
    </row>
    <row r="21" spans="2:12">
      <c r="B21" s="140" t="s">
        <v>164</v>
      </c>
      <c r="C21" s="37">
        <v>1</v>
      </c>
      <c r="D21" s="148"/>
      <c r="E21" s="149"/>
      <c r="F21" s="37"/>
      <c r="G21" s="37"/>
      <c r="H21" s="37">
        <v>4</v>
      </c>
      <c r="I21" s="46">
        <f t="shared" si="0"/>
        <v>5</v>
      </c>
      <c r="K21" s="59">
        <f t="shared" si="1"/>
        <v>0.8</v>
      </c>
      <c r="L21" s="60">
        <f t="shared" si="2"/>
        <v>0.8</v>
      </c>
    </row>
    <row r="22" spans="2:12">
      <c r="B22" s="140" t="s">
        <v>114</v>
      </c>
      <c r="C22" s="37">
        <v>7</v>
      </c>
      <c r="D22" s="148"/>
      <c r="E22" s="149"/>
      <c r="F22" s="37">
        <v>1</v>
      </c>
      <c r="G22" s="37">
        <v>6</v>
      </c>
      <c r="H22" s="37">
        <v>23</v>
      </c>
      <c r="I22" s="46">
        <f t="shared" si="0"/>
        <v>37</v>
      </c>
      <c r="K22" s="59">
        <f t="shared" si="1"/>
        <v>0.81081081081081086</v>
      </c>
      <c r="L22" s="60">
        <f t="shared" si="2"/>
        <v>0.81081081081081086</v>
      </c>
    </row>
    <row r="23" spans="2:12">
      <c r="B23" s="140" t="s">
        <v>115</v>
      </c>
      <c r="C23" s="37">
        <v>1</v>
      </c>
      <c r="D23" s="148"/>
      <c r="E23" s="149"/>
      <c r="F23" s="37"/>
      <c r="G23" s="37"/>
      <c r="H23" s="37">
        <v>8</v>
      </c>
      <c r="I23" s="46">
        <f t="shared" si="0"/>
        <v>9</v>
      </c>
      <c r="K23" s="59">
        <f t="shared" si="1"/>
        <v>0.88888888888888884</v>
      </c>
      <c r="L23" s="60">
        <f t="shared" si="2"/>
        <v>0.88888888888888884</v>
      </c>
    </row>
    <row r="24" spans="2:12">
      <c r="B24" s="140" t="s">
        <v>116</v>
      </c>
      <c r="C24" s="37">
        <v>7</v>
      </c>
      <c r="D24" s="148">
        <v>1</v>
      </c>
      <c r="E24" s="149">
        <v>2</v>
      </c>
      <c r="F24" s="37"/>
      <c r="G24" s="37">
        <v>8</v>
      </c>
      <c r="H24" s="37">
        <v>33</v>
      </c>
      <c r="I24" s="46">
        <f t="shared" si="0"/>
        <v>48</v>
      </c>
      <c r="K24" s="59">
        <f t="shared" si="1"/>
        <v>0.85416666666666663</v>
      </c>
      <c r="L24" s="60">
        <f t="shared" si="2"/>
        <v>0.875</v>
      </c>
    </row>
    <row r="25" spans="2:12">
      <c r="B25" s="140" t="s">
        <v>117</v>
      </c>
      <c r="C25" s="37">
        <v>3</v>
      </c>
      <c r="D25" s="148">
        <v>1</v>
      </c>
      <c r="E25" s="149"/>
      <c r="F25" s="37"/>
      <c r="G25" s="37"/>
      <c r="H25" s="37">
        <v>17</v>
      </c>
      <c r="I25" s="46">
        <f t="shared" si="0"/>
        <v>20</v>
      </c>
      <c r="K25" s="59">
        <f t="shared" si="1"/>
        <v>0.85</v>
      </c>
      <c r="L25" s="60">
        <f t="shared" si="2"/>
        <v>0.9</v>
      </c>
    </row>
    <row r="26" spans="2:12">
      <c r="B26" s="140" t="s">
        <v>118</v>
      </c>
      <c r="C26" s="37">
        <v>8</v>
      </c>
      <c r="D26" s="148"/>
      <c r="E26" s="149">
        <v>1</v>
      </c>
      <c r="F26" s="37"/>
      <c r="G26" s="37">
        <v>4</v>
      </c>
      <c r="H26" s="37">
        <v>21</v>
      </c>
      <c r="I26" s="46">
        <f t="shared" si="0"/>
        <v>33</v>
      </c>
      <c r="K26" s="59">
        <f t="shared" si="1"/>
        <v>0.75757575757575757</v>
      </c>
      <c r="L26" s="60">
        <f t="shared" si="2"/>
        <v>0.75757575757575757</v>
      </c>
    </row>
    <row r="27" spans="2:12">
      <c r="B27" s="140" t="s">
        <v>119</v>
      </c>
      <c r="C27" s="37">
        <v>2</v>
      </c>
      <c r="D27" s="148"/>
      <c r="E27" s="149"/>
      <c r="F27" s="37"/>
      <c r="G27" s="37">
        <v>2</v>
      </c>
      <c r="H27" s="37">
        <v>18</v>
      </c>
      <c r="I27" s="46">
        <f t="shared" si="0"/>
        <v>22</v>
      </c>
      <c r="K27" s="59">
        <f t="shared" si="1"/>
        <v>0.90909090909090906</v>
      </c>
      <c r="L27" s="60">
        <f t="shared" si="2"/>
        <v>0.90909090909090906</v>
      </c>
    </row>
    <row r="28" spans="2:12">
      <c r="B28" s="140" t="s">
        <v>120</v>
      </c>
      <c r="C28" s="37">
        <v>1</v>
      </c>
      <c r="D28" s="148">
        <v>1</v>
      </c>
      <c r="E28" s="149"/>
      <c r="F28" s="37"/>
      <c r="G28" s="37"/>
      <c r="H28" s="37">
        <v>7</v>
      </c>
      <c r="I28" s="46">
        <f t="shared" si="0"/>
        <v>8</v>
      </c>
      <c r="K28" s="59">
        <f t="shared" si="1"/>
        <v>0.875</v>
      </c>
      <c r="L28" s="60">
        <f t="shared" si="2"/>
        <v>1</v>
      </c>
    </row>
    <row r="29" spans="2:12">
      <c r="B29" s="140" t="s">
        <v>121</v>
      </c>
      <c r="C29" s="37">
        <v>4</v>
      </c>
      <c r="D29" s="148"/>
      <c r="E29" s="149">
        <v>1</v>
      </c>
      <c r="F29" s="37"/>
      <c r="G29" s="37"/>
      <c r="H29" s="37">
        <v>5</v>
      </c>
      <c r="I29" s="46">
        <f t="shared" si="0"/>
        <v>9</v>
      </c>
      <c r="K29" s="59">
        <f t="shared" si="1"/>
        <v>0.55555555555555558</v>
      </c>
      <c r="L29" s="60">
        <f t="shared" si="2"/>
        <v>0.55555555555555558</v>
      </c>
    </row>
    <row r="30" spans="2:12">
      <c r="B30" s="140" t="s">
        <v>122</v>
      </c>
      <c r="C30" s="37">
        <v>9</v>
      </c>
      <c r="D30" s="148"/>
      <c r="E30" s="149">
        <v>3</v>
      </c>
      <c r="F30" s="37"/>
      <c r="G30" s="37">
        <v>1</v>
      </c>
      <c r="H30" s="37">
        <v>15</v>
      </c>
      <c r="I30" s="46">
        <f t="shared" si="0"/>
        <v>25</v>
      </c>
      <c r="K30" s="59">
        <f t="shared" si="1"/>
        <v>0.64</v>
      </c>
      <c r="L30" s="60">
        <f t="shared" si="2"/>
        <v>0.64</v>
      </c>
    </row>
    <row r="31" spans="2:12">
      <c r="B31" s="140" t="s">
        <v>123</v>
      </c>
      <c r="C31" s="37">
        <v>6</v>
      </c>
      <c r="D31" s="148"/>
      <c r="E31" s="149">
        <v>3</v>
      </c>
      <c r="F31" s="37"/>
      <c r="G31" s="37">
        <v>3</v>
      </c>
      <c r="H31" s="37">
        <v>14</v>
      </c>
      <c r="I31" s="46">
        <f t="shared" si="0"/>
        <v>23</v>
      </c>
      <c r="K31" s="59">
        <f t="shared" si="1"/>
        <v>0.73913043478260865</v>
      </c>
      <c r="L31" s="60">
        <f t="shared" si="2"/>
        <v>0.73913043478260865</v>
      </c>
    </row>
    <row r="32" spans="2:12">
      <c r="B32" s="140" t="s">
        <v>124</v>
      </c>
      <c r="C32" s="37"/>
      <c r="D32" s="148"/>
      <c r="E32" s="149"/>
      <c r="F32" s="37"/>
      <c r="G32" s="37"/>
      <c r="H32" s="37">
        <v>3</v>
      </c>
      <c r="I32" s="46">
        <f t="shared" si="0"/>
        <v>3</v>
      </c>
      <c r="K32" s="59">
        <f t="shared" si="1"/>
        <v>1</v>
      </c>
      <c r="L32" s="60">
        <f t="shared" si="2"/>
        <v>1</v>
      </c>
    </row>
    <row r="33" spans="2:12">
      <c r="B33" s="140" t="s">
        <v>125</v>
      </c>
      <c r="C33" s="37"/>
      <c r="D33" s="148"/>
      <c r="E33" s="149"/>
      <c r="F33" s="37"/>
      <c r="G33" s="37">
        <v>2</v>
      </c>
      <c r="H33" s="37">
        <v>16</v>
      </c>
      <c r="I33" s="46">
        <f t="shared" si="0"/>
        <v>18</v>
      </c>
      <c r="K33" s="59">
        <f t="shared" si="1"/>
        <v>1</v>
      </c>
      <c r="L33" s="60">
        <f t="shared" si="2"/>
        <v>1</v>
      </c>
    </row>
    <row r="34" spans="2:12">
      <c r="B34" s="140" t="s">
        <v>126</v>
      </c>
      <c r="C34" s="37"/>
      <c r="D34" s="148"/>
      <c r="E34" s="149"/>
      <c r="F34" s="37"/>
      <c r="G34" s="37">
        <v>5</v>
      </c>
      <c r="H34" s="37">
        <v>36</v>
      </c>
      <c r="I34" s="46">
        <f t="shared" si="0"/>
        <v>41</v>
      </c>
      <c r="K34" s="59">
        <f t="shared" si="1"/>
        <v>1</v>
      </c>
      <c r="L34" s="60">
        <f t="shared" si="2"/>
        <v>1</v>
      </c>
    </row>
    <row r="35" spans="2:12">
      <c r="B35" s="140" t="s">
        <v>127</v>
      </c>
      <c r="C35" s="37">
        <v>4</v>
      </c>
      <c r="D35" s="148"/>
      <c r="E35" s="149">
        <v>1</v>
      </c>
      <c r="F35" s="37"/>
      <c r="G35" s="37">
        <v>2</v>
      </c>
      <c r="H35" s="37">
        <v>41</v>
      </c>
      <c r="I35" s="46">
        <f t="shared" si="0"/>
        <v>47</v>
      </c>
      <c r="K35" s="59">
        <f t="shared" si="1"/>
        <v>0.91489361702127658</v>
      </c>
      <c r="L35" s="60">
        <f t="shared" si="2"/>
        <v>0.91489361702127658</v>
      </c>
    </row>
    <row r="36" spans="2:12">
      <c r="B36" s="140" t="s">
        <v>128</v>
      </c>
      <c r="C36" s="37">
        <v>8</v>
      </c>
      <c r="D36" s="148"/>
      <c r="E36" s="149">
        <v>2</v>
      </c>
      <c r="F36" s="37"/>
      <c r="G36" s="37">
        <v>1</v>
      </c>
      <c r="H36" s="37">
        <v>9</v>
      </c>
      <c r="I36" s="46">
        <f t="shared" si="0"/>
        <v>18</v>
      </c>
      <c r="K36" s="59">
        <f t="shared" si="1"/>
        <v>0.55555555555555558</v>
      </c>
      <c r="L36" s="60">
        <f t="shared" si="2"/>
        <v>0.55555555555555558</v>
      </c>
    </row>
    <row r="37" spans="2:12">
      <c r="B37" s="140" t="s">
        <v>129</v>
      </c>
      <c r="C37" s="37"/>
      <c r="D37" s="148"/>
      <c r="E37" s="149"/>
      <c r="F37" s="37"/>
      <c r="G37" s="37"/>
      <c r="H37" s="37">
        <v>5</v>
      </c>
      <c r="I37" s="46">
        <f t="shared" si="0"/>
        <v>5</v>
      </c>
      <c r="K37" s="59">
        <f t="shared" si="1"/>
        <v>1</v>
      </c>
      <c r="L37" s="60">
        <f t="shared" si="2"/>
        <v>1</v>
      </c>
    </row>
    <row r="38" spans="2:12">
      <c r="B38" s="140" t="s">
        <v>130</v>
      </c>
      <c r="C38" s="37">
        <v>2</v>
      </c>
      <c r="D38" s="148">
        <v>1</v>
      </c>
      <c r="E38" s="149">
        <v>1</v>
      </c>
      <c r="F38" s="37"/>
      <c r="G38" s="37"/>
      <c r="H38" s="37">
        <v>7</v>
      </c>
      <c r="I38" s="46">
        <f t="shared" si="0"/>
        <v>9</v>
      </c>
      <c r="K38" s="59">
        <f t="shared" si="1"/>
        <v>0.77777777777777779</v>
      </c>
      <c r="L38" s="60">
        <f t="shared" si="2"/>
        <v>0.88888888888888884</v>
      </c>
    </row>
    <row r="39" spans="2:12">
      <c r="B39" s="140" t="s">
        <v>131</v>
      </c>
      <c r="C39" s="37">
        <v>1</v>
      </c>
      <c r="D39" s="148"/>
      <c r="E39" s="149">
        <v>1</v>
      </c>
      <c r="F39" s="37"/>
      <c r="G39" s="37">
        <v>2</v>
      </c>
      <c r="H39" s="37">
        <v>7</v>
      </c>
      <c r="I39" s="46">
        <f t="shared" si="0"/>
        <v>10</v>
      </c>
      <c r="K39" s="59">
        <f t="shared" si="1"/>
        <v>0.9</v>
      </c>
      <c r="L39" s="60">
        <f t="shared" si="2"/>
        <v>0.9</v>
      </c>
    </row>
    <row r="40" spans="2:12">
      <c r="B40" s="140" t="s">
        <v>132</v>
      </c>
      <c r="C40" s="37"/>
      <c r="D40" s="148"/>
      <c r="E40" s="149"/>
      <c r="F40" s="37"/>
      <c r="G40" s="37">
        <v>1</v>
      </c>
      <c r="H40" s="37">
        <v>13</v>
      </c>
      <c r="I40" s="46">
        <f t="shared" si="0"/>
        <v>14</v>
      </c>
      <c r="K40" s="59">
        <f t="shared" si="1"/>
        <v>1</v>
      </c>
      <c r="L40" s="60">
        <f t="shared" si="2"/>
        <v>1</v>
      </c>
    </row>
    <row r="41" spans="2:12">
      <c r="B41" s="140" t="s">
        <v>133</v>
      </c>
      <c r="C41" s="37">
        <v>2</v>
      </c>
      <c r="D41" s="148">
        <v>1</v>
      </c>
      <c r="E41" s="149"/>
      <c r="F41" s="37"/>
      <c r="G41" s="37"/>
      <c r="H41" s="37">
        <v>11</v>
      </c>
      <c r="I41" s="46">
        <f t="shared" si="0"/>
        <v>13</v>
      </c>
      <c r="K41" s="59">
        <f t="shared" si="1"/>
        <v>0.84615384615384615</v>
      </c>
      <c r="L41" s="60">
        <f t="shared" si="2"/>
        <v>0.92307692307692313</v>
      </c>
    </row>
    <row r="42" spans="2:12">
      <c r="B42" s="140" t="s">
        <v>165</v>
      </c>
      <c r="C42" s="37"/>
      <c r="D42" s="148"/>
      <c r="E42" s="149"/>
      <c r="F42" s="37"/>
      <c r="G42" s="37"/>
      <c r="H42" s="37">
        <v>1</v>
      </c>
      <c r="I42" s="46">
        <f t="shared" si="0"/>
        <v>1</v>
      </c>
      <c r="K42" s="59">
        <f t="shared" si="1"/>
        <v>1</v>
      </c>
      <c r="L42" s="60">
        <f t="shared" si="2"/>
        <v>1</v>
      </c>
    </row>
    <row r="43" spans="2:12">
      <c r="B43" s="140" t="s">
        <v>134</v>
      </c>
      <c r="C43" s="37">
        <v>2</v>
      </c>
      <c r="D43" s="148">
        <v>1</v>
      </c>
      <c r="E43" s="149">
        <v>1</v>
      </c>
      <c r="F43" s="37"/>
      <c r="G43" s="37">
        <v>1</v>
      </c>
      <c r="H43" s="37">
        <v>8</v>
      </c>
      <c r="I43" s="46">
        <f t="shared" si="0"/>
        <v>11</v>
      </c>
      <c r="K43" s="59">
        <f t="shared" si="1"/>
        <v>0.81818181818181823</v>
      </c>
      <c r="L43" s="60">
        <f t="shared" si="2"/>
        <v>0.90909090909090906</v>
      </c>
    </row>
    <row r="44" spans="2:12">
      <c r="B44" s="140" t="s">
        <v>135</v>
      </c>
      <c r="C44" s="37">
        <v>1</v>
      </c>
      <c r="D44" s="148"/>
      <c r="E44" s="149">
        <v>1</v>
      </c>
      <c r="F44" s="37"/>
      <c r="G44" s="37"/>
      <c r="H44" s="37">
        <v>3</v>
      </c>
      <c r="I44" s="46">
        <f t="shared" si="0"/>
        <v>4</v>
      </c>
      <c r="K44" s="59">
        <f t="shared" si="1"/>
        <v>0.75</v>
      </c>
      <c r="L44" s="60">
        <f t="shared" si="2"/>
        <v>0.75</v>
      </c>
    </row>
    <row r="45" spans="2:12">
      <c r="B45" s="140" t="s">
        <v>136</v>
      </c>
      <c r="C45" s="37">
        <v>2</v>
      </c>
      <c r="D45" s="148">
        <v>1</v>
      </c>
      <c r="E45" s="149">
        <v>1</v>
      </c>
      <c r="F45" s="37"/>
      <c r="G45" s="37"/>
      <c r="H45" s="37">
        <v>1</v>
      </c>
      <c r="I45" s="46">
        <f t="shared" si="0"/>
        <v>3</v>
      </c>
      <c r="K45" s="59">
        <f t="shared" si="1"/>
        <v>0.33333333333333331</v>
      </c>
      <c r="L45" s="60">
        <f t="shared" si="2"/>
        <v>0.66666666666666663</v>
      </c>
    </row>
    <row r="46" spans="2:12">
      <c r="B46" s="140" t="s">
        <v>137</v>
      </c>
      <c r="C46" s="37">
        <v>10</v>
      </c>
      <c r="D46" s="148"/>
      <c r="E46" s="149">
        <v>2</v>
      </c>
      <c r="F46" s="37"/>
      <c r="G46" s="37">
        <v>2</v>
      </c>
      <c r="H46" s="37">
        <v>35</v>
      </c>
      <c r="I46" s="46">
        <f t="shared" si="0"/>
        <v>47</v>
      </c>
      <c r="K46" s="59">
        <f t="shared" si="1"/>
        <v>0.78723404255319152</v>
      </c>
      <c r="L46" s="60">
        <f t="shared" si="2"/>
        <v>0.78723404255319152</v>
      </c>
    </row>
    <row r="47" spans="2:12">
      <c r="B47" s="140" t="s">
        <v>138</v>
      </c>
      <c r="C47" s="37">
        <v>6</v>
      </c>
      <c r="D47" s="148"/>
      <c r="E47" s="149">
        <v>3</v>
      </c>
      <c r="F47" s="37"/>
      <c r="G47" s="37">
        <v>2</v>
      </c>
      <c r="H47" s="37">
        <v>14</v>
      </c>
      <c r="I47" s="46">
        <f t="shared" si="0"/>
        <v>22</v>
      </c>
      <c r="K47" s="59">
        <f t="shared" si="1"/>
        <v>0.72727272727272729</v>
      </c>
      <c r="L47" s="60">
        <f t="shared" si="2"/>
        <v>0.72727272727272729</v>
      </c>
    </row>
    <row r="48" spans="2:12">
      <c r="B48" s="140" t="s">
        <v>139</v>
      </c>
      <c r="C48" s="37">
        <v>6</v>
      </c>
      <c r="D48" s="148">
        <v>1</v>
      </c>
      <c r="E48" s="149">
        <v>2</v>
      </c>
      <c r="F48" s="37"/>
      <c r="G48" s="37"/>
      <c r="H48" s="37">
        <v>19</v>
      </c>
      <c r="I48" s="46">
        <f t="shared" si="0"/>
        <v>25</v>
      </c>
      <c r="K48" s="59">
        <f t="shared" si="1"/>
        <v>0.76</v>
      </c>
      <c r="L48" s="60">
        <f t="shared" si="2"/>
        <v>0.8</v>
      </c>
    </row>
    <row r="49" spans="2:12">
      <c r="B49" s="140" t="s">
        <v>140</v>
      </c>
      <c r="C49" s="37">
        <v>4</v>
      </c>
      <c r="D49" s="148"/>
      <c r="E49" s="149">
        <v>2</v>
      </c>
      <c r="F49" s="37"/>
      <c r="G49" s="37">
        <v>1</v>
      </c>
      <c r="H49" s="37">
        <v>14</v>
      </c>
      <c r="I49" s="46">
        <f t="shared" si="0"/>
        <v>19</v>
      </c>
      <c r="K49" s="59">
        <f t="shared" si="1"/>
        <v>0.78947368421052633</v>
      </c>
      <c r="L49" s="60">
        <f t="shared" si="2"/>
        <v>0.78947368421052633</v>
      </c>
    </row>
    <row r="50" spans="2:12">
      <c r="B50" s="140" t="s">
        <v>141</v>
      </c>
      <c r="C50" s="37">
        <v>7</v>
      </c>
      <c r="D50" s="148">
        <v>1</v>
      </c>
      <c r="E50" s="149">
        <v>4</v>
      </c>
      <c r="F50" s="37"/>
      <c r="G50" s="37">
        <v>2</v>
      </c>
      <c r="H50" s="37">
        <v>15</v>
      </c>
      <c r="I50" s="46">
        <f t="shared" si="0"/>
        <v>24</v>
      </c>
      <c r="K50" s="59">
        <f t="shared" si="1"/>
        <v>0.70833333333333337</v>
      </c>
      <c r="L50" s="60">
        <f t="shared" si="2"/>
        <v>0.75</v>
      </c>
    </row>
    <row r="51" spans="2:12">
      <c r="B51" s="140" t="s">
        <v>142</v>
      </c>
      <c r="C51" s="37">
        <v>6</v>
      </c>
      <c r="D51" s="148">
        <v>3</v>
      </c>
      <c r="E51" s="149">
        <v>3</v>
      </c>
      <c r="F51" s="37"/>
      <c r="G51" s="37">
        <v>1</v>
      </c>
      <c r="H51" s="37">
        <v>10</v>
      </c>
      <c r="I51" s="46">
        <f t="shared" si="0"/>
        <v>17</v>
      </c>
      <c r="K51" s="59">
        <f t="shared" si="1"/>
        <v>0.6470588235294118</v>
      </c>
      <c r="L51" s="60">
        <f t="shared" si="2"/>
        <v>0.82352941176470584</v>
      </c>
    </row>
    <row r="52" spans="2:12">
      <c r="B52" s="140" t="s">
        <v>143</v>
      </c>
      <c r="C52" s="37">
        <v>3</v>
      </c>
      <c r="D52" s="148">
        <v>2</v>
      </c>
      <c r="E52" s="149"/>
      <c r="F52" s="37"/>
      <c r="G52" s="37">
        <v>1</v>
      </c>
      <c r="H52" s="37">
        <v>7</v>
      </c>
      <c r="I52" s="46">
        <f t="shared" si="0"/>
        <v>11</v>
      </c>
      <c r="K52" s="59">
        <f t="shared" si="1"/>
        <v>0.72727272727272729</v>
      </c>
      <c r="L52" s="60">
        <f t="shared" si="2"/>
        <v>0.90909090909090906</v>
      </c>
    </row>
    <row r="53" spans="2:12">
      <c r="B53" s="140" t="s">
        <v>144</v>
      </c>
      <c r="C53" s="37">
        <v>1</v>
      </c>
      <c r="D53" s="148">
        <v>1</v>
      </c>
      <c r="E53" s="149"/>
      <c r="F53" s="37"/>
      <c r="G53" s="37">
        <v>1</v>
      </c>
      <c r="H53" s="37">
        <v>10</v>
      </c>
      <c r="I53" s="46">
        <f t="shared" si="0"/>
        <v>12</v>
      </c>
      <c r="K53" s="59">
        <f t="shared" si="1"/>
        <v>0.91666666666666663</v>
      </c>
      <c r="L53" s="60">
        <f t="shared" si="2"/>
        <v>1</v>
      </c>
    </row>
    <row r="54" spans="2:12">
      <c r="B54" s="140" t="s">
        <v>145</v>
      </c>
      <c r="C54" s="37">
        <v>2</v>
      </c>
      <c r="D54" s="148"/>
      <c r="E54" s="149">
        <v>2</v>
      </c>
      <c r="F54" s="37"/>
      <c r="G54" s="37"/>
      <c r="H54" s="37">
        <v>2</v>
      </c>
      <c r="I54" s="46">
        <f t="shared" si="0"/>
        <v>4</v>
      </c>
      <c r="K54" s="59">
        <f t="shared" si="1"/>
        <v>0.5</v>
      </c>
      <c r="L54" s="60">
        <f t="shared" si="2"/>
        <v>0.5</v>
      </c>
    </row>
    <row r="55" spans="2:12">
      <c r="B55" s="140" t="s">
        <v>146</v>
      </c>
      <c r="C55" s="37"/>
      <c r="D55" s="148"/>
      <c r="E55" s="149"/>
      <c r="F55" s="37"/>
      <c r="G55" s="37"/>
      <c r="H55" s="37">
        <v>5</v>
      </c>
      <c r="I55" s="46">
        <f t="shared" si="0"/>
        <v>5</v>
      </c>
      <c r="K55" s="59">
        <f t="shared" si="1"/>
        <v>1</v>
      </c>
      <c r="L55" s="60">
        <f t="shared" si="2"/>
        <v>1</v>
      </c>
    </row>
    <row r="56" spans="2:12">
      <c r="B56" s="140" t="s">
        <v>147</v>
      </c>
      <c r="C56" s="37">
        <v>9</v>
      </c>
      <c r="D56" s="148"/>
      <c r="E56" s="149">
        <v>2</v>
      </c>
      <c r="F56" s="37">
        <v>1</v>
      </c>
      <c r="G56" s="37">
        <v>3</v>
      </c>
      <c r="H56" s="37">
        <v>16</v>
      </c>
      <c r="I56" s="46">
        <f t="shared" si="0"/>
        <v>29</v>
      </c>
      <c r="K56" s="59">
        <f t="shared" si="1"/>
        <v>0.68965517241379315</v>
      </c>
      <c r="L56" s="60">
        <f t="shared" si="2"/>
        <v>0.68965517241379315</v>
      </c>
    </row>
    <row r="57" spans="2:12">
      <c r="B57" s="140" t="s">
        <v>148</v>
      </c>
      <c r="C57" s="37">
        <v>7</v>
      </c>
      <c r="D57" s="148"/>
      <c r="E57" s="149"/>
      <c r="F57" s="37"/>
      <c r="G57" s="37">
        <v>2</v>
      </c>
      <c r="H57" s="37">
        <v>21</v>
      </c>
      <c r="I57" s="46">
        <f t="shared" si="0"/>
        <v>30</v>
      </c>
      <c r="K57" s="59">
        <f t="shared" si="1"/>
        <v>0.76666666666666672</v>
      </c>
      <c r="L57" s="60">
        <f t="shared" si="2"/>
        <v>0.76666666666666672</v>
      </c>
    </row>
    <row r="58" spans="2:12">
      <c r="B58" s="140" t="s">
        <v>149</v>
      </c>
      <c r="C58" s="37"/>
      <c r="D58" s="148"/>
      <c r="E58" s="149"/>
      <c r="F58" s="37"/>
      <c r="G58" s="37"/>
      <c r="H58" s="37">
        <v>1</v>
      </c>
      <c r="I58" s="46">
        <f t="shared" si="0"/>
        <v>1</v>
      </c>
      <c r="K58" s="59">
        <f t="shared" si="1"/>
        <v>1</v>
      </c>
      <c r="L58" s="60">
        <f t="shared" si="2"/>
        <v>1</v>
      </c>
    </row>
    <row r="59" spans="2:12">
      <c r="B59" s="795" t="s">
        <v>150</v>
      </c>
      <c r="C59" s="37">
        <v>1</v>
      </c>
      <c r="D59" s="148"/>
      <c r="E59" s="149"/>
      <c r="F59" s="37"/>
      <c r="G59" s="37"/>
      <c r="H59" s="37">
        <v>1</v>
      </c>
      <c r="I59" s="46">
        <f t="shared" si="0"/>
        <v>2</v>
      </c>
      <c r="K59" s="59">
        <f t="shared" ref="K59" si="3">(I59-C59)/I59</f>
        <v>0.5</v>
      </c>
      <c r="L59" s="60">
        <f t="shared" ref="L59" si="4">(I59-C59+D59)/I59</f>
        <v>0.5</v>
      </c>
    </row>
    <row r="60" spans="2:12">
      <c r="B60" s="140" t="s">
        <v>151</v>
      </c>
      <c r="C60" s="37">
        <v>5</v>
      </c>
      <c r="D60" s="148">
        <v>1</v>
      </c>
      <c r="E60" s="149">
        <v>1</v>
      </c>
      <c r="F60" s="37"/>
      <c r="G60" s="37">
        <v>7</v>
      </c>
      <c r="H60" s="37">
        <v>22</v>
      </c>
      <c r="I60" s="46">
        <f t="shared" si="0"/>
        <v>34</v>
      </c>
      <c r="K60" s="59">
        <f t="shared" si="1"/>
        <v>0.8529411764705882</v>
      </c>
      <c r="L60" s="60">
        <f t="shared" si="2"/>
        <v>0.88235294117647056</v>
      </c>
    </row>
    <row r="61" spans="2:12">
      <c r="B61" s="140" t="s">
        <v>152</v>
      </c>
      <c r="C61" s="37"/>
      <c r="D61" s="148"/>
      <c r="E61" s="149"/>
      <c r="F61" s="37"/>
      <c r="G61" s="37"/>
      <c r="H61" s="37">
        <v>1</v>
      </c>
      <c r="I61" s="46">
        <f t="shared" si="0"/>
        <v>1</v>
      </c>
      <c r="K61" s="59">
        <f t="shared" si="1"/>
        <v>1</v>
      </c>
      <c r="L61" s="60">
        <f t="shared" si="2"/>
        <v>1</v>
      </c>
    </row>
    <row r="62" spans="2:12">
      <c r="B62" s="140" t="s">
        <v>153</v>
      </c>
      <c r="C62" s="37">
        <v>6</v>
      </c>
      <c r="D62" s="148">
        <v>1</v>
      </c>
      <c r="E62" s="149">
        <v>1</v>
      </c>
      <c r="F62" s="37"/>
      <c r="G62" s="37">
        <v>2</v>
      </c>
      <c r="H62" s="37">
        <v>8</v>
      </c>
      <c r="I62" s="46">
        <f t="shared" si="0"/>
        <v>16</v>
      </c>
      <c r="K62" s="59">
        <f t="shared" si="1"/>
        <v>0.625</v>
      </c>
      <c r="L62" s="60">
        <f t="shared" si="2"/>
        <v>0.6875</v>
      </c>
    </row>
    <row r="63" spans="2:12">
      <c r="B63" s="140" t="s">
        <v>154</v>
      </c>
      <c r="C63" s="37">
        <v>6</v>
      </c>
      <c r="D63" s="148"/>
      <c r="E63" s="149">
        <v>3</v>
      </c>
      <c r="F63" s="37"/>
      <c r="G63" s="37"/>
      <c r="H63" s="37">
        <v>5</v>
      </c>
      <c r="I63" s="46">
        <f t="shared" si="0"/>
        <v>11</v>
      </c>
      <c r="K63" s="59">
        <f t="shared" si="1"/>
        <v>0.45454545454545453</v>
      </c>
      <c r="L63" s="60">
        <f t="shared" si="2"/>
        <v>0.45454545454545453</v>
      </c>
    </row>
    <row r="64" spans="2:12">
      <c r="B64" s="140" t="s">
        <v>155</v>
      </c>
      <c r="C64" s="37">
        <v>3</v>
      </c>
      <c r="D64" s="148">
        <v>1</v>
      </c>
      <c r="E64" s="149">
        <v>1</v>
      </c>
      <c r="F64" s="37"/>
      <c r="G64" s="37"/>
      <c r="H64" s="37">
        <v>6</v>
      </c>
      <c r="I64" s="46">
        <f t="shared" si="0"/>
        <v>9</v>
      </c>
      <c r="K64" s="59">
        <f t="shared" si="1"/>
        <v>0.66666666666666663</v>
      </c>
      <c r="L64" s="60">
        <f t="shared" si="2"/>
        <v>0.77777777777777779</v>
      </c>
    </row>
    <row r="65" spans="2:12" ht="6.75" customHeight="1">
      <c r="K65" s="138"/>
      <c r="L65" s="138"/>
    </row>
    <row r="66" spans="2:12" ht="13.8">
      <c r="B66" s="577" t="s">
        <v>1</v>
      </c>
      <c r="C66" s="578">
        <f>SUM(C9:C64)</f>
        <v>227</v>
      </c>
      <c r="D66" s="579">
        <f t="shared" ref="D66:I66" si="5">SUM(D9:D64)</f>
        <v>21</v>
      </c>
      <c r="E66" s="579">
        <f t="shared" si="5"/>
        <v>50</v>
      </c>
      <c r="F66" s="578">
        <f t="shared" si="5"/>
        <v>3</v>
      </c>
      <c r="G66" s="578">
        <f t="shared" si="5"/>
        <v>99</v>
      </c>
      <c r="H66" s="578">
        <f t="shared" si="5"/>
        <v>793</v>
      </c>
      <c r="I66" s="796">
        <f t="shared" si="5"/>
        <v>1122</v>
      </c>
      <c r="J66" s="142"/>
      <c r="K66" s="272">
        <f t="shared" si="1"/>
        <v>0.79768270944741537</v>
      </c>
      <c r="L66" s="273">
        <f t="shared" si="2"/>
        <v>0.81639928698752229</v>
      </c>
    </row>
    <row r="67" spans="2:12" ht="3.75" customHeight="1"/>
    <row r="68" spans="2:12">
      <c r="B68" s="511" t="s">
        <v>737</v>
      </c>
    </row>
    <row r="69" spans="2:12">
      <c r="B69" s="511"/>
    </row>
  </sheetData>
  <mergeCells count="8">
    <mergeCell ref="B4:L4"/>
    <mergeCell ref="B2:L2"/>
    <mergeCell ref="K6:L6"/>
    <mergeCell ref="C6:E6"/>
    <mergeCell ref="F6:F7"/>
    <mergeCell ref="G6:G7"/>
    <mergeCell ref="H6:H7"/>
    <mergeCell ref="I6:I7"/>
  </mergeCells>
  <printOptions horizontalCentered="1"/>
  <pageMargins left="0.39370078740157483" right="0.39370078740157483" top="0.98425196850393704" bottom="0.59055118110236227" header="0.39370078740157483" footer="0.39370078740157483"/>
  <pageSetup paperSize="9" scale="78" firstPageNumber="24" fitToHeight="0" orientation="portrait" r:id="rId1"/>
</worksheet>
</file>

<file path=xl/worksheets/sheet18.xml><?xml version="1.0" encoding="utf-8"?>
<worksheet xmlns="http://schemas.openxmlformats.org/spreadsheetml/2006/main" xmlns:r="http://schemas.openxmlformats.org/officeDocument/2006/relationships">
  <sheetPr>
    <tabColor theme="3" tint="-0.499984740745262"/>
    <pageSetUpPr fitToPage="1"/>
  </sheetPr>
  <dimension ref="A2:K39"/>
  <sheetViews>
    <sheetView showGridLines="0" zoomScaleNormal="100" workbookViewId="0">
      <selection activeCell="R39" sqref="R39"/>
    </sheetView>
  </sheetViews>
  <sheetFormatPr baseColWidth="10" defaultRowHeight="13.2"/>
  <cols>
    <col min="1" max="1" width="57.6640625" customWidth="1"/>
    <col min="2" max="6" width="22" customWidth="1"/>
    <col min="7" max="7" width="5.109375" style="20" customWidth="1"/>
  </cols>
  <sheetData>
    <row r="2" spans="1:11" ht="34.5" customHeight="1">
      <c r="A2" s="1255" t="s">
        <v>742</v>
      </c>
      <c r="B2" s="1255"/>
      <c r="C2" s="1255"/>
      <c r="D2" s="1255"/>
      <c r="E2" s="1255"/>
      <c r="F2" s="1255"/>
      <c r="G2" s="1255"/>
      <c r="H2" s="1255"/>
      <c r="I2" s="61"/>
      <c r="J2" s="61"/>
      <c r="K2" s="61"/>
    </row>
    <row r="3" spans="1:11">
      <c r="A3" s="49"/>
    </row>
    <row r="4" spans="1:11">
      <c r="A4" s="49"/>
    </row>
    <row r="6" spans="1:11">
      <c r="A6" s="1283" t="s">
        <v>494</v>
      </c>
      <c r="B6" s="1283"/>
      <c r="C6" s="1283"/>
      <c r="D6" s="1283"/>
      <c r="E6" s="1283"/>
      <c r="F6" s="1283"/>
      <c r="G6" s="1283"/>
      <c r="H6" s="1283"/>
    </row>
    <row r="8" spans="1:11" ht="79.2">
      <c r="A8" s="678" t="s">
        <v>740</v>
      </c>
      <c r="B8" s="28" t="s">
        <v>232</v>
      </c>
      <c r="C8" s="28" t="s">
        <v>233</v>
      </c>
      <c r="D8" s="673" t="s">
        <v>540</v>
      </c>
      <c r="E8" s="673" t="s">
        <v>539</v>
      </c>
      <c r="F8" s="96" t="s">
        <v>234</v>
      </c>
      <c r="G8" s="53"/>
      <c r="H8" s="63" t="s">
        <v>101</v>
      </c>
    </row>
    <row r="9" spans="1:11" s="20" customFormat="1">
      <c r="A9" s="53"/>
      <c r="B9" s="53"/>
      <c r="C9" s="53"/>
      <c r="D9" s="53"/>
      <c r="E9" s="53"/>
      <c r="F9" s="53"/>
      <c r="G9" s="53"/>
      <c r="H9" s="53"/>
    </row>
    <row r="10" spans="1:11">
      <c r="A10" s="583" t="s">
        <v>204</v>
      </c>
      <c r="B10" s="480">
        <v>64</v>
      </c>
      <c r="C10" s="480">
        <v>180</v>
      </c>
      <c r="D10" s="480">
        <v>11</v>
      </c>
      <c r="E10" s="480">
        <v>37</v>
      </c>
      <c r="F10" s="584">
        <v>34</v>
      </c>
      <c r="G10" s="151"/>
      <c r="H10" s="563">
        <f>SUM(B10:F10)</f>
        <v>326</v>
      </c>
    </row>
    <row r="11" spans="1:11">
      <c r="A11" s="585" t="s">
        <v>205</v>
      </c>
      <c r="B11" s="481">
        <v>28</v>
      </c>
      <c r="C11" s="481">
        <v>91</v>
      </c>
      <c r="D11" s="481">
        <v>5</v>
      </c>
      <c r="E11" s="481">
        <v>8</v>
      </c>
      <c r="F11" s="586">
        <v>9</v>
      </c>
      <c r="G11" s="151"/>
      <c r="H11" s="564">
        <f t="shared" ref="H11:H31" si="0">SUM(B11:F11)</f>
        <v>141</v>
      </c>
    </row>
    <row r="12" spans="1:11" ht="26.4">
      <c r="A12" s="505" t="s">
        <v>206</v>
      </c>
      <c r="B12" s="482">
        <f>SUM(B13:B21)</f>
        <v>45</v>
      </c>
      <c r="C12" s="482">
        <f t="shared" ref="C12:F12" si="1">SUM(C13:C21)</f>
        <v>113</v>
      </c>
      <c r="D12" s="482">
        <f t="shared" si="1"/>
        <v>6</v>
      </c>
      <c r="E12" s="482">
        <f t="shared" si="1"/>
        <v>14</v>
      </c>
      <c r="F12" s="587">
        <f t="shared" si="1"/>
        <v>6</v>
      </c>
      <c r="G12" s="151"/>
      <c r="H12" s="565">
        <f t="shared" si="0"/>
        <v>184</v>
      </c>
    </row>
    <row r="13" spans="1:11">
      <c r="A13" s="98" t="s">
        <v>214</v>
      </c>
      <c r="B13" s="35">
        <v>12</v>
      </c>
      <c r="C13" s="35">
        <v>22</v>
      </c>
      <c r="D13" s="35">
        <v>1</v>
      </c>
      <c r="E13" s="35">
        <v>3</v>
      </c>
      <c r="F13" s="81"/>
      <c r="H13" s="11">
        <f t="shared" si="0"/>
        <v>38</v>
      </c>
    </row>
    <row r="14" spans="1:11">
      <c r="A14" s="99" t="s">
        <v>211</v>
      </c>
      <c r="B14" s="37">
        <v>3</v>
      </c>
      <c r="C14" s="37">
        <v>8</v>
      </c>
      <c r="D14" s="37"/>
      <c r="E14" s="37"/>
      <c r="F14" s="83"/>
      <c r="H14" s="12">
        <f t="shared" si="0"/>
        <v>11</v>
      </c>
    </row>
    <row r="15" spans="1:11">
      <c r="A15" s="99" t="s">
        <v>212</v>
      </c>
      <c r="B15" s="37">
        <v>2</v>
      </c>
      <c r="C15" s="37">
        <v>6</v>
      </c>
      <c r="D15" s="37">
        <v>2</v>
      </c>
      <c r="E15" s="37"/>
      <c r="F15" s="83">
        <v>2</v>
      </c>
      <c r="H15" s="12">
        <f t="shared" si="0"/>
        <v>12</v>
      </c>
    </row>
    <row r="16" spans="1:11">
      <c r="A16" s="99" t="s">
        <v>596</v>
      </c>
      <c r="B16" s="37">
        <v>1</v>
      </c>
      <c r="C16" s="37">
        <v>8</v>
      </c>
      <c r="D16" s="37">
        <v>1</v>
      </c>
      <c r="E16" s="37"/>
      <c r="F16" s="83"/>
      <c r="H16" s="12">
        <f t="shared" si="0"/>
        <v>10</v>
      </c>
    </row>
    <row r="17" spans="1:8">
      <c r="A17" s="99" t="s">
        <v>209</v>
      </c>
      <c r="B17" s="37">
        <v>3</v>
      </c>
      <c r="C17" s="37">
        <v>3</v>
      </c>
      <c r="D17" s="37"/>
      <c r="E17" s="37">
        <v>1</v>
      </c>
      <c r="F17" s="83"/>
      <c r="H17" s="12">
        <f t="shared" si="0"/>
        <v>7</v>
      </c>
    </row>
    <row r="18" spans="1:8" ht="26.4">
      <c r="A18" s="99" t="s">
        <v>597</v>
      </c>
      <c r="B18" s="102">
        <v>16</v>
      </c>
      <c r="C18" s="102">
        <v>32</v>
      </c>
      <c r="D18" s="102">
        <v>2</v>
      </c>
      <c r="E18" s="102">
        <v>4</v>
      </c>
      <c r="F18" s="697">
        <v>1</v>
      </c>
      <c r="G18" s="698"/>
      <c r="H18" s="127">
        <f t="shared" si="0"/>
        <v>55</v>
      </c>
    </row>
    <row r="19" spans="1:8">
      <c r="A19" s="99" t="s">
        <v>210</v>
      </c>
      <c r="B19" s="37"/>
      <c r="C19" s="37">
        <v>5</v>
      </c>
      <c r="D19" s="37"/>
      <c r="E19" s="37">
        <v>1</v>
      </c>
      <c r="F19" s="83">
        <v>2</v>
      </c>
      <c r="H19" s="12">
        <f t="shared" si="0"/>
        <v>8</v>
      </c>
    </row>
    <row r="20" spans="1:8">
      <c r="A20" s="99" t="s">
        <v>595</v>
      </c>
      <c r="B20" s="102">
        <v>6</v>
      </c>
      <c r="C20" s="102">
        <v>21</v>
      </c>
      <c r="D20" s="102"/>
      <c r="E20" s="102">
        <v>4</v>
      </c>
      <c r="F20" s="697">
        <v>1</v>
      </c>
      <c r="G20" s="698"/>
      <c r="H20" s="127">
        <f t="shared" si="0"/>
        <v>32</v>
      </c>
    </row>
    <row r="21" spans="1:8">
      <c r="A21" s="100" t="s">
        <v>213</v>
      </c>
      <c r="B21" s="38">
        <v>2</v>
      </c>
      <c r="C21" s="38">
        <v>8</v>
      </c>
      <c r="D21" s="38"/>
      <c r="E21" s="38">
        <v>1</v>
      </c>
      <c r="F21" s="131"/>
      <c r="H21" s="13">
        <f t="shared" si="0"/>
        <v>11</v>
      </c>
    </row>
    <row r="22" spans="1:8">
      <c r="A22" s="97" t="s">
        <v>207</v>
      </c>
      <c r="B22" s="48">
        <f>B23+B24+B25</f>
        <v>43</v>
      </c>
      <c r="C22" s="48">
        <f t="shared" ref="C22:F22" si="2">C23+C24+C25</f>
        <v>77</v>
      </c>
      <c r="D22" s="48">
        <f t="shared" si="2"/>
        <v>4</v>
      </c>
      <c r="E22" s="48">
        <f t="shared" si="2"/>
        <v>16</v>
      </c>
      <c r="F22" s="129">
        <f t="shared" si="2"/>
        <v>5</v>
      </c>
      <c r="H22" s="529">
        <f t="shared" si="0"/>
        <v>145</v>
      </c>
    </row>
    <row r="23" spans="1:8">
      <c r="A23" s="98" t="s">
        <v>215</v>
      </c>
      <c r="B23" s="35">
        <v>22</v>
      </c>
      <c r="C23" s="35">
        <v>50</v>
      </c>
      <c r="D23" s="35">
        <v>2</v>
      </c>
      <c r="E23" s="35">
        <v>13</v>
      </c>
      <c r="F23" s="81">
        <v>1</v>
      </c>
      <c r="H23" s="11">
        <f t="shared" si="0"/>
        <v>88</v>
      </c>
    </row>
    <row r="24" spans="1:8">
      <c r="A24" s="99" t="s">
        <v>216</v>
      </c>
      <c r="B24" s="37">
        <v>13</v>
      </c>
      <c r="C24" s="37">
        <v>13</v>
      </c>
      <c r="D24" s="37">
        <v>2</v>
      </c>
      <c r="E24" s="37"/>
      <c r="F24" s="83">
        <v>1</v>
      </c>
      <c r="H24" s="12">
        <f t="shared" si="0"/>
        <v>29</v>
      </c>
    </row>
    <row r="25" spans="1:8">
      <c r="A25" s="100" t="s">
        <v>217</v>
      </c>
      <c r="B25" s="38">
        <v>8</v>
      </c>
      <c r="C25" s="38">
        <v>14</v>
      </c>
      <c r="D25" s="38"/>
      <c r="E25" s="38">
        <v>3</v>
      </c>
      <c r="F25" s="131">
        <v>3</v>
      </c>
      <c r="H25" s="13">
        <f t="shared" si="0"/>
        <v>28</v>
      </c>
    </row>
    <row r="26" spans="1:8">
      <c r="A26" s="97" t="s">
        <v>202</v>
      </c>
      <c r="B26" s="48">
        <f>B27+B28+B29+B30</f>
        <v>39</v>
      </c>
      <c r="C26" s="48">
        <f t="shared" ref="C26:F26" si="3">C27+C28+C29+C30</f>
        <v>103</v>
      </c>
      <c r="D26" s="48">
        <f t="shared" si="3"/>
        <v>5</v>
      </c>
      <c r="E26" s="48">
        <f t="shared" si="3"/>
        <v>15</v>
      </c>
      <c r="F26" s="129">
        <f t="shared" si="3"/>
        <v>13</v>
      </c>
      <c r="H26" s="529">
        <f t="shared" si="0"/>
        <v>175</v>
      </c>
    </row>
    <row r="27" spans="1:8">
      <c r="A27" s="98" t="s">
        <v>200</v>
      </c>
      <c r="B27" s="35">
        <v>4</v>
      </c>
      <c r="C27" s="35">
        <v>14</v>
      </c>
      <c r="D27" s="35">
        <v>1</v>
      </c>
      <c r="E27" s="35">
        <v>1</v>
      </c>
      <c r="F27" s="81">
        <v>2</v>
      </c>
      <c r="H27" s="11">
        <f t="shared" si="0"/>
        <v>22</v>
      </c>
    </row>
    <row r="28" spans="1:8">
      <c r="A28" s="99" t="s">
        <v>219</v>
      </c>
      <c r="B28" s="37">
        <v>3</v>
      </c>
      <c r="C28" s="37">
        <v>1</v>
      </c>
      <c r="D28" s="37"/>
      <c r="E28" s="37"/>
      <c r="F28" s="83"/>
      <c r="H28" s="12">
        <f t="shared" si="0"/>
        <v>4</v>
      </c>
    </row>
    <row r="29" spans="1:8">
      <c r="A29" s="99" t="s">
        <v>201</v>
      </c>
      <c r="B29" s="38">
        <v>1</v>
      </c>
      <c r="C29" s="38">
        <v>2</v>
      </c>
      <c r="D29" s="38"/>
      <c r="E29" s="38">
        <v>2</v>
      </c>
      <c r="F29" s="131">
        <v>1</v>
      </c>
      <c r="H29" s="13">
        <f t="shared" si="0"/>
        <v>6</v>
      </c>
    </row>
    <row r="30" spans="1:8">
      <c r="A30" s="100" t="s">
        <v>218</v>
      </c>
      <c r="B30" s="38">
        <v>31</v>
      </c>
      <c r="C30" s="38">
        <v>86</v>
      </c>
      <c r="D30" s="38">
        <v>4</v>
      </c>
      <c r="E30" s="38">
        <v>12</v>
      </c>
      <c r="F30" s="131">
        <v>10</v>
      </c>
      <c r="H30" s="13">
        <f t="shared" si="0"/>
        <v>143</v>
      </c>
    </row>
    <row r="31" spans="1:8">
      <c r="A31" s="97" t="s">
        <v>208</v>
      </c>
      <c r="B31" s="506">
        <v>8</v>
      </c>
      <c r="C31" s="506">
        <v>28</v>
      </c>
      <c r="D31" s="506">
        <v>4</v>
      </c>
      <c r="E31" s="506">
        <v>8</v>
      </c>
      <c r="F31" s="581">
        <v>1</v>
      </c>
      <c r="G31" s="582"/>
      <c r="H31" s="588">
        <f t="shared" si="0"/>
        <v>49</v>
      </c>
    </row>
    <row r="32" spans="1:8">
      <c r="H32" s="70"/>
    </row>
    <row r="33" spans="1:8">
      <c r="A33" s="590" t="s">
        <v>1</v>
      </c>
      <c r="B33" s="154">
        <f>B31+B26+B22+B12+B11+B10</f>
        <v>227</v>
      </c>
      <c r="C33" s="154">
        <f>C31+C26+C22+C12+C11+C10</f>
        <v>592</v>
      </c>
      <c r="D33" s="154">
        <f>D31+D26+D22+D12+D11+D10</f>
        <v>35</v>
      </c>
      <c r="E33" s="154">
        <f>E31+E26+E22+E12+E11+E10</f>
        <v>98</v>
      </c>
      <c r="F33" s="346">
        <f>F31+F26+F22+F12+F11+F10</f>
        <v>68</v>
      </c>
      <c r="H33" s="589">
        <f>H31+H26+H22+H12+H11+H10</f>
        <v>1020</v>
      </c>
    </row>
    <row r="35" spans="1:8">
      <c r="A35" s="725" t="s">
        <v>538</v>
      </c>
    </row>
    <row r="36" spans="1:8" ht="13.8">
      <c r="A36" s="94"/>
    </row>
    <row r="37" spans="1:8">
      <c r="A37" s="95"/>
    </row>
    <row r="38" spans="1:8">
      <c r="A38" s="95"/>
    </row>
    <row r="39" spans="1:8">
      <c r="A39" s="95"/>
    </row>
  </sheetData>
  <mergeCells count="2">
    <mergeCell ref="A6:H6"/>
    <mergeCell ref="A2:H2"/>
  </mergeCells>
  <printOptions horizontalCentered="1"/>
  <pageMargins left="0.39370078740157483" right="0.39370078740157483" top="0.98425196850393704" bottom="0.59055118110236227" header="0.39370078740157483" footer="0.39370078740157483"/>
  <pageSetup paperSize="9" scale="84" firstPageNumber="25" fitToHeight="0" orientation="landscape" r:id="rId1"/>
</worksheet>
</file>

<file path=xl/worksheets/sheet19.xml><?xml version="1.0" encoding="utf-8"?>
<worksheet xmlns="http://schemas.openxmlformats.org/spreadsheetml/2006/main" xmlns:r="http://schemas.openxmlformats.org/officeDocument/2006/relationships">
  <sheetPr>
    <tabColor theme="3" tint="-0.499984740745262"/>
    <pageSetUpPr fitToPage="1"/>
  </sheetPr>
  <dimension ref="A2:O45"/>
  <sheetViews>
    <sheetView showGridLines="0" workbookViewId="0">
      <selection activeCell="R39" sqref="R39"/>
    </sheetView>
  </sheetViews>
  <sheetFormatPr baseColWidth="10" defaultRowHeight="13.2"/>
  <cols>
    <col min="1" max="1" width="35.109375" customWidth="1"/>
    <col min="2" max="11" width="6.6640625" customWidth="1"/>
    <col min="12" max="13" width="6.44140625" customWidth="1"/>
    <col min="14" max="14" width="3.33203125" customWidth="1"/>
    <col min="15" max="15" width="6.44140625" customWidth="1"/>
  </cols>
  <sheetData>
    <row r="2" spans="1:15" ht="33" customHeight="1">
      <c r="A2" s="1255" t="s">
        <v>742</v>
      </c>
      <c r="B2" s="1255"/>
      <c r="C2" s="1255"/>
      <c r="D2" s="1255"/>
      <c r="E2" s="1255"/>
      <c r="F2" s="1255"/>
      <c r="G2" s="1255"/>
      <c r="H2" s="1255"/>
      <c r="I2" s="1255"/>
      <c r="J2" s="1255"/>
      <c r="K2" s="1255"/>
      <c r="L2" s="1255"/>
      <c r="M2" s="1255"/>
      <c r="N2" s="1255"/>
      <c r="O2" s="1255"/>
    </row>
    <row r="3" spans="1:15" ht="15.6">
      <c r="A3" s="860"/>
      <c r="B3" s="860"/>
      <c r="C3" s="860"/>
      <c r="D3" s="860"/>
      <c r="E3" s="860"/>
      <c r="F3" s="860"/>
      <c r="G3" s="860"/>
      <c r="H3" s="860"/>
      <c r="I3" s="860"/>
      <c r="J3" s="860"/>
      <c r="K3" s="860"/>
      <c r="L3" s="860"/>
      <c r="M3" s="860"/>
      <c r="N3" s="860"/>
      <c r="O3" s="860"/>
    </row>
    <row r="5" spans="1:15" ht="23.25" customHeight="1">
      <c r="A5" s="1291" t="s">
        <v>530</v>
      </c>
      <c r="B5" s="1291"/>
      <c r="C5" s="1291"/>
      <c r="D5" s="1291"/>
      <c r="E5" s="1291"/>
      <c r="F5" s="1291"/>
      <c r="G5" s="1291"/>
      <c r="H5" s="1291"/>
      <c r="I5" s="1291"/>
      <c r="J5" s="1291"/>
      <c r="K5" s="1291"/>
      <c r="L5" s="1291"/>
      <c r="M5" s="1291"/>
      <c r="N5" s="1291"/>
      <c r="O5" s="1291"/>
    </row>
    <row r="6" spans="1:15" s="4" customFormat="1">
      <c r="A6" s="26"/>
      <c r="B6" s="26"/>
      <c r="C6" s="26"/>
      <c r="D6" s="26"/>
      <c r="E6" s="26"/>
      <c r="F6" s="26"/>
      <c r="G6" s="26"/>
      <c r="H6" s="26"/>
      <c r="I6" s="26"/>
      <c r="J6" s="26"/>
      <c r="K6" s="26"/>
      <c r="L6" s="26"/>
    </row>
    <row r="7" spans="1:15" s="4" customFormat="1">
      <c r="A7" s="1302" t="s">
        <v>501</v>
      </c>
      <c r="B7" s="1302"/>
      <c r="C7" s="1302"/>
      <c r="D7" s="1302"/>
      <c r="E7" s="1302"/>
      <c r="F7" s="1302"/>
      <c r="G7" s="1302"/>
      <c r="H7" s="1302"/>
      <c r="I7" s="1302"/>
      <c r="J7" s="1302"/>
      <c r="K7" s="1302"/>
      <c r="L7" s="1302"/>
    </row>
    <row r="9" spans="1:15" ht="47.25" customHeight="1">
      <c r="A9" s="594" t="s">
        <v>499</v>
      </c>
      <c r="B9" s="1306" t="s">
        <v>2</v>
      </c>
      <c r="C9" s="1306" t="s">
        <v>25</v>
      </c>
      <c r="D9" s="1306" t="s">
        <v>6</v>
      </c>
      <c r="E9" s="1306" t="s">
        <v>76</v>
      </c>
      <c r="F9" s="1306" t="s">
        <v>100</v>
      </c>
      <c r="G9" s="1306" t="s">
        <v>33</v>
      </c>
      <c r="H9" s="1306" t="s">
        <v>45</v>
      </c>
      <c r="I9" s="1305" t="s">
        <v>512</v>
      </c>
      <c r="J9" s="1306" t="s">
        <v>60</v>
      </c>
      <c r="K9" s="1306" t="s">
        <v>97</v>
      </c>
      <c r="L9" s="1306" t="s">
        <v>91</v>
      </c>
      <c r="M9" s="1304" t="s">
        <v>513</v>
      </c>
      <c r="O9" s="1304" t="s">
        <v>399</v>
      </c>
    </row>
    <row r="10" spans="1:15" ht="47.25" customHeight="1">
      <c r="A10" s="595" t="s">
        <v>500</v>
      </c>
      <c r="B10" s="1306"/>
      <c r="C10" s="1306"/>
      <c r="D10" s="1306"/>
      <c r="E10" s="1306"/>
      <c r="F10" s="1306"/>
      <c r="G10" s="1306"/>
      <c r="H10" s="1306"/>
      <c r="I10" s="1305"/>
      <c r="J10" s="1306"/>
      <c r="K10" s="1306"/>
      <c r="L10" s="1306"/>
      <c r="M10" s="1304"/>
      <c r="O10" s="1304"/>
    </row>
    <row r="11" spans="1:15" s="4" customFormat="1">
      <c r="A11" s="595"/>
      <c r="B11" s="596"/>
      <c r="C11" s="596"/>
      <c r="D11" s="596"/>
      <c r="E11" s="596"/>
      <c r="F11" s="596"/>
      <c r="G11" s="596"/>
      <c r="H11" s="596"/>
      <c r="I11" s="596"/>
      <c r="J11" s="596"/>
      <c r="K11" s="596"/>
      <c r="L11" s="596"/>
    </row>
    <row r="12" spans="1:15">
      <c r="A12" s="11" t="s">
        <v>495</v>
      </c>
      <c r="B12" s="14">
        <v>4</v>
      </c>
      <c r="C12" s="14">
        <v>4</v>
      </c>
      <c r="D12" s="14">
        <v>2</v>
      </c>
      <c r="E12" s="14">
        <v>2</v>
      </c>
      <c r="F12" s="14"/>
      <c r="G12" s="851">
        <v>2</v>
      </c>
      <c r="H12" s="14">
        <v>2</v>
      </c>
      <c r="I12" s="64">
        <f>H12+G12+F12+E12+D12+C12+B12</f>
        <v>16</v>
      </c>
      <c r="J12" s="14">
        <v>9</v>
      </c>
      <c r="K12" s="14">
        <v>2</v>
      </c>
      <c r="L12" s="14">
        <v>1</v>
      </c>
      <c r="M12" s="631">
        <f>L12+K12+J12</f>
        <v>12</v>
      </c>
      <c r="O12" s="45">
        <f>M12+I12</f>
        <v>28</v>
      </c>
    </row>
    <row r="13" spans="1:15">
      <c r="A13" s="12" t="s">
        <v>496</v>
      </c>
      <c r="B13" s="15">
        <v>12</v>
      </c>
      <c r="C13" s="15">
        <v>7</v>
      </c>
      <c r="D13" s="820">
        <v>7</v>
      </c>
      <c r="E13" s="15">
        <v>7</v>
      </c>
      <c r="F13" s="15">
        <v>7</v>
      </c>
      <c r="G13" s="852">
        <v>3</v>
      </c>
      <c r="H13" s="15">
        <v>3</v>
      </c>
      <c r="I13" s="24">
        <f t="shared" ref="I13:I14" si="0">H13+G13+F13+E13+D13+C13+B13</f>
        <v>46</v>
      </c>
      <c r="J13" s="15">
        <v>9</v>
      </c>
      <c r="K13" s="15">
        <v>13</v>
      </c>
      <c r="L13" s="15">
        <v>4</v>
      </c>
      <c r="M13" s="632">
        <f t="shared" ref="M13:M15" si="1">L13+K13+J13</f>
        <v>26</v>
      </c>
      <c r="O13" s="46">
        <f t="shared" ref="O13:O15" si="2">M13+I13</f>
        <v>72</v>
      </c>
    </row>
    <row r="14" spans="1:15">
      <c r="A14" s="12" t="s">
        <v>497</v>
      </c>
      <c r="B14" s="15"/>
      <c r="C14" s="15"/>
      <c r="D14" s="15">
        <v>1</v>
      </c>
      <c r="E14" s="15">
        <v>1</v>
      </c>
      <c r="F14" s="15">
        <v>2</v>
      </c>
      <c r="G14" s="852">
        <v>2</v>
      </c>
      <c r="H14" s="15">
        <v>2</v>
      </c>
      <c r="I14" s="24">
        <f t="shared" si="0"/>
        <v>8</v>
      </c>
      <c r="J14" s="15"/>
      <c r="K14" s="15"/>
      <c r="L14" s="15"/>
      <c r="M14" s="632"/>
      <c r="O14" s="46">
        <f t="shared" si="2"/>
        <v>8</v>
      </c>
    </row>
    <row r="15" spans="1:15">
      <c r="A15" s="591" t="s">
        <v>498</v>
      </c>
      <c r="B15" s="592"/>
      <c r="C15" s="592"/>
      <c r="D15" s="592"/>
      <c r="E15" s="592"/>
      <c r="F15" s="592"/>
      <c r="G15" s="630"/>
      <c r="H15" s="592"/>
      <c r="I15" s="821"/>
      <c r="J15" s="592">
        <v>5</v>
      </c>
      <c r="K15" s="592">
        <v>5</v>
      </c>
      <c r="L15" s="592">
        <v>4</v>
      </c>
      <c r="M15" s="633">
        <f t="shared" si="1"/>
        <v>14</v>
      </c>
      <c r="O15" s="634">
        <f t="shared" si="2"/>
        <v>14</v>
      </c>
    </row>
    <row r="16" spans="1:15" s="70" customFormat="1">
      <c r="O16" s="71"/>
    </row>
    <row r="17" spans="1:15">
      <c r="A17" s="274" t="s">
        <v>1</v>
      </c>
      <c r="B17" s="154">
        <f>B15+B14+B13+B12</f>
        <v>16</v>
      </c>
      <c r="C17" s="154">
        <f t="shared" ref="C17:M17" si="3">C15+C14+C13+C12</f>
        <v>11</v>
      </c>
      <c r="D17" s="154">
        <f t="shared" si="3"/>
        <v>10</v>
      </c>
      <c r="E17" s="154">
        <f t="shared" si="3"/>
        <v>10</v>
      </c>
      <c r="F17" s="154">
        <f t="shared" si="3"/>
        <v>9</v>
      </c>
      <c r="G17" s="154">
        <f t="shared" si="3"/>
        <v>7</v>
      </c>
      <c r="H17" s="154">
        <f t="shared" si="3"/>
        <v>7</v>
      </c>
      <c r="I17" s="174">
        <f t="shared" si="3"/>
        <v>70</v>
      </c>
      <c r="J17" s="154">
        <f t="shared" si="3"/>
        <v>23</v>
      </c>
      <c r="K17" s="154">
        <f t="shared" si="3"/>
        <v>20</v>
      </c>
      <c r="L17" s="346">
        <f t="shared" si="3"/>
        <v>9</v>
      </c>
      <c r="M17" s="174">
        <f t="shared" si="3"/>
        <v>52</v>
      </c>
      <c r="O17" s="175">
        <f>M17+I17</f>
        <v>122</v>
      </c>
    </row>
    <row r="20" spans="1:15">
      <c r="A20" s="1302" t="s">
        <v>502</v>
      </c>
      <c r="B20" s="1302"/>
      <c r="C20" s="1302"/>
      <c r="D20" s="1302"/>
      <c r="E20" s="1302"/>
      <c r="F20" s="1302"/>
      <c r="G20" s="1302"/>
      <c r="H20" s="1302"/>
      <c r="I20" s="1302"/>
      <c r="J20" s="1302"/>
      <c r="K20" s="1302"/>
      <c r="L20" s="1302"/>
    </row>
    <row r="22" spans="1:15" ht="47.25" customHeight="1">
      <c r="A22" s="594" t="s">
        <v>499</v>
      </c>
      <c r="B22" s="1306" t="s">
        <v>2</v>
      </c>
      <c r="C22" s="1306" t="s">
        <v>85</v>
      </c>
      <c r="D22" s="1306" t="s">
        <v>40</v>
      </c>
      <c r="E22" s="1305" t="s">
        <v>512</v>
      </c>
      <c r="F22" s="1306" t="s">
        <v>62</v>
      </c>
      <c r="G22" s="1306" t="s">
        <v>61</v>
      </c>
      <c r="H22" s="1306" t="s">
        <v>184</v>
      </c>
      <c r="I22" s="1306" t="s">
        <v>60</v>
      </c>
      <c r="J22" s="1306" t="s">
        <v>91</v>
      </c>
      <c r="K22" s="1306" t="s">
        <v>20</v>
      </c>
      <c r="L22" s="1303" t="s">
        <v>65</v>
      </c>
      <c r="M22" s="1304" t="s">
        <v>513</v>
      </c>
      <c r="O22" s="1304" t="s">
        <v>399</v>
      </c>
    </row>
    <row r="23" spans="1:15" ht="47.25" customHeight="1">
      <c r="A23" s="595" t="s">
        <v>500</v>
      </c>
      <c r="B23" s="1306"/>
      <c r="C23" s="1306"/>
      <c r="D23" s="1306"/>
      <c r="E23" s="1305"/>
      <c r="F23" s="1306"/>
      <c r="G23" s="1306"/>
      <c r="H23" s="1306"/>
      <c r="I23" s="1306"/>
      <c r="J23" s="1306"/>
      <c r="K23" s="1306"/>
      <c r="L23" s="1303"/>
      <c r="M23" s="1304"/>
      <c r="O23" s="1304"/>
    </row>
    <row r="24" spans="1:15" s="4" customFormat="1">
      <c r="A24" s="595"/>
      <c r="B24" s="596"/>
      <c r="C24" s="596"/>
      <c r="D24" s="596"/>
      <c r="E24" s="596"/>
      <c r="F24" s="596"/>
      <c r="G24" s="596"/>
      <c r="H24" s="596"/>
      <c r="I24" s="596"/>
      <c r="J24" s="596"/>
      <c r="K24" s="596"/>
      <c r="L24" s="596"/>
    </row>
    <row r="25" spans="1:15">
      <c r="A25" s="11" t="s">
        <v>495</v>
      </c>
      <c r="B25" s="14">
        <v>8</v>
      </c>
      <c r="C25" s="14">
        <v>6</v>
      </c>
      <c r="D25" s="14">
        <v>2</v>
      </c>
      <c r="E25" s="628">
        <f>D25++C25+B25</f>
        <v>16</v>
      </c>
      <c r="F25" s="14">
        <v>5</v>
      </c>
      <c r="G25" s="14">
        <v>2</v>
      </c>
      <c r="H25" s="14"/>
      <c r="I25" s="14">
        <v>4</v>
      </c>
      <c r="J25" s="14">
        <v>2</v>
      </c>
      <c r="K25" s="14">
        <v>4</v>
      </c>
      <c r="L25" s="165"/>
      <c r="M25" s="631">
        <f>L25+K25+J25+I25+H25+G25+F25</f>
        <v>17</v>
      </c>
      <c r="O25" s="45">
        <f>M25+E25</f>
        <v>33</v>
      </c>
    </row>
    <row r="26" spans="1:15">
      <c r="A26" s="12" t="s">
        <v>496</v>
      </c>
      <c r="B26" s="15">
        <v>11</v>
      </c>
      <c r="C26" s="15">
        <v>9</v>
      </c>
      <c r="D26" s="820">
        <v>9</v>
      </c>
      <c r="E26" s="629">
        <f t="shared" ref="E26:E27" si="4">D26++C26+B26</f>
        <v>29</v>
      </c>
      <c r="F26" s="15">
        <v>23</v>
      </c>
      <c r="G26" s="15">
        <v>14</v>
      </c>
      <c r="H26" s="15">
        <v>10</v>
      </c>
      <c r="I26" s="15">
        <v>10</v>
      </c>
      <c r="J26" s="15">
        <v>12</v>
      </c>
      <c r="K26" s="15">
        <v>7</v>
      </c>
      <c r="L26" s="166">
        <v>8</v>
      </c>
      <c r="M26" s="632">
        <f t="shared" ref="M26:M28" si="5">L26+K26+J26+I26+H26+G26+F26</f>
        <v>84</v>
      </c>
      <c r="O26" s="46">
        <f t="shared" ref="O26:O28" si="6">M26+E26</f>
        <v>113</v>
      </c>
    </row>
    <row r="27" spans="1:15">
      <c r="A27" s="12" t="s">
        <v>497</v>
      </c>
      <c r="B27" s="15"/>
      <c r="C27" s="15"/>
      <c r="D27" s="15"/>
      <c r="E27" s="629">
        <f t="shared" si="4"/>
        <v>0</v>
      </c>
      <c r="F27" s="15"/>
      <c r="G27" s="15"/>
      <c r="H27" s="15"/>
      <c r="I27" s="15"/>
      <c r="J27" s="15"/>
      <c r="K27" s="15"/>
      <c r="L27" s="166"/>
      <c r="M27" s="632"/>
      <c r="O27" s="46">
        <f t="shared" si="6"/>
        <v>0</v>
      </c>
    </row>
    <row r="28" spans="1:15">
      <c r="A28" s="591" t="s">
        <v>498</v>
      </c>
      <c r="B28" s="592"/>
      <c r="C28" s="592"/>
      <c r="D28" s="592"/>
      <c r="E28" s="630"/>
      <c r="F28" s="592">
        <v>3</v>
      </c>
      <c r="G28" s="592">
        <v>6</v>
      </c>
      <c r="H28" s="592">
        <v>9</v>
      </c>
      <c r="I28" s="592">
        <v>5</v>
      </c>
      <c r="J28" s="592">
        <v>4</v>
      </c>
      <c r="K28" s="592">
        <v>3</v>
      </c>
      <c r="L28" s="593">
        <v>6</v>
      </c>
      <c r="M28" s="633">
        <f t="shared" si="5"/>
        <v>36</v>
      </c>
      <c r="O28" s="634">
        <f t="shared" si="6"/>
        <v>36</v>
      </c>
    </row>
    <row r="29" spans="1:15">
      <c r="A29" s="70"/>
      <c r="B29" s="70"/>
      <c r="C29" s="70"/>
      <c r="D29" s="70"/>
      <c r="E29" s="70"/>
      <c r="F29" s="70"/>
      <c r="G29" s="70"/>
      <c r="H29" s="70"/>
      <c r="I29" s="70"/>
      <c r="J29" s="70"/>
      <c r="K29" s="70"/>
      <c r="L29" s="70"/>
      <c r="M29" s="70"/>
      <c r="O29" s="71"/>
    </row>
    <row r="30" spans="1:15">
      <c r="A30" s="274" t="s">
        <v>1</v>
      </c>
      <c r="B30" s="154">
        <f>B28+B27+B26+B25</f>
        <v>19</v>
      </c>
      <c r="C30" s="154">
        <f t="shared" ref="C30:M30" si="7">C28+C27+C26+C25</f>
        <v>15</v>
      </c>
      <c r="D30" s="154">
        <f t="shared" si="7"/>
        <v>11</v>
      </c>
      <c r="E30" s="174">
        <f t="shared" si="7"/>
        <v>45</v>
      </c>
      <c r="F30" s="154">
        <f t="shared" si="7"/>
        <v>31</v>
      </c>
      <c r="G30" s="154">
        <f t="shared" si="7"/>
        <v>22</v>
      </c>
      <c r="H30" s="154">
        <f t="shared" si="7"/>
        <v>19</v>
      </c>
      <c r="I30" s="154">
        <f t="shared" si="7"/>
        <v>19</v>
      </c>
      <c r="J30" s="154">
        <f t="shared" si="7"/>
        <v>18</v>
      </c>
      <c r="K30" s="154">
        <f t="shared" si="7"/>
        <v>14</v>
      </c>
      <c r="L30" s="346">
        <f t="shared" si="7"/>
        <v>14</v>
      </c>
      <c r="M30" s="174">
        <f t="shared" si="7"/>
        <v>137</v>
      </c>
      <c r="O30" s="175">
        <f>M30+E30</f>
        <v>182</v>
      </c>
    </row>
    <row r="33" spans="1:15">
      <c r="A33" s="1302" t="s">
        <v>503</v>
      </c>
      <c r="B33" s="1302"/>
      <c r="C33" s="1302"/>
      <c r="D33" s="1302"/>
      <c r="E33" s="1302"/>
      <c r="F33" s="1302"/>
      <c r="G33" s="1302"/>
      <c r="H33" s="1302"/>
      <c r="I33" s="1302"/>
      <c r="J33" s="1302"/>
      <c r="K33" s="1302"/>
      <c r="L33" s="1302"/>
    </row>
    <row r="35" spans="1:15" ht="51" customHeight="1">
      <c r="A35" s="594" t="s">
        <v>499</v>
      </c>
      <c r="B35" s="1306" t="s">
        <v>49</v>
      </c>
      <c r="C35" s="1306" t="s">
        <v>2</v>
      </c>
      <c r="D35" s="1306" t="s">
        <v>86</v>
      </c>
      <c r="E35" s="1306" t="s">
        <v>45</v>
      </c>
      <c r="F35" s="1306" t="s">
        <v>6</v>
      </c>
      <c r="G35" s="1306" t="s">
        <v>42</v>
      </c>
      <c r="H35" s="1306" t="s">
        <v>25</v>
      </c>
      <c r="I35" s="1305" t="s">
        <v>512</v>
      </c>
      <c r="J35" s="1306" t="s">
        <v>64</v>
      </c>
      <c r="K35" s="1306" t="s">
        <v>92</v>
      </c>
      <c r="L35" s="1303" t="s">
        <v>65</v>
      </c>
      <c r="M35" s="1304" t="s">
        <v>513</v>
      </c>
      <c r="O35" s="1304" t="s">
        <v>399</v>
      </c>
    </row>
    <row r="36" spans="1:15" ht="51" customHeight="1">
      <c r="A36" s="595" t="s">
        <v>500</v>
      </c>
      <c r="B36" s="1306"/>
      <c r="C36" s="1306"/>
      <c r="D36" s="1306"/>
      <c r="E36" s="1306"/>
      <c r="F36" s="1306"/>
      <c r="G36" s="1306"/>
      <c r="H36" s="1306"/>
      <c r="I36" s="1305"/>
      <c r="J36" s="1306"/>
      <c r="K36" s="1306"/>
      <c r="L36" s="1303"/>
      <c r="M36" s="1304"/>
      <c r="O36" s="1304"/>
    </row>
    <row r="37" spans="1:15" s="4" customFormat="1">
      <c r="A37" s="595"/>
      <c r="B37" s="596"/>
      <c r="C37" s="596"/>
      <c r="D37" s="596"/>
      <c r="E37" s="596"/>
      <c r="F37" s="596"/>
      <c r="G37" s="596"/>
      <c r="H37" s="596"/>
      <c r="J37" s="596"/>
      <c r="K37" s="596"/>
      <c r="L37" s="596"/>
    </row>
    <row r="38" spans="1:15">
      <c r="A38" s="11" t="s">
        <v>495</v>
      </c>
      <c r="B38" s="14">
        <v>7</v>
      </c>
      <c r="C38" s="14">
        <v>1</v>
      </c>
      <c r="D38" s="14">
        <v>3</v>
      </c>
      <c r="E38" s="14">
        <v>2</v>
      </c>
      <c r="F38" s="14">
        <v>1</v>
      </c>
      <c r="G38" s="14">
        <v>4</v>
      </c>
      <c r="H38" s="14">
        <v>1</v>
      </c>
      <c r="I38" s="628">
        <f>H38+G38+F38+E38+D38+C38+B38</f>
        <v>19</v>
      </c>
      <c r="J38" s="14">
        <v>6</v>
      </c>
      <c r="K38" s="14">
        <v>2</v>
      </c>
      <c r="L38" s="165">
        <v>2</v>
      </c>
      <c r="M38" s="631">
        <f>L38+K38+J38</f>
        <v>10</v>
      </c>
      <c r="O38" s="45">
        <f>M38+I38</f>
        <v>29</v>
      </c>
    </row>
    <row r="39" spans="1:15">
      <c r="A39" s="12" t="s">
        <v>496</v>
      </c>
      <c r="B39" s="15">
        <v>6</v>
      </c>
      <c r="C39" s="15">
        <v>11</v>
      </c>
      <c r="D39" s="820">
        <v>9</v>
      </c>
      <c r="E39" s="15">
        <v>9</v>
      </c>
      <c r="F39" s="15">
        <v>8</v>
      </c>
      <c r="G39" s="15">
        <v>4</v>
      </c>
      <c r="H39" s="15">
        <v>6</v>
      </c>
      <c r="I39" s="629">
        <f>H39+G39+F39+E39+D39+C39+B39</f>
        <v>53</v>
      </c>
      <c r="J39" s="15">
        <v>17</v>
      </c>
      <c r="K39" s="15">
        <v>5</v>
      </c>
      <c r="L39" s="166">
        <v>4</v>
      </c>
      <c r="M39" s="632">
        <f t="shared" ref="M39:M43" si="8">L39+K39+J39</f>
        <v>26</v>
      </c>
      <c r="O39" s="46">
        <f>M39+I39</f>
        <v>79</v>
      </c>
    </row>
    <row r="40" spans="1:15">
      <c r="A40" s="12" t="s">
        <v>497</v>
      </c>
      <c r="B40" s="15">
        <v>1</v>
      </c>
      <c r="C40" s="15">
        <v>1</v>
      </c>
      <c r="D40" s="15"/>
      <c r="E40" s="15"/>
      <c r="F40" s="15">
        <v>1</v>
      </c>
      <c r="G40" s="15"/>
      <c r="H40" s="15">
        <v>1</v>
      </c>
      <c r="I40" s="629">
        <f>H40+G40+F40+E40+D40+C40+B40</f>
        <v>4</v>
      </c>
      <c r="J40" s="15"/>
      <c r="K40" s="15"/>
      <c r="L40" s="166"/>
      <c r="M40" s="632"/>
      <c r="O40" s="46">
        <f>M40+I40</f>
        <v>4</v>
      </c>
    </row>
    <row r="41" spans="1:15">
      <c r="A41" s="591" t="s">
        <v>498</v>
      </c>
      <c r="B41" s="592"/>
      <c r="C41" s="592"/>
      <c r="D41" s="592"/>
      <c r="E41" s="592"/>
      <c r="F41" s="592"/>
      <c r="G41" s="592"/>
      <c r="H41" s="592"/>
      <c r="I41" s="630"/>
      <c r="J41" s="592">
        <v>6</v>
      </c>
      <c r="K41" s="592">
        <v>6</v>
      </c>
      <c r="L41" s="593">
        <v>6</v>
      </c>
      <c r="M41" s="633">
        <f t="shared" si="8"/>
        <v>18</v>
      </c>
      <c r="O41" s="634">
        <f>M41+I41</f>
        <v>18</v>
      </c>
    </row>
    <row r="42" spans="1:15">
      <c r="A42" s="70"/>
      <c r="B42" s="70"/>
      <c r="C42" s="70"/>
      <c r="D42" s="70"/>
      <c r="E42" s="70"/>
      <c r="F42" s="70"/>
      <c r="G42" s="70"/>
      <c r="H42" s="70"/>
      <c r="I42" s="70"/>
      <c r="J42" s="70"/>
      <c r="K42" s="70"/>
      <c r="L42" s="70"/>
      <c r="M42" s="70"/>
      <c r="O42" s="71"/>
    </row>
    <row r="43" spans="1:15">
      <c r="A43" s="274" t="s">
        <v>1</v>
      </c>
      <c r="B43" s="154">
        <f>B41+B40+B39+B38</f>
        <v>14</v>
      </c>
      <c r="C43" s="154">
        <f t="shared" ref="C43:H43" si="9">C41+C40+C39+C38</f>
        <v>13</v>
      </c>
      <c r="D43" s="154">
        <f t="shared" si="9"/>
        <v>12</v>
      </c>
      <c r="E43" s="154">
        <f t="shared" si="9"/>
        <v>11</v>
      </c>
      <c r="F43" s="154">
        <f t="shared" si="9"/>
        <v>10</v>
      </c>
      <c r="G43" s="154">
        <f t="shared" si="9"/>
        <v>8</v>
      </c>
      <c r="H43" s="154">
        <f t="shared" si="9"/>
        <v>8</v>
      </c>
      <c r="I43" s="174">
        <f>I41+I40+I39+I38</f>
        <v>76</v>
      </c>
      <c r="J43" s="154">
        <f>J41+J40+J39+J38</f>
        <v>29</v>
      </c>
      <c r="K43" s="154">
        <f t="shared" ref="K43:L43" si="10">K41+K40+K39+K38</f>
        <v>13</v>
      </c>
      <c r="L43" s="346">
        <f t="shared" si="10"/>
        <v>12</v>
      </c>
      <c r="M43" s="174">
        <f t="shared" si="8"/>
        <v>54</v>
      </c>
      <c r="O43" s="150">
        <f>M43+I43</f>
        <v>130</v>
      </c>
    </row>
    <row r="45" spans="1:15">
      <c r="A45" s="511" t="s">
        <v>541</v>
      </c>
    </row>
  </sheetData>
  <mergeCells count="44">
    <mergeCell ref="B22:B23"/>
    <mergeCell ref="E22:E23"/>
    <mergeCell ref="K35:K36"/>
    <mergeCell ref="J35:J36"/>
    <mergeCell ref="H35:H36"/>
    <mergeCell ref="F35:F36"/>
    <mergeCell ref="B9:B10"/>
    <mergeCell ref="L9:L10"/>
    <mergeCell ref="K9:K10"/>
    <mergeCell ref="J9:J10"/>
    <mergeCell ref="I9:I10"/>
    <mergeCell ref="H9:H10"/>
    <mergeCell ref="A7:L7"/>
    <mergeCell ref="F9:F10"/>
    <mergeCell ref="A2:O2"/>
    <mergeCell ref="E35:E36"/>
    <mergeCell ref="D35:D36"/>
    <mergeCell ref="C35:C36"/>
    <mergeCell ref="B35:B36"/>
    <mergeCell ref="L22:L23"/>
    <mergeCell ref="K22:K23"/>
    <mergeCell ref="J22:J23"/>
    <mergeCell ref="I22:I23"/>
    <mergeCell ref="H22:H23"/>
    <mergeCell ref="E9:E10"/>
    <mergeCell ref="D9:D10"/>
    <mergeCell ref="C9:C10"/>
    <mergeCell ref="G35:G36"/>
    <mergeCell ref="A20:L20"/>
    <mergeCell ref="L35:L36"/>
    <mergeCell ref="M22:M23"/>
    <mergeCell ref="O22:O23"/>
    <mergeCell ref="A5:O5"/>
    <mergeCell ref="I35:I36"/>
    <mergeCell ref="M35:M36"/>
    <mergeCell ref="O35:O36"/>
    <mergeCell ref="A33:L33"/>
    <mergeCell ref="G9:G10"/>
    <mergeCell ref="M9:M10"/>
    <mergeCell ref="O9:O10"/>
    <mergeCell ref="G22:G23"/>
    <mergeCell ref="F22:F23"/>
    <mergeCell ref="D22:D23"/>
    <mergeCell ref="C22:C23"/>
  </mergeCells>
  <printOptions horizontalCentered="1"/>
  <pageMargins left="0.39370078740157483" right="0.39370078740157483" top="0.98425196850393704" bottom="0.59055118110236227" header="0.39370078740157483" footer="0.39370078740157483"/>
  <pageSetup paperSize="9" scale="85" firstPageNumber="26" fitToHeight="0" orientation="portrait" r:id="rId1"/>
</worksheet>
</file>

<file path=xl/worksheets/sheet2.xml><?xml version="1.0" encoding="utf-8"?>
<worksheet xmlns="http://schemas.openxmlformats.org/spreadsheetml/2006/main" xmlns:r="http://schemas.openxmlformats.org/officeDocument/2006/relationships">
  <dimension ref="A1:S70"/>
  <sheetViews>
    <sheetView topLeftCell="A55" zoomScale="80" zoomScaleNormal="80" workbookViewId="0">
      <selection activeCell="A66" sqref="A66"/>
    </sheetView>
  </sheetViews>
  <sheetFormatPr baseColWidth="10" defaultColWidth="14.6640625" defaultRowHeight="15.6"/>
  <cols>
    <col min="1" max="1" width="123.6640625" style="1168" customWidth="1"/>
    <col min="2" max="2" width="14.6640625" style="1167"/>
    <col min="3" max="16384" width="14.6640625" style="1168"/>
  </cols>
  <sheetData>
    <row r="1" spans="1:2" ht="17.399999999999999">
      <c r="A1" s="1183" t="s">
        <v>1064</v>
      </c>
    </row>
    <row r="2" spans="1:2" ht="22.5" customHeight="1">
      <c r="A2" s="1169"/>
    </row>
    <row r="3" spans="1:2" ht="16.2" thickBot="1">
      <c r="A3" s="1186"/>
      <c r="B3" s="1174"/>
    </row>
    <row r="4" spans="1:2" s="1171" customFormat="1" ht="32.4" customHeight="1">
      <c r="A4" s="1187" t="s">
        <v>1065</v>
      </c>
      <c r="B4" s="1170"/>
    </row>
    <row r="5" spans="1:2" s="1171" customFormat="1" ht="32.4" customHeight="1">
      <c r="A5" s="1188" t="s">
        <v>1066</v>
      </c>
      <c r="B5" s="1170"/>
    </row>
    <row r="6" spans="1:2" s="1171" customFormat="1" ht="32.4" customHeight="1">
      <c r="A6" s="1188" t="s">
        <v>1067</v>
      </c>
      <c r="B6" s="1170"/>
    </row>
    <row r="7" spans="1:2" s="1171" customFormat="1" ht="32.4" customHeight="1" thickBot="1">
      <c r="A7" s="1189" t="s">
        <v>1068</v>
      </c>
      <c r="B7" s="1170"/>
    </row>
    <row r="8" spans="1:2" ht="32.4" customHeight="1" thickBot="1">
      <c r="A8" s="1172"/>
    </row>
    <row r="9" spans="1:2" s="1171" customFormat="1" ht="32.4" customHeight="1">
      <c r="A9" s="1187" t="s">
        <v>1069</v>
      </c>
      <c r="B9" s="1170"/>
    </row>
    <row r="10" spans="1:2" s="1171" customFormat="1" ht="32.4" customHeight="1">
      <c r="A10" s="1188" t="s">
        <v>1070</v>
      </c>
      <c r="B10" s="1170"/>
    </row>
    <row r="11" spans="1:2" s="1171" customFormat="1" ht="32.4" customHeight="1">
      <c r="A11" s="1190" t="s">
        <v>1071</v>
      </c>
      <c r="B11" s="1170"/>
    </row>
    <row r="12" spans="1:2" s="1171" customFormat="1" ht="32.4" customHeight="1">
      <c r="A12" s="1190" t="s">
        <v>1072</v>
      </c>
      <c r="B12" s="1170"/>
    </row>
    <row r="13" spans="1:2" s="1171" customFormat="1" ht="32.4" customHeight="1">
      <c r="A13" s="1190" t="s">
        <v>1073</v>
      </c>
      <c r="B13" s="1170"/>
    </row>
    <row r="14" spans="1:2" s="1171" customFormat="1" ht="32.4" customHeight="1">
      <c r="A14" s="1188" t="s">
        <v>1074</v>
      </c>
      <c r="B14" s="1170"/>
    </row>
    <row r="15" spans="1:2" s="1171" customFormat="1" ht="32.4" customHeight="1">
      <c r="A15" s="1188" t="s">
        <v>1075</v>
      </c>
      <c r="B15" s="1170"/>
    </row>
    <row r="16" spans="1:2" s="1171" customFormat="1" ht="32.4" customHeight="1">
      <c r="A16" s="1190" t="s">
        <v>1076</v>
      </c>
      <c r="B16" s="1170"/>
    </row>
    <row r="17" spans="1:2" s="1171" customFormat="1" ht="32.4" customHeight="1">
      <c r="A17" s="1190" t="s">
        <v>1077</v>
      </c>
      <c r="B17" s="1170"/>
    </row>
    <row r="18" spans="1:2" s="1171" customFormat="1" ht="32.4" customHeight="1">
      <c r="A18" s="1190" t="s">
        <v>1078</v>
      </c>
      <c r="B18" s="1170"/>
    </row>
    <row r="19" spans="1:2" s="1171" customFormat="1" ht="32.4" customHeight="1">
      <c r="A19" s="1190" t="s">
        <v>1079</v>
      </c>
      <c r="B19" s="1170"/>
    </row>
    <row r="20" spans="1:2" s="1171" customFormat="1" ht="32.4" customHeight="1">
      <c r="A20" s="1191" t="s">
        <v>1080</v>
      </c>
      <c r="B20" s="1170"/>
    </row>
    <row r="21" spans="1:2" s="1171" customFormat="1" ht="32.4" customHeight="1">
      <c r="A21" s="1191" t="s">
        <v>1081</v>
      </c>
      <c r="B21" s="1170"/>
    </row>
    <row r="22" spans="1:2" s="1171" customFormat="1" ht="32.4" customHeight="1" thickBot="1">
      <c r="A22" s="1189" t="s">
        <v>1082</v>
      </c>
      <c r="B22" s="1170"/>
    </row>
    <row r="23" spans="1:2" ht="32.4" customHeight="1" thickBot="1">
      <c r="A23" s="1172"/>
    </row>
    <row r="24" spans="1:2" s="1171" customFormat="1" ht="32.4" customHeight="1">
      <c r="A24" s="1187" t="s">
        <v>1083</v>
      </c>
      <c r="B24" s="1170"/>
    </row>
    <row r="25" spans="1:2" s="1171" customFormat="1" ht="32.4" customHeight="1">
      <c r="A25" s="1188" t="s">
        <v>1084</v>
      </c>
      <c r="B25" s="1170"/>
    </row>
    <row r="26" spans="1:2" s="1171" customFormat="1" ht="32.4" customHeight="1">
      <c r="A26" s="1188" t="s">
        <v>1085</v>
      </c>
      <c r="B26" s="1170"/>
    </row>
    <row r="27" spans="1:2" s="1171" customFormat="1" ht="32.4" customHeight="1">
      <c r="A27" s="1188" t="s">
        <v>1086</v>
      </c>
      <c r="B27" s="1170"/>
    </row>
    <row r="28" spans="1:2" s="1171" customFormat="1" ht="32.4" customHeight="1">
      <c r="A28" s="1191" t="s">
        <v>1087</v>
      </c>
      <c r="B28" s="1170"/>
    </row>
    <row r="29" spans="1:2" ht="32.4" customHeight="1">
      <c r="A29" s="1192" t="s">
        <v>1088</v>
      </c>
    </row>
    <row r="30" spans="1:2" ht="17.399999999999999">
      <c r="A30" s="1193" t="s">
        <v>1089</v>
      </c>
    </row>
    <row r="31" spans="1:2" s="1171" customFormat="1" ht="32.4" customHeight="1">
      <c r="A31" s="1194" t="s">
        <v>1090</v>
      </c>
      <c r="B31" s="1170"/>
    </row>
    <row r="32" spans="1:2" s="1171" customFormat="1" ht="32.4" customHeight="1">
      <c r="A32" s="1188" t="s">
        <v>1091</v>
      </c>
      <c r="B32" s="1170"/>
    </row>
    <row r="33" spans="1:2" s="1171" customFormat="1" ht="32.4" customHeight="1">
      <c r="A33" s="1188" t="s">
        <v>1092</v>
      </c>
      <c r="B33" s="1170"/>
    </row>
    <row r="34" spans="1:2" s="1171" customFormat="1" ht="32.4" customHeight="1">
      <c r="A34" s="1188" t="s">
        <v>1093</v>
      </c>
      <c r="B34" s="1170"/>
    </row>
    <row r="35" spans="1:2" s="1171" customFormat="1" ht="32.4" customHeight="1">
      <c r="A35" s="1188" t="s">
        <v>1094</v>
      </c>
      <c r="B35" s="1170"/>
    </row>
    <row r="36" spans="1:2" s="1171" customFormat="1" ht="32.4" customHeight="1">
      <c r="A36" s="1188" t="s">
        <v>1095</v>
      </c>
      <c r="B36" s="1170"/>
    </row>
    <row r="37" spans="1:2" s="1171" customFormat="1" ht="32.4" customHeight="1">
      <c r="A37" s="1188" t="s">
        <v>1096</v>
      </c>
      <c r="B37" s="1170"/>
    </row>
    <row r="38" spans="1:2" s="1171" customFormat="1" ht="32.4" customHeight="1">
      <c r="A38" s="1188" t="s">
        <v>1097</v>
      </c>
      <c r="B38" s="1170"/>
    </row>
    <row r="39" spans="1:2" s="1171" customFormat="1" ht="32.4" customHeight="1">
      <c r="A39" s="1188" t="s">
        <v>1098</v>
      </c>
      <c r="B39" s="1170"/>
    </row>
    <row r="40" spans="1:2" s="1171" customFormat="1" ht="32.4" customHeight="1">
      <c r="A40" s="1188" t="s">
        <v>1099</v>
      </c>
      <c r="B40" s="1170"/>
    </row>
    <row r="41" spans="1:2" s="1171" customFormat="1" ht="32.4" customHeight="1" thickBot="1">
      <c r="A41" s="1189" t="s">
        <v>1100</v>
      </c>
      <c r="B41" s="1170"/>
    </row>
    <row r="42" spans="1:2" s="1171" customFormat="1" ht="32.4" customHeight="1" thickBot="1">
      <c r="A42" s="1195"/>
      <c r="B42" s="1170"/>
    </row>
    <row r="43" spans="1:2" ht="32.4" customHeight="1">
      <c r="A43" s="1187" t="s">
        <v>1101</v>
      </c>
    </row>
    <row r="44" spans="1:2" ht="32.4" customHeight="1" thickBot="1">
      <c r="A44" s="1189" t="s">
        <v>1102</v>
      </c>
    </row>
    <row r="45" spans="1:2" s="1175" customFormat="1" ht="32.4" customHeight="1" thickBot="1">
      <c r="A45" s="1173"/>
      <c r="B45" s="1174"/>
    </row>
    <row r="46" spans="1:2" ht="32.4" customHeight="1">
      <c r="A46" s="1187" t="s">
        <v>1103</v>
      </c>
    </row>
    <row r="47" spans="1:2" s="1171" customFormat="1" ht="32.4" customHeight="1">
      <c r="A47" s="1188" t="s">
        <v>1104</v>
      </c>
      <c r="B47" s="1170"/>
    </row>
    <row r="48" spans="1:2" s="1171" customFormat="1" ht="32.4" customHeight="1">
      <c r="A48" s="1191" t="s">
        <v>1105</v>
      </c>
      <c r="B48" s="1170"/>
    </row>
    <row r="49" spans="1:2" s="1171" customFormat="1" ht="32.25" customHeight="1">
      <c r="A49" s="1191" t="s">
        <v>1106</v>
      </c>
      <c r="B49" s="1170"/>
    </row>
    <row r="50" spans="1:2" s="1171" customFormat="1" ht="32.4" customHeight="1">
      <c r="A50" s="1188" t="s">
        <v>1107</v>
      </c>
      <c r="B50" s="1170"/>
    </row>
    <row r="51" spans="1:2" s="1171" customFormat="1" ht="32.4" customHeight="1" thickBot="1">
      <c r="A51" s="1189" t="s">
        <v>1108</v>
      </c>
      <c r="B51" s="1170"/>
    </row>
    <row r="52" spans="1:2" ht="32.4" customHeight="1" thickBot="1">
      <c r="A52" s="1196"/>
    </row>
    <row r="53" spans="1:2" ht="32.4" customHeight="1" thickBot="1">
      <c r="A53" s="1197" t="s">
        <v>1109</v>
      </c>
    </row>
    <row r="54" spans="1:2" ht="32.4" customHeight="1" thickBot="1"/>
    <row r="55" spans="1:2" ht="52.8" thickBot="1">
      <c r="A55" s="1198" t="s">
        <v>1124</v>
      </c>
    </row>
    <row r="58" spans="1:2">
      <c r="A58" s="1176" t="s">
        <v>1110</v>
      </c>
    </row>
    <row r="59" spans="1:2">
      <c r="A59" s="1177" t="s">
        <v>1111</v>
      </c>
    </row>
    <row r="60" spans="1:2">
      <c r="A60" s="1177" t="s">
        <v>1112</v>
      </c>
    </row>
    <row r="64" spans="1:2">
      <c r="A64" s="1178" t="s">
        <v>1113</v>
      </c>
    </row>
    <row r="65" spans="1:19">
      <c r="A65" s="1179" t="s">
        <v>1114</v>
      </c>
    </row>
    <row r="66" spans="1:19">
      <c r="A66" s="1180" t="s">
        <v>1115</v>
      </c>
    </row>
    <row r="67" spans="1:19">
      <c r="A67" s="1179" t="s">
        <v>1116</v>
      </c>
      <c r="R67" s="1168">
        <f>S62-S25</f>
        <v>0</v>
      </c>
      <c r="S67" s="1168">
        <v>1726</v>
      </c>
    </row>
    <row r="68" spans="1:19">
      <c r="A68" s="1181" t="s">
        <v>1117</v>
      </c>
      <c r="R68" s="1182">
        <f>R67/S67</f>
        <v>0</v>
      </c>
      <c r="S68" s="1182">
        <f>S25/S67</f>
        <v>0</v>
      </c>
    </row>
    <row r="69" spans="1:19">
      <c r="A69" s="1179" t="s">
        <v>1118</v>
      </c>
    </row>
    <row r="70" spans="1:19">
      <c r="A70" s="1180" t="s">
        <v>1119</v>
      </c>
    </row>
  </sheetData>
  <hyperlinks>
    <hyperlink ref="A68" r:id="rId1"/>
    <hyperlink ref="A66" r:id="rId2"/>
    <hyperlink ref="A70" r:id="rId3"/>
  </hyperlinks>
  <printOptions horizontalCentered="1"/>
  <pageMargins left="0.70866141732283472" right="0.19685039370078741" top="0.39370078740157483" bottom="0.39370078740157483" header="0" footer="0.19685039370078741"/>
  <pageSetup paperSize="9" scale="69" orientation="portrait" r:id="rId4"/>
  <headerFooter alignWithMargins="0"/>
  <rowBreaks count="1" manualBreakCount="1">
    <brk id="29" max="1" man="1"/>
  </rowBreaks>
</worksheet>
</file>

<file path=xl/worksheets/sheet20.xml><?xml version="1.0" encoding="utf-8"?>
<worksheet xmlns="http://schemas.openxmlformats.org/spreadsheetml/2006/main" xmlns:r="http://schemas.openxmlformats.org/officeDocument/2006/relationships">
  <sheetPr>
    <tabColor theme="3" tint="-0.499984740745262"/>
  </sheetPr>
  <dimension ref="A1:H142"/>
  <sheetViews>
    <sheetView showGridLines="0" view="pageBreakPreview" topLeftCell="A49" zoomScale="60" zoomScaleNormal="100" workbookViewId="0">
      <selection activeCell="H110" sqref="H110"/>
    </sheetView>
  </sheetViews>
  <sheetFormatPr baseColWidth="10" defaultColWidth="12" defaultRowHeight="13.2"/>
  <cols>
    <col min="1" max="1" width="36" style="70" bestFit="1" customWidth="1"/>
    <col min="2" max="2" width="17.77734375" style="70" bestFit="1" customWidth="1"/>
    <col min="3" max="3" width="26.109375" style="70" bestFit="1" customWidth="1"/>
    <col min="4" max="4" width="30.109375" style="70" bestFit="1" customWidth="1"/>
    <col min="5" max="5" width="18.6640625" style="70" bestFit="1" customWidth="1"/>
    <col min="6" max="6" width="11.109375" style="70" bestFit="1" customWidth="1"/>
    <col min="7" max="16384" width="12" style="70"/>
  </cols>
  <sheetData>
    <row r="1" spans="1:8" ht="34.5" customHeight="1">
      <c r="A1" s="1255" t="s">
        <v>742</v>
      </c>
      <c r="B1" s="1255"/>
      <c r="C1" s="1255"/>
      <c r="D1" s="1255"/>
      <c r="E1" s="1255"/>
      <c r="F1" s="1255"/>
      <c r="G1" s="61"/>
      <c r="H1" s="61"/>
    </row>
    <row r="2" spans="1:8" ht="0.6" customHeight="1"/>
    <row r="3" spans="1:8" ht="15" customHeight="1">
      <c r="A3" s="1307" t="s">
        <v>504</v>
      </c>
      <c r="B3" s="1307"/>
      <c r="C3" s="1307"/>
      <c r="D3" s="1307"/>
      <c r="E3" s="1307"/>
      <c r="F3" s="1307"/>
    </row>
    <row r="4" spans="1:8" ht="8.25" customHeight="1"/>
    <row r="5" spans="1:8" ht="26.25" customHeight="1">
      <c r="A5" s="696" t="s">
        <v>223</v>
      </c>
      <c r="B5" s="28" t="s">
        <v>238</v>
      </c>
      <c r="C5" s="28" t="s">
        <v>239</v>
      </c>
      <c r="D5" s="28" t="s">
        <v>240</v>
      </c>
      <c r="E5" s="28" t="s">
        <v>241</v>
      </c>
      <c r="F5" s="133" t="s">
        <v>101</v>
      </c>
    </row>
    <row r="6" spans="1:8" s="20" customFormat="1">
      <c r="A6" s="742"/>
      <c r="B6" s="53"/>
      <c r="C6" s="53"/>
      <c r="D6" s="53"/>
      <c r="E6" s="53"/>
      <c r="F6" s="53"/>
    </row>
    <row r="7" spans="1:8">
      <c r="A7" s="430" t="s">
        <v>951</v>
      </c>
      <c r="B7" s="48">
        <v>9</v>
      </c>
      <c r="C7" s="48">
        <v>5</v>
      </c>
      <c r="D7" s="48">
        <v>6</v>
      </c>
      <c r="E7" s="48">
        <v>27</v>
      </c>
      <c r="F7" s="129">
        <v>47</v>
      </c>
    </row>
    <row r="8" spans="1:8">
      <c r="A8" s="750" t="s">
        <v>2</v>
      </c>
      <c r="B8" s="751">
        <v>8</v>
      </c>
      <c r="C8" s="751">
        <v>5</v>
      </c>
      <c r="D8" s="751">
        <v>6</v>
      </c>
      <c r="E8" s="751">
        <v>20</v>
      </c>
      <c r="F8" s="1050">
        <v>39</v>
      </c>
    </row>
    <row r="9" spans="1:8">
      <c r="A9" s="753" t="s">
        <v>600</v>
      </c>
      <c r="B9" s="736"/>
      <c r="C9" s="736"/>
      <c r="D9" s="736"/>
      <c r="E9" s="736">
        <v>1</v>
      </c>
      <c r="F9" s="1049">
        <v>1</v>
      </c>
    </row>
    <row r="10" spans="1:8">
      <c r="A10" s="755" t="s">
        <v>181</v>
      </c>
      <c r="B10" s="756">
        <v>1</v>
      </c>
      <c r="C10" s="756"/>
      <c r="D10" s="756"/>
      <c r="E10" s="756">
        <v>6</v>
      </c>
      <c r="F10" s="1052">
        <v>7</v>
      </c>
    </row>
    <row r="11" spans="1:8">
      <c r="A11" s="430" t="s">
        <v>952</v>
      </c>
      <c r="B11" s="48">
        <v>4</v>
      </c>
      <c r="C11" s="48">
        <v>1</v>
      </c>
      <c r="D11" s="48">
        <v>5</v>
      </c>
      <c r="E11" s="48">
        <v>14</v>
      </c>
      <c r="F11" s="129">
        <v>24</v>
      </c>
    </row>
    <row r="12" spans="1:8">
      <c r="A12" s="750" t="s">
        <v>3</v>
      </c>
      <c r="B12" s="751">
        <v>3</v>
      </c>
      <c r="C12" s="751">
        <v>1</v>
      </c>
      <c r="D12" s="751">
        <v>3</v>
      </c>
      <c r="E12" s="751">
        <v>10</v>
      </c>
      <c r="F12" s="1050">
        <v>17</v>
      </c>
    </row>
    <row r="13" spans="1:8">
      <c r="A13" s="755" t="s">
        <v>4</v>
      </c>
      <c r="B13" s="756">
        <v>1</v>
      </c>
      <c r="C13" s="756"/>
      <c r="D13" s="756">
        <v>2</v>
      </c>
      <c r="E13" s="756">
        <v>4</v>
      </c>
      <c r="F13" s="1052">
        <v>7</v>
      </c>
    </row>
    <row r="14" spans="1:8">
      <c r="A14" s="430" t="s">
        <v>750</v>
      </c>
      <c r="B14" s="48">
        <v>2</v>
      </c>
      <c r="C14" s="48">
        <v>1</v>
      </c>
      <c r="D14" s="48"/>
      <c r="E14" s="48">
        <v>19</v>
      </c>
      <c r="F14" s="129">
        <v>22</v>
      </c>
    </row>
    <row r="15" spans="1:8">
      <c r="A15" s="758" t="s">
        <v>5</v>
      </c>
      <c r="B15" s="699">
        <v>2</v>
      </c>
      <c r="C15" s="699">
        <v>1</v>
      </c>
      <c r="D15" s="699"/>
      <c r="E15" s="699">
        <v>19</v>
      </c>
      <c r="F15" s="1053">
        <v>22</v>
      </c>
    </row>
    <row r="16" spans="1:8">
      <c r="A16" s="430" t="s">
        <v>751</v>
      </c>
      <c r="B16" s="48">
        <v>4</v>
      </c>
      <c r="C16" s="48">
        <v>5</v>
      </c>
      <c r="D16" s="48">
        <v>4</v>
      </c>
      <c r="E16" s="48">
        <v>30</v>
      </c>
      <c r="F16" s="129">
        <v>43</v>
      </c>
    </row>
    <row r="17" spans="1:6">
      <c r="A17" s="750" t="s">
        <v>6</v>
      </c>
      <c r="B17" s="751">
        <v>3</v>
      </c>
      <c r="C17" s="751"/>
      <c r="D17" s="751">
        <v>1</v>
      </c>
      <c r="E17" s="751">
        <v>17</v>
      </c>
      <c r="F17" s="1050">
        <v>21</v>
      </c>
    </row>
    <row r="18" spans="1:6">
      <c r="A18" s="753" t="s">
        <v>7</v>
      </c>
      <c r="B18" s="736"/>
      <c r="C18" s="736">
        <v>3</v>
      </c>
      <c r="D18" s="736">
        <v>1</v>
      </c>
      <c r="E18" s="736">
        <v>5</v>
      </c>
      <c r="F18" s="1049">
        <v>9</v>
      </c>
    </row>
    <row r="19" spans="1:6">
      <c r="A19" s="753" t="s">
        <v>8</v>
      </c>
      <c r="B19" s="736"/>
      <c r="C19" s="736"/>
      <c r="D19" s="736">
        <v>2</v>
      </c>
      <c r="E19" s="736">
        <v>3</v>
      </c>
      <c r="F19" s="1049">
        <v>5</v>
      </c>
    </row>
    <row r="20" spans="1:6">
      <c r="A20" s="755" t="s">
        <v>9</v>
      </c>
      <c r="B20" s="756">
        <v>1</v>
      </c>
      <c r="C20" s="756">
        <v>2</v>
      </c>
      <c r="D20" s="756"/>
      <c r="E20" s="756">
        <v>5</v>
      </c>
      <c r="F20" s="1052">
        <v>8</v>
      </c>
    </row>
    <row r="21" spans="1:6">
      <c r="A21" s="430" t="s">
        <v>752</v>
      </c>
      <c r="B21" s="48">
        <v>2</v>
      </c>
      <c r="C21" s="48">
        <v>2</v>
      </c>
      <c r="D21" s="48">
        <v>1</v>
      </c>
      <c r="E21" s="48">
        <v>13</v>
      </c>
      <c r="F21" s="129">
        <v>18</v>
      </c>
    </row>
    <row r="22" spans="1:6">
      <c r="A22" s="758" t="s">
        <v>10</v>
      </c>
      <c r="B22" s="699">
        <v>2</v>
      </c>
      <c r="C22" s="699">
        <v>2</v>
      </c>
      <c r="D22" s="699">
        <v>1</v>
      </c>
      <c r="E22" s="699">
        <v>13</v>
      </c>
      <c r="F22" s="1053">
        <v>18</v>
      </c>
    </row>
    <row r="23" spans="1:6">
      <c r="A23" s="430" t="s">
        <v>753</v>
      </c>
      <c r="B23" s="48">
        <v>3</v>
      </c>
      <c r="C23" s="48"/>
      <c r="D23" s="48">
        <v>1</v>
      </c>
      <c r="E23" s="48">
        <v>7</v>
      </c>
      <c r="F23" s="129">
        <v>11</v>
      </c>
    </row>
    <row r="24" spans="1:6">
      <c r="A24" s="758" t="s">
        <v>94</v>
      </c>
      <c r="B24" s="699">
        <v>3</v>
      </c>
      <c r="C24" s="699"/>
      <c r="D24" s="699">
        <v>1</v>
      </c>
      <c r="E24" s="699">
        <v>7</v>
      </c>
      <c r="F24" s="1053">
        <v>11</v>
      </c>
    </row>
    <row r="25" spans="1:6">
      <c r="A25" s="430" t="s">
        <v>754</v>
      </c>
      <c r="B25" s="48">
        <v>1</v>
      </c>
      <c r="C25" s="48">
        <v>1</v>
      </c>
      <c r="D25" s="48">
        <v>1</v>
      </c>
      <c r="E25" s="48">
        <v>2</v>
      </c>
      <c r="F25" s="129">
        <v>5</v>
      </c>
    </row>
    <row r="26" spans="1:6">
      <c r="A26" s="758" t="s">
        <v>14</v>
      </c>
      <c r="B26" s="699">
        <v>1</v>
      </c>
      <c r="C26" s="699">
        <v>1</v>
      </c>
      <c r="D26" s="699">
        <v>1</v>
      </c>
      <c r="E26" s="699">
        <v>2</v>
      </c>
      <c r="F26" s="1053">
        <v>5</v>
      </c>
    </row>
    <row r="27" spans="1:6">
      <c r="A27" s="430" t="s">
        <v>755</v>
      </c>
      <c r="B27" s="48">
        <v>5</v>
      </c>
      <c r="C27" s="48">
        <v>4</v>
      </c>
      <c r="D27" s="48">
        <v>8</v>
      </c>
      <c r="E27" s="48">
        <v>55</v>
      </c>
      <c r="F27" s="129">
        <v>72</v>
      </c>
    </row>
    <row r="28" spans="1:6">
      <c r="A28" s="750" t="s">
        <v>18</v>
      </c>
      <c r="B28" s="751">
        <v>2</v>
      </c>
      <c r="C28" s="751">
        <v>2</v>
      </c>
      <c r="D28" s="751">
        <v>3</v>
      </c>
      <c r="E28" s="751">
        <v>26</v>
      </c>
      <c r="F28" s="1050">
        <v>33</v>
      </c>
    </row>
    <row r="29" spans="1:6">
      <c r="A29" s="753" t="s">
        <v>19</v>
      </c>
      <c r="B29" s="736"/>
      <c r="C29" s="736"/>
      <c r="D29" s="736"/>
      <c r="E29" s="736">
        <v>6</v>
      </c>
      <c r="F29" s="1049">
        <v>6</v>
      </c>
    </row>
    <row r="30" spans="1:6">
      <c r="A30" s="753" t="s">
        <v>20</v>
      </c>
      <c r="B30" s="736">
        <v>2</v>
      </c>
      <c r="C30" s="736">
        <v>2</v>
      </c>
      <c r="D30" s="736">
        <v>5</v>
      </c>
      <c r="E30" s="736">
        <v>20</v>
      </c>
      <c r="F30" s="1049">
        <v>29</v>
      </c>
    </row>
    <row r="31" spans="1:6">
      <c r="A31" s="755" t="s">
        <v>156</v>
      </c>
      <c r="B31" s="756">
        <v>1</v>
      </c>
      <c r="C31" s="756"/>
      <c r="D31" s="756"/>
      <c r="E31" s="756">
        <v>3</v>
      </c>
      <c r="F31" s="1052">
        <v>4</v>
      </c>
    </row>
    <row r="32" spans="1:6">
      <c r="A32" s="430" t="s">
        <v>756</v>
      </c>
      <c r="B32" s="48">
        <v>8</v>
      </c>
      <c r="C32" s="48">
        <v>2</v>
      </c>
      <c r="D32" s="48"/>
      <c r="E32" s="48">
        <v>9</v>
      </c>
      <c r="F32" s="129">
        <v>19</v>
      </c>
    </row>
    <row r="33" spans="1:6">
      <c r="A33" s="758" t="s">
        <v>21</v>
      </c>
      <c r="B33" s="699">
        <v>8</v>
      </c>
      <c r="C33" s="699">
        <v>2</v>
      </c>
      <c r="D33" s="699"/>
      <c r="E33" s="699">
        <v>9</v>
      </c>
      <c r="F33" s="1053">
        <v>19</v>
      </c>
    </row>
    <row r="34" spans="1:6">
      <c r="A34" s="430" t="s">
        <v>757</v>
      </c>
      <c r="B34" s="48">
        <v>9</v>
      </c>
      <c r="C34" s="48">
        <v>2</v>
      </c>
      <c r="D34" s="48">
        <v>3</v>
      </c>
      <c r="E34" s="48">
        <v>27</v>
      </c>
      <c r="F34" s="129">
        <v>41</v>
      </c>
    </row>
    <row r="35" spans="1:6">
      <c r="A35" s="750" t="s">
        <v>23</v>
      </c>
      <c r="B35" s="751">
        <v>1</v>
      </c>
      <c r="C35" s="751"/>
      <c r="D35" s="751">
        <v>1</v>
      </c>
      <c r="E35" s="751">
        <v>4</v>
      </c>
      <c r="F35" s="1050">
        <v>6</v>
      </c>
    </row>
    <row r="36" spans="1:6">
      <c r="A36" s="753" t="s">
        <v>24</v>
      </c>
      <c r="B36" s="736">
        <v>1</v>
      </c>
      <c r="C36" s="736"/>
      <c r="D36" s="736"/>
      <c r="E36" s="736">
        <v>9</v>
      </c>
      <c r="F36" s="1049">
        <v>10</v>
      </c>
    </row>
    <row r="37" spans="1:6">
      <c r="A37" s="753" t="s">
        <v>25</v>
      </c>
      <c r="B37" s="736">
        <v>5</v>
      </c>
      <c r="C37" s="736">
        <v>2</v>
      </c>
      <c r="D37" s="736"/>
      <c r="E37" s="736">
        <v>7</v>
      </c>
      <c r="F37" s="1049">
        <v>14</v>
      </c>
    </row>
    <row r="38" spans="1:6">
      <c r="A38" s="753" t="s">
        <v>26</v>
      </c>
      <c r="B38" s="736">
        <v>2</v>
      </c>
      <c r="C38" s="736"/>
      <c r="D38" s="736">
        <v>1</v>
      </c>
      <c r="E38" s="736">
        <v>7</v>
      </c>
      <c r="F38" s="1049">
        <v>10</v>
      </c>
    </row>
    <row r="39" spans="1:6">
      <c r="A39" s="755" t="s">
        <v>27</v>
      </c>
      <c r="B39" s="756"/>
      <c r="C39" s="756"/>
      <c r="D39" s="756">
        <v>1</v>
      </c>
      <c r="E39" s="756"/>
      <c r="F39" s="1052">
        <v>1</v>
      </c>
    </row>
    <row r="40" spans="1:6">
      <c r="A40" s="430" t="s">
        <v>758</v>
      </c>
      <c r="B40" s="48"/>
      <c r="C40" s="48"/>
      <c r="D40" s="48">
        <v>1</v>
      </c>
      <c r="E40" s="48">
        <v>12</v>
      </c>
      <c r="F40" s="129">
        <v>13</v>
      </c>
    </row>
    <row r="41" spans="1:6">
      <c r="A41" s="758" t="s">
        <v>745</v>
      </c>
      <c r="B41" s="699"/>
      <c r="C41" s="699"/>
      <c r="D41" s="699">
        <v>1</v>
      </c>
      <c r="E41" s="699">
        <v>12</v>
      </c>
      <c r="F41" s="1053">
        <v>13</v>
      </c>
    </row>
    <row r="42" spans="1:6">
      <c r="A42" s="430" t="s">
        <v>759</v>
      </c>
      <c r="B42" s="48"/>
      <c r="C42" s="48"/>
      <c r="D42" s="48"/>
      <c r="E42" s="48">
        <v>1</v>
      </c>
      <c r="F42" s="129">
        <v>1</v>
      </c>
    </row>
    <row r="43" spans="1:6">
      <c r="A43" s="758" t="s">
        <v>30</v>
      </c>
      <c r="B43" s="699"/>
      <c r="C43" s="699"/>
      <c r="D43" s="699"/>
      <c r="E43" s="699">
        <v>1</v>
      </c>
      <c r="F43" s="1053">
        <v>1</v>
      </c>
    </row>
    <row r="44" spans="1:6">
      <c r="A44" s="430" t="s">
        <v>760</v>
      </c>
      <c r="B44" s="48">
        <v>6</v>
      </c>
      <c r="C44" s="48">
        <v>4</v>
      </c>
      <c r="D44" s="48">
        <v>5</v>
      </c>
      <c r="E44" s="48">
        <v>57</v>
      </c>
      <c r="F44" s="129">
        <v>72</v>
      </c>
    </row>
    <row r="45" spans="1:6">
      <c r="A45" s="750" t="s">
        <v>32</v>
      </c>
      <c r="B45" s="751">
        <v>2</v>
      </c>
      <c r="C45" s="751"/>
      <c r="D45" s="751">
        <v>1</v>
      </c>
      <c r="E45" s="751">
        <v>16</v>
      </c>
      <c r="F45" s="1050">
        <v>19</v>
      </c>
    </row>
    <row r="46" spans="1:6">
      <c r="A46" s="753" t="s">
        <v>33</v>
      </c>
      <c r="B46" s="736">
        <v>1</v>
      </c>
      <c r="C46" s="736">
        <v>1</v>
      </c>
      <c r="D46" s="736"/>
      <c r="E46" s="736">
        <v>10</v>
      </c>
      <c r="F46" s="1049">
        <v>12</v>
      </c>
    </row>
    <row r="47" spans="1:6">
      <c r="A47" s="753" t="s">
        <v>34</v>
      </c>
      <c r="B47" s="736">
        <v>2</v>
      </c>
      <c r="C47" s="736">
        <v>1</v>
      </c>
      <c r="D47" s="736"/>
      <c r="E47" s="736">
        <v>8</v>
      </c>
      <c r="F47" s="1049">
        <v>11</v>
      </c>
    </row>
    <row r="48" spans="1:6">
      <c r="A48" s="753" t="s">
        <v>35</v>
      </c>
      <c r="B48" s="736"/>
      <c r="C48" s="736">
        <v>2</v>
      </c>
      <c r="D48" s="736">
        <v>3</v>
      </c>
      <c r="E48" s="736">
        <v>17</v>
      </c>
      <c r="F48" s="1049">
        <v>22</v>
      </c>
    </row>
    <row r="49" spans="1:6">
      <c r="A49" s="753" t="s">
        <v>157</v>
      </c>
      <c r="B49" s="736"/>
      <c r="C49" s="736"/>
      <c r="D49" s="736"/>
      <c r="E49" s="736">
        <v>1</v>
      </c>
      <c r="F49" s="1049">
        <v>1</v>
      </c>
    </row>
    <row r="50" spans="1:6">
      <c r="A50" s="753" t="s">
        <v>621</v>
      </c>
      <c r="B50" s="736"/>
      <c r="C50" s="736"/>
      <c r="D50" s="736">
        <v>1</v>
      </c>
      <c r="E50" s="736"/>
      <c r="F50" s="1049">
        <v>1</v>
      </c>
    </row>
    <row r="51" spans="1:6">
      <c r="A51" s="753" t="s">
        <v>162</v>
      </c>
      <c r="B51" s="736"/>
      <c r="C51" s="736"/>
      <c r="D51" s="736"/>
      <c r="E51" s="736">
        <v>2</v>
      </c>
      <c r="F51" s="1049">
        <v>2</v>
      </c>
    </row>
    <row r="52" spans="1:6">
      <c r="A52" s="755" t="s">
        <v>36</v>
      </c>
      <c r="B52" s="756">
        <v>1</v>
      </c>
      <c r="C52" s="756"/>
      <c r="D52" s="756"/>
      <c r="E52" s="756">
        <v>3</v>
      </c>
      <c r="F52" s="1052">
        <v>4</v>
      </c>
    </row>
    <row r="53" spans="1:6">
      <c r="A53" s="430" t="s">
        <v>761</v>
      </c>
      <c r="B53" s="48">
        <v>2</v>
      </c>
      <c r="C53" s="48">
        <v>1</v>
      </c>
      <c r="D53" s="48"/>
      <c r="E53" s="48">
        <v>6</v>
      </c>
      <c r="F53" s="129">
        <v>9</v>
      </c>
    </row>
    <row r="54" spans="1:6">
      <c r="A54" s="758" t="s">
        <v>38</v>
      </c>
      <c r="B54" s="699">
        <v>2</v>
      </c>
      <c r="C54" s="699">
        <v>1</v>
      </c>
      <c r="D54" s="699"/>
      <c r="E54" s="699">
        <v>6</v>
      </c>
      <c r="F54" s="1053">
        <v>9</v>
      </c>
    </row>
    <row r="55" spans="1:6">
      <c r="A55" s="430" t="s">
        <v>762</v>
      </c>
      <c r="B55" s="48">
        <v>13</v>
      </c>
      <c r="C55" s="48">
        <v>2</v>
      </c>
      <c r="D55" s="48">
        <v>2</v>
      </c>
      <c r="E55" s="48">
        <v>34</v>
      </c>
      <c r="F55" s="129">
        <v>51</v>
      </c>
    </row>
    <row r="56" spans="1:6">
      <c r="A56" s="750" t="s">
        <v>40</v>
      </c>
      <c r="B56" s="751">
        <v>3</v>
      </c>
      <c r="C56" s="751"/>
      <c r="D56" s="751"/>
      <c r="E56" s="751">
        <v>4</v>
      </c>
      <c r="F56" s="1050">
        <v>7</v>
      </c>
    </row>
    <row r="57" spans="1:6">
      <c r="A57" s="753" t="s">
        <v>41</v>
      </c>
      <c r="B57" s="736">
        <v>4</v>
      </c>
      <c r="C57" s="736"/>
      <c r="D57" s="736">
        <v>1</v>
      </c>
      <c r="E57" s="736">
        <v>6</v>
      </c>
      <c r="F57" s="1049">
        <v>11</v>
      </c>
    </row>
    <row r="58" spans="1:6">
      <c r="A58" s="753" t="s">
        <v>158</v>
      </c>
      <c r="B58" s="736"/>
      <c r="C58" s="736">
        <v>1</v>
      </c>
      <c r="D58" s="736"/>
      <c r="E58" s="736">
        <v>1</v>
      </c>
      <c r="F58" s="1049">
        <v>2</v>
      </c>
    </row>
    <row r="59" spans="1:6">
      <c r="A59" s="753" t="s">
        <v>95</v>
      </c>
      <c r="B59" s="736"/>
      <c r="C59" s="736"/>
      <c r="D59" s="736"/>
      <c r="E59" s="736">
        <v>4</v>
      </c>
      <c r="F59" s="1049">
        <v>4</v>
      </c>
    </row>
    <row r="60" spans="1:6">
      <c r="A60" s="753" t="s">
        <v>42</v>
      </c>
      <c r="B60" s="736">
        <v>4</v>
      </c>
      <c r="C60" s="736"/>
      <c r="D60" s="736">
        <v>1</v>
      </c>
      <c r="E60" s="736">
        <v>6</v>
      </c>
      <c r="F60" s="1049">
        <v>11</v>
      </c>
    </row>
    <row r="61" spans="1:6">
      <c r="A61" s="753" t="s">
        <v>43</v>
      </c>
      <c r="B61" s="736">
        <v>1</v>
      </c>
      <c r="C61" s="736"/>
      <c r="D61" s="736"/>
      <c r="E61" s="736">
        <v>13</v>
      </c>
      <c r="F61" s="1049">
        <v>14</v>
      </c>
    </row>
    <row r="62" spans="1:6">
      <c r="A62" s="755" t="s">
        <v>44</v>
      </c>
      <c r="B62" s="756">
        <v>1</v>
      </c>
      <c r="C62" s="756">
        <v>1</v>
      </c>
      <c r="D62" s="756"/>
      <c r="E62" s="756"/>
      <c r="F62" s="1052">
        <v>2</v>
      </c>
    </row>
    <row r="63" spans="1:6">
      <c r="A63" s="430" t="s">
        <v>763</v>
      </c>
      <c r="B63" s="48">
        <v>7</v>
      </c>
      <c r="C63" s="48">
        <v>7</v>
      </c>
      <c r="D63" s="48">
        <v>1</v>
      </c>
      <c r="E63" s="48">
        <v>42</v>
      </c>
      <c r="F63" s="129">
        <v>57</v>
      </c>
    </row>
    <row r="64" spans="1:6">
      <c r="A64" s="750" t="s">
        <v>45</v>
      </c>
      <c r="B64" s="751">
        <v>6</v>
      </c>
      <c r="C64" s="751">
        <v>2</v>
      </c>
      <c r="D64" s="751"/>
      <c r="E64" s="751">
        <v>20</v>
      </c>
      <c r="F64" s="1050">
        <v>28</v>
      </c>
    </row>
    <row r="65" spans="1:6">
      <c r="A65" s="753" t="s">
        <v>46</v>
      </c>
      <c r="B65" s="736"/>
      <c r="C65" s="736">
        <v>4</v>
      </c>
      <c r="D65" s="736">
        <v>1</v>
      </c>
      <c r="E65" s="736">
        <v>6</v>
      </c>
      <c r="F65" s="1049">
        <v>11</v>
      </c>
    </row>
    <row r="66" spans="1:6">
      <c r="A66" s="753" t="s">
        <v>96</v>
      </c>
      <c r="B66" s="736"/>
      <c r="C66" s="736"/>
      <c r="D66" s="736"/>
      <c r="E66" s="736">
        <v>10</v>
      </c>
      <c r="F66" s="1049">
        <v>10</v>
      </c>
    </row>
    <row r="67" spans="1:6">
      <c r="A67" s="755" t="s">
        <v>47</v>
      </c>
      <c r="B67" s="756">
        <v>1</v>
      </c>
      <c r="C67" s="756">
        <v>1</v>
      </c>
      <c r="D67" s="756"/>
      <c r="E67" s="756">
        <v>6</v>
      </c>
      <c r="F67" s="1052">
        <v>8</v>
      </c>
    </row>
    <row r="68" spans="1:6">
      <c r="A68" s="430" t="s">
        <v>764</v>
      </c>
      <c r="B68" s="48">
        <v>9</v>
      </c>
      <c r="C68" s="48">
        <v>6</v>
      </c>
      <c r="D68" s="48">
        <v>2</v>
      </c>
      <c r="E68" s="48">
        <v>25</v>
      </c>
      <c r="F68" s="129">
        <v>42</v>
      </c>
    </row>
    <row r="69" spans="1:6">
      <c r="A69" s="750" t="s">
        <v>49</v>
      </c>
      <c r="B69" s="751">
        <v>9</v>
      </c>
      <c r="C69" s="751">
        <v>6</v>
      </c>
      <c r="D69" s="751">
        <v>2</v>
      </c>
      <c r="E69" s="751">
        <v>24</v>
      </c>
      <c r="F69" s="1050">
        <v>41</v>
      </c>
    </row>
    <row r="70" spans="1:6">
      <c r="A70" s="755" t="s">
        <v>777</v>
      </c>
      <c r="B70" s="756"/>
      <c r="C70" s="756"/>
      <c r="D70" s="756"/>
      <c r="E70" s="756">
        <v>1</v>
      </c>
      <c r="F70" s="1052">
        <v>1</v>
      </c>
    </row>
    <row r="71" spans="1:6">
      <c r="A71" s="430" t="s">
        <v>765</v>
      </c>
      <c r="B71" s="48">
        <v>2</v>
      </c>
      <c r="C71" s="48">
        <v>1</v>
      </c>
      <c r="D71" s="48">
        <v>3</v>
      </c>
      <c r="E71" s="48">
        <v>22</v>
      </c>
      <c r="F71" s="129">
        <v>28</v>
      </c>
    </row>
    <row r="72" spans="1:6">
      <c r="A72" s="750" t="s">
        <v>51</v>
      </c>
      <c r="B72" s="751">
        <v>1</v>
      </c>
      <c r="C72" s="751"/>
      <c r="D72" s="751">
        <v>2</v>
      </c>
      <c r="E72" s="751">
        <v>10</v>
      </c>
      <c r="F72" s="1050">
        <v>13</v>
      </c>
    </row>
    <row r="73" spans="1:6">
      <c r="A73" s="753" t="s">
        <v>52</v>
      </c>
      <c r="B73" s="736"/>
      <c r="C73" s="736"/>
      <c r="D73" s="736"/>
      <c r="E73" s="736">
        <v>4</v>
      </c>
      <c r="F73" s="1049">
        <v>4</v>
      </c>
    </row>
    <row r="74" spans="1:6">
      <c r="A74" s="753" t="s">
        <v>50</v>
      </c>
      <c r="B74" s="736">
        <v>1</v>
      </c>
      <c r="C74" s="736">
        <v>1</v>
      </c>
      <c r="D74" s="736">
        <v>1</v>
      </c>
      <c r="E74" s="736">
        <v>6</v>
      </c>
      <c r="F74" s="1049">
        <v>9</v>
      </c>
    </row>
    <row r="75" spans="1:6">
      <c r="A75" s="755" t="s">
        <v>53</v>
      </c>
      <c r="B75" s="756"/>
      <c r="C75" s="756"/>
      <c r="D75" s="756"/>
      <c r="E75" s="756">
        <v>2</v>
      </c>
      <c r="F75" s="1052">
        <v>2</v>
      </c>
    </row>
    <row r="76" spans="1:6">
      <c r="A76" s="430" t="s">
        <v>766</v>
      </c>
      <c r="B76" s="48">
        <v>3</v>
      </c>
      <c r="C76" s="48"/>
      <c r="D76" s="48">
        <v>1</v>
      </c>
      <c r="E76" s="48">
        <v>22</v>
      </c>
      <c r="F76" s="129">
        <v>26</v>
      </c>
    </row>
    <row r="77" spans="1:6">
      <c r="A77" s="750" t="s">
        <v>54</v>
      </c>
      <c r="B77" s="751">
        <v>3</v>
      </c>
      <c r="C77" s="751"/>
      <c r="D77" s="751"/>
      <c r="E77" s="751">
        <v>17</v>
      </c>
      <c r="F77" s="1050">
        <v>20</v>
      </c>
    </row>
    <row r="78" spans="1:6">
      <c r="A78" s="755" t="s">
        <v>55</v>
      </c>
      <c r="B78" s="756"/>
      <c r="C78" s="756"/>
      <c r="D78" s="756">
        <v>1</v>
      </c>
      <c r="E78" s="756">
        <v>5</v>
      </c>
      <c r="F78" s="1052">
        <v>6</v>
      </c>
    </row>
    <row r="79" spans="1:6">
      <c r="A79" s="430" t="s">
        <v>953</v>
      </c>
      <c r="B79" s="48">
        <v>3</v>
      </c>
      <c r="C79" s="48">
        <v>3</v>
      </c>
      <c r="D79" s="48">
        <v>1</v>
      </c>
      <c r="E79" s="48">
        <v>17</v>
      </c>
      <c r="F79" s="129">
        <v>24</v>
      </c>
    </row>
    <row r="80" spans="1:6">
      <c r="A80" s="750" t="s">
        <v>57</v>
      </c>
      <c r="B80" s="751">
        <v>1</v>
      </c>
      <c r="C80" s="751">
        <v>1</v>
      </c>
      <c r="D80" s="751"/>
      <c r="E80" s="751">
        <v>8</v>
      </c>
      <c r="F80" s="1050">
        <v>10</v>
      </c>
    </row>
    <row r="81" spans="1:6">
      <c r="A81" s="755" t="s">
        <v>58</v>
      </c>
      <c r="B81" s="756">
        <v>2</v>
      </c>
      <c r="C81" s="756">
        <v>2</v>
      </c>
      <c r="D81" s="756">
        <v>1</v>
      </c>
      <c r="E81" s="756">
        <v>9</v>
      </c>
      <c r="F81" s="1052">
        <v>14</v>
      </c>
    </row>
    <row r="82" spans="1:6">
      <c r="A82" s="430" t="s">
        <v>778</v>
      </c>
      <c r="B82" s="48"/>
      <c r="C82" s="48"/>
      <c r="D82" s="48"/>
      <c r="E82" s="48">
        <v>2</v>
      </c>
      <c r="F82" s="129">
        <v>2</v>
      </c>
    </row>
    <row r="83" spans="1:6">
      <c r="A83" s="758" t="s">
        <v>29</v>
      </c>
      <c r="B83" s="699"/>
      <c r="C83" s="699"/>
      <c r="D83" s="699"/>
      <c r="E83" s="699">
        <v>2</v>
      </c>
      <c r="F83" s="1053">
        <v>2</v>
      </c>
    </row>
    <row r="84" spans="1:6">
      <c r="A84" s="430" t="s">
        <v>767</v>
      </c>
      <c r="B84" s="48">
        <v>27</v>
      </c>
      <c r="C84" s="48">
        <v>12</v>
      </c>
      <c r="D84" s="48">
        <v>8</v>
      </c>
      <c r="E84" s="48">
        <v>89</v>
      </c>
      <c r="F84" s="129">
        <v>136</v>
      </c>
    </row>
    <row r="85" spans="1:6">
      <c r="A85" s="750" t="s">
        <v>60</v>
      </c>
      <c r="B85" s="751">
        <v>10</v>
      </c>
      <c r="C85" s="751">
        <v>3</v>
      </c>
      <c r="D85" s="751"/>
      <c r="E85" s="751">
        <v>12</v>
      </c>
      <c r="F85" s="1050">
        <v>25</v>
      </c>
    </row>
    <row r="86" spans="1:6">
      <c r="A86" s="753" t="s">
        <v>97</v>
      </c>
      <c r="B86" s="736">
        <v>5</v>
      </c>
      <c r="C86" s="736">
        <v>1</v>
      </c>
      <c r="D86" s="736"/>
      <c r="E86" s="736">
        <v>2</v>
      </c>
      <c r="F86" s="1049">
        <v>8</v>
      </c>
    </row>
    <row r="87" spans="1:6">
      <c r="A87" s="753" t="s">
        <v>61</v>
      </c>
      <c r="B87" s="736">
        <v>1</v>
      </c>
      <c r="C87" s="736">
        <v>1</v>
      </c>
      <c r="D87" s="736"/>
      <c r="E87" s="736">
        <v>7</v>
      </c>
      <c r="F87" s="1049">
        <v>9</v>
      </c>
    </row>
    <row r="88" spans="1:6">
      <c r="A88" s="753" t="s">
        <v>62</v>
      </c>
      <c r="B88" s="736">
        <v>4</v>
      </c>
      <c r="C88" s="736">
        <v>1</v>
      </c>
      <c r="D88" s="736"/>
      <c r="E88" s="736">
        <v>10</v>
      </c>
      <c r="F88" s="1049">
        <v>15</v>
      </c>
    </row>
    <row r="89" spans="1:6">
      <c r="A89" s="753" t="s">
        <v>63</v>
      </c>
      <c r="B89" s="736">
        <v>2</v>
      </c>
      <c r="C89" s="736">
        <v>2</v>
      </c>
      <c r="D89" s="736">
        <v>3</v>
      </c>
      <c r="E89" s="736">
        <v>10</v>
      </c>
      <c r="F89" s="1049">
        <v>17</v>
      </c>
    </row>
    <row r="90" spans="1:6">
      <c r="A90" s="753" t="s">
        <v>64</v>
      </c>
      <c r="B90" s="736">
        <v>3</v>
      </c>
      <c r="C90" s="736">
        <v>3</v>
      </c>
      <c r="D90" s="736">
        <v>1</v>
      </c>
      <c r="E90" s="736">
        <v>12</v>
      </c>
      <c r="F90" s="1049">
        <v>19</v>
      </c>
    </row>
    <row r="91" spans="1:6">
      <c r="A91" s="753" t="s">
        <v>65</v>
      </c>
      <c r="B91" s="736">
        <v>2</v>
      </c>
      <c r="C91" s="736"/>
      <c r="D91" s="736">
        <v>3</v>
      </c>
      <c r="E91" s="736">
        <v>13</v>
      </c>
      <c r="F91" s="1049">
        <v>18</v>
      </c>
    </row>
    <row r="92" spans="1:6">
      <c r="A92" s="753" t="s">
        <v>66</v>
      </c>
      <c r="B92" s="736"/>
      <c r="C92" s="736">
        <v>1</v>
      </c>
      <c r="D92" s="736"/>
      <c r="E92" s="736">
        <v>4</v>
      </c>
      <c r="F92" s="1049">
        <v>5</v>
      </c>
    </row>
    <row r="93" spans="1:6">
      <c r="A93" s="753" t="s">
        <v>67</v>
      </c>
      <c r="B93" s="736"/>
      <c r="C93" s="736"/>
      <c r="D93" s="736"/>
      <c r="E93" s="736">
        <v>11</v>
      </c>
      <c r="F93" s="1049">
        <v>11</v>
      </c>
    </row>
    <row r="94" spans="1:6">
      <c r="A94" s="753" t="s">
        <v>68</v>
      </c>
      <c r="B94" s="736"/>
      <c r="C94" s="736"/>
      <c r="D94" s="736"/>
      <c r="E94" s="736">
        <v>3</v>
      </c>
      <c r="F94" s="1049">
        <v>3</v>
      </c>
    </row>
    <row r="95" spans="1:6">
      <c r="A95" s="755" t="s">
        <v>185</v>
      </c>
      <c r="B95" s="756"/>
      <c r="C95" s="756"/>
      <c r="D95" s="756">
        <v>1</v>
      </c>
      <c r="E95" s="756">
        <v>5</v>
      </c>
      <c r="F95" s="1052">
        <v>6</v>
      </c>
    </row>
    <row r="96" spans="1:6">
      <c r="A96" s="430" t="s">
        <v>768</v>
      </c>
      <c r="B96" s="48">
        <v>3</v>
      </c>
      <c r="C96" s="48">
        <v>1</v>
      </c>
      <c r="D96" s="48">
        <v>1</v>
      </c>
      <c r="E96" s="48">
        <v>14</v>
      </c>
      <c r="F96" s="129">
        <v>19</v>
      </c>
    </row>
    <row r="97" spans="1:6">
      <c r="A97" s="750" t="s">
        <v>70</v>
      </c>
      <c r="B97" s="751">
        <v>1</v>
      </c>
      <c r="C97" s="751"/>
      <c r="D97" s="751"/>
      <c r="E97" s="751">
        <v>4</v>
      </c>
      <c r="F97" s="1050">
        <v>5</v>
      </c>
    </row>
    <row r="98" spans="1:6">
      <c r="A98" s="755" t="s">
        <v>69</v>
      </c>
      <c r="B98" s="756">
        <v>2</v>
      </c>
      <c r="C98" s="756">
        <v>1</v>
      </c>
      <c r="D98" s="756">
        <v>1</v>
      </c>
      <c r="E98" s="756">
        <v>10</v>
      </c>
      <c r="F98" s="1052">
        <v>14</v>
      </c>
    </row>
    <row r="99" spans="1:6">
      <c r="A99" s="430" t="s">
        <v>769</v>
      </c>
      <c r="B99" s="48">
        <v>4</v>
      </c>
      <c r="C99" s="48">
        <v>1</v>
      </c>
      <c r="D99" s="48">
        <v>3</v>
      </c>
      <c r="E99" s="48">
        <v>10</v>
      </c>
      <c r="F99" s="129">
        <v>18</v>
      </c>
    </row>
    <row r="100" spans="1:6">
      <c r="A100" s="758" t="s">
        <v>72</v>
      </c>
      <c r="B100" s="699">
        <v>4</v>
      </c>
      <c r="C100" s="699">
        <v>1</v>
      </c>
      <c r="D100" s="699">
        <v>3</v>
      </c>
      <c r="E100" s="699">
        <v>10</v>
      </c>
      <c r="F100" s="1053">
        <v>18</v>
      </c>
    </row>
    <row r="101" spans="1:6">
      <c r="A101" s="430" t="s">
        <v>770</v>
      </c>
      <c r="B101" s="48">
        <v>4</v>
      </c>
      <c r="C101" s="48">
        <v>8</v>
      </c>
      <c r="D101" s="48">
        <v>3</v>
      </c>
      <c r="E101" s="48">
        <v>35</v>
      </c>
      <c r="F101" s="129">
        <v>50</v>
      </c>
    </row>
    <row r="102" spans="1:6">
      <c r="A102" s="750" t="s">
        <v>74</v>
      </c>
      <c r="B102" s="751"/>
      <c r="C102" s="751">
        <v>5</v>
      </c>
      <c r="D102" s="751"/>
      <c r="E102" s="751">
        <v>13</v>
      </c>
      <c r="F102" s="1050">
        <v>18</v>
      </c>
    </row>
    <row r="103" spans="1:6">
      <c r="A103" s="753" t="s">
        <v>779</v>
      </c>
      <c r="B103" s="736"/>
      <c r="C103" s="736"/>
      <c r="D103" s="736"/>
      <c r="E103" s="736">
        <v>1</v>
      </c>
      <c r="F103" s="1049">
        <v>1</v>
      </c>
    </row>
    <row r="104" spans="1:6">
      <c r="A104" s="753" t="s">
        <v>75</v>
      </c>
      <c r="B104" s="736"/>
      <c r="C104" s="736">
        <v>1</v>
      </c>
      <c r="D104" s="736">
        <v>1</v>
      </c>
      <c r="E104" s="736">
        <v>5</v>
      </c>
      <c r="F104" s="1049">
        <v>7</v>
      </c>
    </row>
    <row r="105" spans="1:6">
      <c r="A105" s="753" t="s">
        <v>76</v>
      </c>
      <c r="B105" s="736">
        <v>4</v>
      </c>
      <c r="C105" s="736">
        <v>1</v>
      </c>
      <c r="D105" s="736">
        <v>2</v>
      </c>
      <c r="E105" s="736">
        <v>12</v>
      </c>
      <c r="F105" s="1049">
        <v>19</v>
      </c>
    </row>
    <row r="106" spans="1:6">
      <c r="A106" s="753" t="s">
        <v>780</v>
      </c>
      <c r="B106" s="736"/>
      <c r="C106" s="736"/>
      <c r="D106" s="736"/>
      <c r="E106" s="736">
        <v>2</v>
      </c>
      <c r="F106" s="1049">
        <v>2</v>
      </c>
    </row>
    <row r="107" spans="1:6">
      <c r="A107" s="755" t="s">
        <v>78</v>
      </c>
      <c r="B107" s="756"/>
      <c r="C107" s="756">
        <v>1</v>
      </c>
      <c r="D107" s="756"/>
      <c r="E107" s="756">
        <v>2</v>
      </c>
      <c r="F107" s="1052">
        <v>3</v>
      </c>
    </row>
    <row r="108" spans="1:6">
      <c r="A108" s="430" t="s">
        <v>771</v>
      </c>
      <c r="B108" s="48">
        <v>2</v>
      </c>
      <c r="C108" s="48">
        <v>3</v>
      </c>
      <c r="D108" s="48">
        <v>5</v>
      </c>
      <c r="E108" s="48">
        <v>19</v>
      </c>
      <c r="F108" s="129">
        <v>29</v>
      </c>
    </row>
    <row r="109" spans="1:6">
      <c r="A109" s="750" t="s">
        <v>99</v>
      </c>
      <c r="B109" s="751"/>
      <c r="C109" s="751"/>
      <c r="D109" s="751">
        <v>1</v>
      </c>
      <c r="E109" s="751"/>
      <c r="F109" s="1050">
        <v>1</v>
      </c>
    </row>
    <row r="110" spans="1:6">
      <c r="A110" s="753" t="s">
        <v>79</v>
      </c>
      <c r="B110" s="736">
        <v>2</v>
      </c>
      <c r="C110" s="736">
        <v>3</v>
      </c>
      <c r="D110" s="736">
        <v>4</v>
      </c>
      <c r="E110" s="736">
        <v>15</v>
      </c>
      <c r="F110" s="1049">
        <v>24</v>
      </c>
    </row>
    <row r="111" spans="1:6">
      <c r="A111" s="755" t="s">
        <v>80</v>
      </c>
      <c r="B111" s="756"/>
      <c r="C111" s="756"/>
      <c r="D111" s="756"/>
      <c r="E111" s="756">
        <v>4</v>
      </c>
      <c r="F111" s="1052">
        <v>4</v>
      </c>
    </row>
    <row r="112" spans="1:6">
      <c r="A112" s="430" t="s">
        <v>772</v>
      </c>
      <c r="B112" s="48">
        <v>3</v>
      </c>
      <c r="C112" s="48"/>
      <c r="D112" s="48">
        <v>4</v>
      </c>
      <c r="E112" s="48">
        <v>20</v>
      </c>
      <c r="F112" s="129">
        <v>27</v>
      </c>
    </row>
    <row r="113" spans="1:6">
      <c r="A113" s="750" t="s">
        <v>82</v>
      </c>
      <c r="B113" s="751">
        <v>1</v>
      </c>
      <c r="C113" s="751"/>
      <c r="D113" s="751">
        <v>2</v>
      </c>
      <c r="E113" s="751">
        <v>5</v>
      </c>
      <c r="F113" s="1050">
        <v>8</v>
      </c>
    </row>
    <row r="114" spans="1:6">
      <c r="A114" s="753" t="s">
        <v>81</v>
      </c>
      <c r="B114" s="736">
        <v>2</v>
      </c>
      <c r="C114" s="736"/>
      <c r="D114" s="736">
        <v>1</v>
      </c>
      <c r="E114" s="736">
        <v>11</v>
      </c>
      <c r="F114" s="1049">
        <v>14</v>
      </c>
    </row>
    <row r="115" spans="1:6">
      <c r="A115" s="755" t="s">
        <v>83</v>
      </c>
      <c r="B115" s="756"/>
      <c r="C115" s="756"/>
      <c r="D115" s="756">
        <v>1</v>
      </c>
      <c r="E115" s="756">
        <v>4</v>
      </c>
      <c r="F115" s="1052">
        <v>5</v>
      </c>
    </row>
    <row r="116" spans="1:6">
      <c r="A116" s="430" t="s">
        <v>773</v>
      </c>
      <c r="B116" s="48">
        <v>6</v>
      </c>
      <c r="C116" s="48">
        <v>6</v>
      </c>
      <c r="D116" s="48">
        <v>4</v>
      </c>
      <c r="E116" s="48">
        <v>36</v>
      </c>
      <c r="F116" s="129">
        <v>52</v>
      </c>
    </row>
    <row r="117" spans="1:6">
      <c r="A117" s="750" t="s">
        <v>159</v>
      </c>
      <c r="B117" s="751"/>
      <c r="C117" s="751"/>
      <c r="D117" s="751">
        <v>1</v>
      </c>
      <c r="E117" s="751">
        <v>5</v>
      </c>
      <c r="F117" s="1050">
        <v>6</v>
      </c>
    </row>
    <row r="118" spans="1:6">
      <c r="A118" s="753" t="s">
        <v>160</v>
      </c>
      <c r="B118" s="736"/>
      <c r="C118" s="736"/>
      <c r="D118" s="736">
        <v>1</v>
      </c>
      <c r="E118" s="736"/>
      <c r="F118" s="1049">
        <v>1</v>
      </c>
    </row>
    <row r="119" spans="1:6">
      <c r="A119" s="753" t="s">
        <v>85</v>
      </c>
      <c r="B119" s="736">
        <v>2</v>
      </c>
      <c r="C119" s="736">
        <v>4</v>
      </c>
      <c r="D119" s="736">
        <v>1</v>
      </c>
      <c r="E119" s="736">
        <v>15</v>
      </c>
      <c r="F119" s="1049">
        <v>22</v>
      </c>
    </row>
    <row r="120" spans="1:6">
      <c r="A120" s="753" t="s">
        <v>86</v>
      </c>
      <c r="B120" s="736">
        <v>3</v>
      </c>
      <c r="C120" s="736">
        <v>2</v>
      </c>
      <c r="D120" s="736"/>
      <c r="E120" s="736">
        <v>11</v>
      </c>
      <c r="F120" s="1049">
        <v>16</v>
      </c>
    </row>
    <row r="121" spans="1:6">
      <c r="A121" s="753" t="s">
        <v>603</v>
      </c>
      <c r="B121" s="736"/>
      <c r="C121" s="736"/>
      <c r="D121" s="736"/>
      <c r="E121" s="736">
        <v>1</v>
      </c>
      <c r="F121" s="1049">
        <v>1</v>
      </c>
    </row>
    <row r="122" spans="1:6">
      <c r="A122" s="753" t="s">
        <v>87</v>
      </c>
      <c r="B122" s="736">
        <v>1</v>
      </c>
      <c r="C122" s="736"/>
      <c r="D122" s="736">
        <v>1</v>
      </c>
      <c r="E122" s="736">
        <v>3</v>
      </c>
      <c r="F122" s="1049">
        <v>5</v>
      </c>
    </row>
    <row r="123" spans="1:6">
      <c r="A123" s="755" t="s">
        <v>88</v>
      </c>
      <c r="B123" s="756"/>
      <c r="C123" s="756"/>
      <c r="D123" s="756"/>
      <c r="E123" s="756">
        <v>1</v>
      </c>
      <c r="F123" s="1052">
        <v>1</v>
      </c>
    </row>
    <row r="124" spans="1:6">
      <c r="A124" s="430" t="s">
        <v>774</v>
      </c>
      <c r="B124" s="48">
        <v>6</v>
      </c>
      <c r="C124" s="48">
        <v>2</v>
      </c>
      <c r="D124" s="48">
        <v>5</v>
      </c>
      <c r="E124" s="48">
        <v>49</v>
      </c>
      <c r="F124" s="129">
        <v>62</v>
      </c>
    </row>
    <row r="125" spans="1:6">
      <c r="A125" s="750" t="s">
        <v>781</v>
      </c>
      <c r="B125" s="751"/>
      <c r="C125" s="751"/>
      <c r="D125" s="751"/>
      <c r="E125" s="751">
        <v>1</v>
      </c>
      <c r="F125" s="1050">
        <v>1</v>
      </c>
    </row>
    <row r="126" spans="1:6">
      <c r="A126" s="753" t="s">
        <v>623</v>
      </c>
      <c r="B126" s="736"/>
      <c r="C126" s="736"/>
      <c r="D126" s="736"/>
      <c r="E126" s="736">
        <v>1</v>
      </c>
      <c r="F126" s="1049">
        <v>1</v>
      </c>
    </row>
    <row r="127" spans="1:6">
      <c r="A127" s="753" t="s">
        <v>90</v>
      </c>
      <c r="B127" s="736"/>
      <c r="C127" s="736"/>
      <c r="D127" s="736"/>
      <c r="E127" s="736">
        <v>8</v>
      </c>
      <c r="F127" s="1049">
        <v>8</v>
      </c>
    </row>
    <row r="128" spans="1:6">
      <c r="A128" s="753" t="s">
        <v>161</v>
      </c>
      <c r="B128" s="736"/>
      <c r="C128" s="736"/>
      <c r="D128" s="736"/>
      <c r="E128" s="736">
        <v>1</v>
      </c>
      <c r="F128" s="1049">
        <v>1</v>
      </c>
    </row>
    <row r="129" spans="1:6">
      <c r="A129" s="753" t="s">
        <v>91</v>
      </c>
      <c r="B129" s="736">
        <v>3</v>
      </c>
      <c r="C129" s="736">
        <v>1</v>
      </c>
      <c r="D129" s="736">
        <v>1</v>
      </c>
      <c r="E129" s="736">
        <v>13</v>
      </c>
      <c r="F129" s="1049">
        <v>18</v>
      </c>
    </row>
    <row r="130" spans="1:6">
      <c r="A130" s="753" t="s">
        <v>92</v>
      </c>
      <c r="B130" s="736">
        <v>3</v>
      </c>
      <c r="C130" s="736">
        <v>1</v>
      </c>
      <c r="D130" s="736">
        <v>2</v>
      </c>
      <c r="E130" s="736">
        <v>22</v>
      </c>
      <c r="F130" s="1049">
        <v>28</v>
      </c>
    </row>
    <row r="131" spans="1:6">
      <c r="A131" s="753" t="s">
        <v>782</v>
      </c>
      <c r="B131" s="736"/>
      <c r="C131" s="736"/>
      <c r="D131" s="736"/>
      <c r="E131" s="736">
        <v>1</v>
      </c>
      <c r="F131" s="1049">
        <v>1</v>
      </c>
    </row>
    <row r="132" spans="1:6">
      <c r="A132" s="920" t="s">
        <v>93</v>
      </c>
      <c r="B132" s="921"/>
      <c r="C132" s="921"/>
      <c r="D132" s="921">
        <v>2</v>
      </c>
      <c r="E132" s="921">
        <v>2</v>
      </c>
      <c r="F132" s="1051">
        <v>4</v>
      </c>
    </row>
    <row r="133" spans="1:6">
      <c r="A133" s="799"/>
      <c r="B133" s="799"/>
      <c r="C133" s="799"/>
      <c r="D133" s="799"/>
      <c r="E133" s="799"/>
      <c r="F133" s="802"/>
    </row>
    <row r="134" spans="1:6">
      <c r="A134" s="1054" t="s">
        <v>1</v>
      </c>
      <c r="B134" s="446">
        <v>147</v>
      </c>
      <c r="C134" s="446">
        <v>80</v>
      </c>
      <c r="D134" s="446">
        <v>78</v>
      </c>
      <c r="E134" s="446">
        <v>715</v>
      </c>
      <c r="F134" s="1055">
        <v>1020</v>
      </c>
    </row>
    <row r="135" spans="1:6">
      <c r="A135" s="1056" t="s">
        <v>191</v>
      </c>
      <c r="B135" s="608">
        <f>B134/$F$134</f>
        <v>0.14411764705882352</v>
      </c>
      <c r="C135" s="608">
        <f t="shared" ref="C135:F135" si="0">C134/$F$134</f>
        <v>7.8431372549019607E-2</v>
      </c>
      <c r="D135" s="608">
        <f t="shared" si="0"/>
        <v>7.6470588235294124E-2</v>
      </c>
      <c r="E135" s="608">
        <f t="shared" si="0"/>
        <v>0.7009803921568627</v>
      </c>
      <c r="F135" s="1057">
        <f t="shared" si="0"/>
        <v>1</v>
      </c>
    </row>
    <row r="136" spans="1:6" ht="13.8">
      <c r="A136" s="597" t="s">
        <v>473</v>
      </c>
      <c r="B136" s="598"/>
      <c r="C136" s="598"/>
      <c r="D136" s="599"/>
    </row>
    <row r="137" spans="1:6" ht="9.75" customHeight="1">
      <c r="A137" s="600"/>
      <c r="D137" s="601"/>
    </row>
    <row r="138" spans="1:6" ht="13.8">
      <c r="A138" s="1308" t="s">
        <v>732</v>
      </c>
      <c r="B138" s="1309"/>
      <c r="C138" s="1309"/>
      <c r="D138" s="1310"/>
    </row>
    <row r="139" spans="1:6" ht="28.5" customHeight="1">
      <c r="A139" s="1311" t="s">
        <v>733</v>
      </c>
      <c r="B139" s="1312"/>
      <c r="C139" s="1312"/>
      <c r="D139" s="1313"/>
    </row>
    <row r="140" spans="1:6" ht="28.5" customHeight="1">
      <c r="A140" s="1311" t="s">
        <v>734</v>
      </c>
      <c r="B140" s="1312"/>
      <c r="C140" s="1312"/>
      <c r="D140" s="1313"/>
    </row>
    <row r="141" spans="1:6" ht="13.8">
      <c r="A141" s="602" t="s">
        <v>735</v>
      </c>
      <c r="D141" s="601"/>
    </row>
    <row r="142" spans="1:6" ht="5.25" customHeight="1">
      <c r="A142" s="603"/>
      <c r="B142" s="604"/>
      <c r="C142" s="604"/>
      <c r="D142" s="605"/>
    </row>
  </sheetData>
  <autoFilter ref="A5:F135"/>
  <mergeCells count="5">
    <mergeCell ref="A3:F3"/>
    <mergeCell ref="A1:F1"/>
    <mergeCell ref="A138:D138"/>
    <mergeCell ref="A139:D139"/>
    <mergeCell ref="A140:D140"/>
  </mergeCells>
  <printOptions horizontalCentered="1"/>
  <pageMargins left="0.39370078740157483" right="0.39370078740157483" top="0.98425196850393704" bottom="0.59055118110236227" header="0.39370078740157483" footer="0.39370078740157483"/>
  <pageSetup paperSize="9" scale="90" firstPageNumber="27" fitToHeight="0" orientation="landscape" r:id="rId1"/>
  <rowBreaks count="3" manualBreakCount="3">
    <brk id="33" max="5" man="1"/>
    <brk id="70" max="5" man="1"/>
    <brk id="107" max="5" man="1"/>
  </rowBreaks>
</worksheet>
</file>

<file path=xl/worksheets/sheet21.xml><?xml version="1.0" encoding="utf-8"?>
<worksheet xmlns="http://schemas.openxmlformats.org/spreadsheetml/2006/main" xmlns:r="http://schemas.openxmlformats.org/officeDocument/2006/relationships">
  <sheetPr>
    <tabColor theme="3" tint="-0.499984740745262"/>
    <pageSetUpPr fitToPage="1"/>
  </sheetPr>
  <dimension ref="B1:J802"/>
  <sheetViews>
    <sheetView showGridLines="0" showZeros="0" topLeftCell="A13" zoomScale="80" zoomScaleNormal="80" workbookViewId="0">
      <selection activeCell="R39" sqref="R39"/>
    </sheetView>
  </sheetViews>
  <sheetFormatPr baseColWidth="10" defaultColWidth="12" defaultRowHeight="13.2"/>
  <cols>
    <col min="1" max="16384" width="12" style="612"/>
  </cols>
  <sheetData>
    <row r="1" spans="2:8" ht="18" customHeight="1">
      <c r="B1" s="611"/>
      <c r="C1" s="611"/>
      <c r="D1" s="611"/>
    </row>
    <row r="2" spans="2:8">
      <c r="B2" s="613"/>
      <c r="C2" s="613"/>
      <c r="D2" s="613"/>
    </row>
    <row r="3" spans="2:8">
      <c r="B3" s="613"/>
      <c r="C3" s="613"/>
      <c r="D3" s="613"/>
    </row>
    <row r="4" spans="2:8">
      <c r="B4" s="613"/>
      <c r="C4" s="613"/>
      <c r="D4" s="613"/>
    </row>
    <row r="5" spans="2:8">
      <c r="B5" s="613"/>
      <c r="C5" s="613"/>
      <c r="D5" s="613"/>
      <c r="G5" s="613"/>
      <c r="H5" s="613"/>
    </row>
    <row r="6" spans="2:8">
      <c r="B6" s="613"/>
      <c r="C6" s="613"/>
      <c r="D6" s="613"/>
    </row>
    <row r="7" spans="2:8">
      <c r="B7" s="613"/>
      <c r="C7" s="613"/>
      <c r="D7" s="613"/>
    </row>
    <row r="8" spans="2:8">
      <c r="B8" s="613"/>
      <c r="C8" s="613"/>
      <c r="D8" s="613"/>
    </row>
    <row r="9" spans="2:8">
      <c r="B9" s="613"/>
      <c r="C9" s="613"/>
      <c r="D9" s="613"/>
    </row>
    <row r="10" spans="2:8">
      <c r="B10" s="613"/>
      <c r="C10" s="613"/>
      <c r="D10" s="613"/>
    </row>
    <row r="11" spans="2:8">
      <c r="B11" s="613"/>
      <c r="C11" s="613"/>
      <c r="D11" s="613"/>
    </row>
    <row r="12" spans="2:8">
      <c r="B12" s="613"/>
      <c r="C12" s="613"/>
      <c r="D12" s="613"/>
    </row>
    <row r="13" spans="2:8">
      <c r="B13" s="613"/>
      <c r="C13" s="613"/>
      <c r="D13" s="613"/>
    </row>
    <row r="14" spans="2:8">
      <c r="B14" s="613"/>
      <c r="C14" s="613"/>
      <c r="D14" s="613"/>
    </row>
    <row r="15" spans="2:8">
      <c r="B15" s="613"/>
      <c r="C15" s="613"/>
      <c r="D15" s="613"/>
    </row>
    <row r="16" spans="2:8">
      <c r="B16" s="613"/>
      <c r="C16" s="613"/>
      <c r="D16" s="613"/>
    </row>
    <row r="17" spans="2:9">
      <c r="B17" s="613"/>
      <c r="C17" s="613"/>
      <c r="D17" s="613"/>
    </row>
    <row r="18" spans="2:9">
      <c r="B18" s="613"/>
      <c r="C18" s="613"/>
      <c r="D18" s="613"/>
    </row>
    <row r="19" spans="2:9">
      <c r="B19" s="613"/>
      <c r="C19" s="613"/>
      <c r="D19" s="613"/>
    </row>
    <row r="20" spans="2:9">
      <c r="B20" s="613"/>
      <c r="C20" s="613"/>
      <c r="D20" s="613"/>
    </row>
    <row r="21" spans="2:9">
      <c r="B21" s="613"/>
      <c r="C21" s="613"/>
      <c r="D21" s="613"/>
    </row>
    <row r="22" spans="2:9">
      <c r="B22" s="613"/>
      <c r="C22" s="613"/>
      <c r="D22" s="613"/>
    </row>
    <row r="23" spans="2:9">
      <c r="B23" s="613"/>
      <c r="C23" s="613"/>
      <c r="D23" s="613"/>
    </row>
    <row r="24" spans="2:9">
      <c r="B24" s="613"/>
      <c r="C24" s="613"/>
      <c r="D24" s="613"/>
    </row>
    <row r="25" spans="2:9">
      <c r="B25" s="613"/>
      <c r="C25" s="613"/>
      <c r="D25" s="613"/>
    </row>
    <row r="26" spans="2:9" ht="13.8" thickBot="1">
      <c r="B26" s="613"/>
      <c r="C26" s="613"/>
      <c r="D26" s="613"/>
    </row>
    <row r="27" spans="2:9" ht="26.25" customHeight="1" thickTop="1">
      <c r="B27" s="1314" t="s">
        <v>505</v>
      </c>
      <c r="C27" s="1315"/>
      <c r="D27" s="1315"/>
      <c r="E27" s="1316"/>
      <c r="F27" s="1316"/>
      <c r="G27" s="1316"/>
      <c r="H27" s="1316"/>
      <c r="I27" s="1317"/>
    </row>
    <row r="28" spans="2:9" ht="19.5" customHeight="1">
      <c r="B28" s="614"/>
      <c r="C28" s="615" t="s">
        <v>506</v>
      </c>
      <c r="D28" s="615"/>
      <c r="E28" s="615"/>
      <c r="F28" s="615"/>
      <c r="G28" s="615"/>
      <c r="H28" s="615"/>
      <c r="I28" s="616"/>
    </row>
    <row r="29" spans="2:9" ht="19.5" customHeight="1" thickBot="1">
      <c r="B29" s="1318" t="s">
        <v>507</v>
      </c>
      <c r="C29" s="1319"/>
      <c r="D29" s="1319"/>
      <c r="E29" s="1320"/>
      <c r="F29" s="1320"/>
      <c r="G29" s="1320"/>
      <c r="H29" s="1320"/>
      <c r="I29" s="1321"/>
    </row>
    <row r="30" spans="2:9" ht="13.8" thickTop="1">
      <c r="B30" s="613"/>
      <c r="C30" s="613"/>
      <c r="D30" s="613"/>
    </row>
    <row r="31" spans="2:9">
      <c r="B31" s="613"/>
      <c r="C31" s="613"/>
      <c r="D31" s="613"/>
    </row>
    <row r="32" spans="2:9">
      <c r="B32" s="613"/>
      <c r="C32" s="613"/>
      <c r="D32" s="613"/>
    </row>
    <row r="33" spans="2:9" ht="15.6">
      <c r="B33" s="493" t="s">
        <v>738</v>
      </c>
      <c r="C33" s="617"/>
      <c r="D33" s="617"/>
      <c r="E33" s="618"/>
      <c r="F33" s="618"/>
      <c r="G33" s="618"/>
      <c r="H33" s="618"/>
      <c r="I33" s="618"/>
    </row>
    <row r="34" spans="2:9">
      <c r="B34" s="613"/>
      <c r="C34" s="613"/>
      <c r="D34" s="613"/>
    </row>
    <row r="35" spans="2:9">
      <c r="B35" s="613"/>
      <c r="C35" s="613"/>
      <c r="D35" s="613"/>
    </row>
    <row r="36" spans="2:9" ht="15.6">
      <c r="B36" s="613"/>
      <c r="C36" s="613"/>
      <c r="D36" s="613"/>
      <c r="E36" s="619"/>
    </row>
    <row r="37" spans="2:9">
      <c r="B37" s="613"/>
      <c r="C37" s="620" t="s">
        <v>508</v>
      </c>
      <c r="D37" s="613"/>
    </row>
    <row r="38" spans="2:9">
      <c r="B38" s="613"/>
      <c r="C38" s="620" t="s">
        <v>509</v>
      </c>
      <c r="D38" s="613"/>
    </row>
    <row r="39" spans="2:9">
      <c r="B39" s="613"/>
      <c r="C39" s="620" t="s">
        <v>723</v>
      </c>
      <c r="D39" s="613"/>
    </row>
    <row r="40" spans="2:9">
      <c r="B40" s="613"/>
      <c r="C40" s="621" t="s">
        <v>724</v>
      </c>
      <c r="D40" s="613"/>
    </row>
    <row r="41" spans="2:9">
      <c r="B41" s="613"/>
      <c r="C41" s="622" t="s">
        <v>510</v>
      </c>
      <c r="D41" s="613"/>
    </row>
    <row r="42" spans="2:9">
      <c r="B42" s="613"/>
      <c r="D42" s="623"/>
      <c r="E42" s="624"/>
      <c r="F42" s="624"/>
      <c r="G42" s="624"/>
      <c r="H42" s="624"/>
      <c r="I42" s="624"/>
    </row>
    <row r="43" spans="2:9">
      <c r="B43" s="613"/>
      <c r="C43" s="613"/>
      <c r="D43" s="613"/>
    </row>
    <row r="44" spans="2:9">
      <c r="B44" s="613"/>
      <c r="C44" s="613"/>
      <c r="D44" s="613"/>
    </row>
    <row r="45" spans="2:9">
      <c r="B45" s="613"/>
      <c r="C45" s="613"/>
      <c r="D45" s="613"/>
    </row>
    <row r="46" spans="2:9">
      <c r="B46" s="613"/>
      <c r="C46" s="613"/>
      <c r="D46" s="613"/>
    </row>
    <row r="47" spans="2:9">
      <c r="B47" s="613"/>
      <c r="C47" s="613"/>
      <c r="D47" s="613"/>
    </row>
    <row r="48" spans="2:9">
      <c r="B48" s="613"/>
      <c r="C48" s="613"/>
      <c r="D48" s="613"/>
    </row>
    <row r="49" spans="2:10">
      <c r="B49" s="613"/>
      <c r="C49" s="613"/>
      <c r="D49" s="613"/>
    </row>
    <row r="50" spans="2:10">
      <c r="B50" s="613"/>
      <c r="C50" s="613"/>
      <c r="D50" s="613"/>
    </row>
    <row r="53" spans="2:10" ht="16.5" customHeight="1">
      <c r="B53" s="1323" t="s">
        <v>457</v>
      </c>
      <c r="C53" s="1323"/>
      <c r="D53" s="1323"/>
      <c r="E53" s="1323"/>
      <c r="F53" s="1323"/>
      <c r="G53" s="1323"/>
      <c r="H53" s="1323"/>
      <c r="I53" s="1323"/>
    </row>
    <row r="54" spans="2:10" ht="16.5" customHeight="1">
      <c r="B54" s="1324" t="s">
        <v>458</v>
      </c>
      <c r="C54" s="1324"/>
      <c r="D54" s="1324"/>
      <c r="E54" s="1324"/>
      <c r="F54" s="1324"/>
      <c r="G54" s="1324"/>
      <c r="H54" s="1324"/>
      <c r="I54" s="1324"/>
    </row>
    <row r="55" spans="2:10" ht="16.5" customHeight="1">
      <c r="B55" s="1323" t="s">
        <v>459</v>
      </c>
      <c r="C55" s="1323"/>
      <c r="D55" s="1323"/>
      <c r="E55" s="1323"/>
      <c r="F55" s="1323"/>
      <c r="G55" s="1323"/>
      <c r="H55" s="1323"/>
      <c r="I55" s="1323"/>
    </row>
    <row r="56" spans="2:10">
      <c r="B56" s="1242" t="s">
        <v>460</v>
      </c>
      <c r="C56" s="1242"/>
      <c r="D56" s="1242"/>
      <c r="E56" s="1242"/>
      <c r="F56" s="1242"/>
      <c r="G56" s="1242"/>
      <c r="H56" s="1242"/>
      <c r="I56" s="1242"/>
      <c r="J56" s="854"/>
    </row>
    <row r="57" spans="2:10">
      <c r="B57" s="1322" t="s">
        <v>461</v>
      </c>
      <c r="C57" s="1322"/>
      <c r="D57" s="1322"/>
      <c r="E57" s="1322"/>
      <c r="F57" s="1322"/>
      <c r="G57" s="1322"/>
      <c r="H57" s="1322"/>
      <c r="I57" s="1322"/>
    </row>
    <row r="58" spans="2:10">
      <c r="B58" s="613"/>
      <c r="C58" s="625"/>
      <c r="D58" s="625"/>
    </row>
    <row r="59" spans="2:10">
      <c r="B59" s="626"/>
      <c r="C59" s="625"/>
      <c r="D59" s="625"/>
      <c r="I59" s="627">
        <f>PG_2!I57</f>
        <v>0</v>
      </c>
    </row>
    <row r="60" spans="2:10">
      <c r="B60" s="625"/>
      <c r="C60" s="625"/>
      <c r="D60" s="625"/>
    </row>
    <row r="61" spans="2:10">
      <c r="B61" s="613"/>
      <c r="C61" s="625"/>
      <c r="D61" s="625"/>
    </row>
    <row r="62" spans="2:10">
      <c r="B62" s="625"/>
      <c r="C62" s="625"/>
      <c r="D62" s="625"/>
    </row>
    <row r="63" spans="2:10">
      <c r="B63" s="625"/>
      <c r="C63" s="625"/>
      <c r="D63" s="625"/>
    </row>
    <row r="64" spans="2:10">
      <c r="B64" s="625"/>
      <c r="C64" s="625"/>
      <c r="D64" s="625"/>
    </row>
    <row r="65" spans="2:4">
      <c r="B65" s="625"/>
      <c r="C65" s="625"/>
      <c r="D65" s="625"/>
    </row>
    <row r="66" spans="2:4">
      <c r="B66" s="625"/>
      <c r="C66" s="625"/>
      <c r="D66" s="625"/>
    </row>
    <row r="67" spans="2:4">
      <c r="B67" s="625"/>
      <c r="C67" s="625"/>
      <c r="D67" s="625"/>
    </row>
    <row r="68" spans="2:4">
      <c r="B68" s="625"/>
      <c r="C68" s="625"/>
      <c r="D68" s="625"/>
    </row>
    <row r="69" spans="2:4">
      <c r="B69" s="625"/>
      <c r="C69" s="625"/>
      <c r="D69" s="625"/>
    </row>
    <row r="70" spans="2:4">
      <c r="B70" s="625"/>
      <c r="C70" s="625"/>
      <c r="D70" s="625"/>
    </row>
    <row r="71" spans="2:4">
      <c r="B71" s="625"/>
      <c r="C71" s="625"/>
      <c r="D71" s="625"/>
    </row>
    <row r="72" spans="2:4">
      <c r="B72" s="625"/>
      <c r="C72" s="625"/>
      <c r="D72" s="625"/>
    </row>
    <row r="73" spans="2:4">
      <c r="B73" s="625"/>
      <c r="C73" s="625"/>
      <c r="D73" s="625"/>
    </row>
    <row r="74" spans="2:4">
      <c r="B74" s="625"/>
      <c r="C74" s="625"/>
      <c r="D74" s="625"/>
    </row>
    <row r="75" spans="2:4">
      <c r="B75" s="625"/>
      <c r="C75" s="625"/>
      <c r="D75" s="625"/>
    </row>
    <row r="76" spans="2:4">
      <c r="B76" s="625"/>
      <c r="C76" s="625"/>
      <c r="D76" s="625"/>
    </row>
    <row r="77" spans="2:4">
      <c r="B77" s="625"/>
      <c r="C77" s="625"/>
      <c r="D77" s="625"/>
    </row>
    <row r="78" spans="2:4">
      <c r="B78" s="625"/>
      <c r="C78" s="625"/>
      <c r="D78" s="625"/>
    </row>
    <row r="79" spans="2:4">
      <c r="B79" s="625"/>
      <c r="C79" s="625"/>
      <c r="D79" s="625"/>
    </row>
    <row r="80" spans="2:4">
      <c r="B80" s="625"/>
      <c r="C80" s="625"/>
      <c r="D80" s="625"/>
    </row>
    <row r="81" spans="2:4">
      <c r="B81" s="625"/>
      <c r="C81" s="625"/>
      <c r="D81" s="625"/>
    </row>
    <row r="82" spans="2:4">
      <c r="B82" s="625"/>
      <c r="C82" s="625"/>
      <c r="D82" s="625"/>
    </row>
    <row r="83" spans="2:4">
      <c r="B83" s="625"/>
      <c r="C83" s="625"/>
      <c r="D83" s="625"/>
    </row>
    <row r="84" spans="2:4">
      <c r="B84" s="625"/>
      <c r="C84" s="625"/>
      <c r="D84" s="625"/>
    </row>
    <row r="85" spans="2:4">
      <c r="B85" s="625"/>
      <c r="C85" s="625"/>
      <c r="D85" s="625"/>
    </row>
    <row r="86" spans="2:4">
      <c r="B86" s="625"/>
      <c r="C86" s="625"/>
      <c r="D86" s="625"/>
    </row>
    <row r="87" spans="2:4">
      <c r="B87" s="625"/>
      <c r="C87" s="625"/>
      <c r="D87" s="625"/>
    </row>
    <row r="88" spans="2:4">
      <c r="B88" s="625"/>
      <c r="C88" s="625"/>
      <c r="D88" s="625"/>
    </row>
    <row r="89" spans="2:4">
      <c r="B89" s="625"/>
      <c r="C89" s="625"/>
      <c r="D89" s="625"/>
    </row>
    <row r="90" spans="2:4">
      <c r="B90" s="625"/>
      <c r="C90" s="625"/>
      <c r="D90" s="625"/>
    </row>
    <row r="91" spans="2:4">
      <c r="B91" s="625"/>
      <c r="C91" s="625"/>
      <c r="D91" s="625"/>
    </row>
    <row r="92" spans="2:4">
      <c r="B92" s="625"/>
      <c r="C92" s="625"/>
      <c r="D92" s="625"/>
    </row>
    <row r="93" spans="2:4">
      <c r="B93" s="625"/>
      <c r="C93" s="625"/>
      <c r="D93" s="625"/>
    </row>
    <row r="94" spans="2:4">
      <c r="B94" s="625"/>
      <c r="C94" s="625"/>
      <c r="D94" s="625"/>
    </row>
    <row r="95" spans="2:4">
      <c r="B95" s="625"/>
      <c r="C95" s="625"/>
      <c r="D95" s="625"/>
    </row>
    <row r="96" spans="2:4">
      <c r="B96" s="625"/>
      <c r="C96" s="625"/>
      <c r="D96" s="625"/>
    </row>
    <row r="97" spans="2:4">
      <c r="B97" s="625"/>
      <c r="C97" s="625"/>
      <c r="D97" s="625"/>
    </row>
    <row r="98" spans="2:4">
      <c r="B98" s="625"/>
      <c r="C98" s="625"/>
      <c r="D98" s="625"/>
    </row>
    <row r="99" spans="2:4">
      <c r="B99" s="625"/>
      <c r="C99" s="625"/>
      <c r="D99" s="625"/>
    </row>
    <row r="100" spans="2:4">
      <c r="B100" s="625"/>
      <c r="C100" s="625"/>
      <c r="D100" s="625"/>
    </row>
    <row r="101" spans="2:4">
      <c r="B101" s="625"/>
      <c r="C101" s="625"/>
      <c r="D101" s="625"/>
    </row>
    <row r="102" spans="2:4">
      <c r="B102" s="625"/>
      <c r="C102" s="625"/>
      <c r="D102" s="625"/>
    </row>
    <row r="103" spans="2:4">
      <c r="B103" s="625"/>
      <c r="C103" s="625"/>
      <c r="D103" s="625"/>
    </row>
    <row r="104" spans="2:4">
      <c r="B104" s="625"/>
      <c r="C104" s="625"/>
      <c r="D104" s="625"/>
    </row>
    <row r="105" spans="2:4">
      <c r="B105" s="625"/>
      <c r="C105" s="625"/>
      <c r="D105" s="625"/>
    </row>
    <row r="106" spans="2:4">
      <c r="B106" s="625"/>
      <c r="C106" s="625"/>
      <c r="D106" s="625"/>
    </row>
    <row r="107" spans="2:4">
      <c r="B107" s="625"/>
      <c r="C107" s="625"/>
      <c r="D107" s="625"/>
    </row>
    <row r="108" spans="2:4">
      <c r="B108" s="625"/>
      <c r="C108" s="625"/>
      <c r="D108" s="625"/>
    </row>
    <row r="109" spans="2:4">
      <c r="B109" s="625"/>
      <c r="C109" s="625"/>
      <c r="D109" s="625"/>
    </row>
    <row r="110" spans="2:4">
      <c r="B110" s="625"/>
      <c r="C110" s="625"/>
      <c r="D110" s="625"/>
    </row>
    <row r="111" spans="2:4">
      <c r="B111" s="625"/>
      <c r="C111" s="625"/>
      <c r="D111" s="625"/>
    </row>
    <row r="112" spans="2:4">
      <c r="B112" s="625"/>
      <c r="C112" s="625"/>
      <c r="D112" s="625"/>
    </row>
    <row r="113" spans="2:4">
      <c r="B113" s="625"/>
      <c r="C113" s="625"/>
      <c r="D113" s="625"/>
    </row>
    <row r="114" spans="2:4">
      <c r="B114" s="625"/>
      <c r="C114" s="625"/>
      <c r="D114" s="625"/>
    </row>
    <row r="115" spans="2:4">
      <c r="B115" s="625"/>
      <c r="C115" s="625"/>
      <c r="D115" s="625"/>
    </row>
    <row r="116" spans="2:4">
      <c r="B116" s="625"/>
      <c r="C116" s="625"/>
      <c r="D116" s="625"/>
    </row>
    <row r="117" spans="2:4">
      <c r="B117" s="625"/>
      <c r="C117" s="625"/>
      <c r="D117" s="625"/>
    </row>
    <row r="118" spans="2:4">
      <c r="B118" s="625"/>
      <c r="C118" s="625"/>
      <c r="D118" s="625"/>
    </row>
    <row r="119" spans="2:4">
      <c r="B119" s="625"/>
      <c r="C119" s="625"/>
      <c r="D119" s="625"/>
    </row>
    <row r="120" spans="2:4">
      <c r="B120" s="625"/>
      <c r="C120" s="625"/>
      <c r="D120" s="625"/>
    </row>
    <row r="121" spans="2:4">
      <c r="B121" s="625"/>
      <c r="C121" s="625"/>
      <c r="D121" s="625"/>
    </row>
    <row r="122" spans="2:4">
      <c r="B122" s="625"/>
      <c r="C122" s="625"/>
      <c r="D122" s="625"/>
    </row>
    <row r="123" spans="2:4">
      <c r="B123" s="625"/>
      <c r="C123" s="625"/>
      <c r="D123" s="625"/>
    </row>
    <row r="124" spans="2:4">
      <c r="B124" s="625"/>
      <c r="C124" s="625"/>
      <c r="D124" s="625"/>
    </row>
    <row r="125" spans="2:4">
      <c r="B125" s="625"/>
      <c r="C125" s="625"/>
      <c r="D125" s="625"/>
    </row>
    <row r="126" spans="2:4">
      <c r="B126" s="625"/>
      <c r="C126" s="625"/>
      <c r="D126" s="625"/>
    </row>
    <row r="127" spans="2:4">
      <c r="B127" s="625"/>
      <c r="C127" s="625"/>
      <c r="D127" s="625"/>
    </row>
    <row r="128" spans="2:4">
      <c r="B128" s="625"/>
      <c r="C128" s="625"/>
      <c r="D128" s="625"/>
    </row>
    <row r="129" spans="2:4">
      <c r="B129" s="625"/>
      <c r="C129" s="625"/>
      <c r="D129" s="625"/>
    </row>
    <row r="130" spans="2:4">
      <c r="B130" s="625"/>
      <c r="C130" s="625"/>
      <c r="D130" s="625"/>
    </row>
    <row r="131" spans="2:4">
      <c r="B131" s="625"/>
      <c r="C131" s="625"/>
      <c r="D131" s="625"/>
    </row>
    <row r="132" spans="2:4">
      <c r="B132" s="625"/>
      <c r="C132" s="625"/>
      <c r="D132" s="625"/>
    </row>
    <row r="133" spans="2:4">
      <c r="B133" s="625"/>
      <c r="C133" s="625"/>
      <c r="D133" s="625"/>
    </row>
    <row r="134" spans="2:4">
      <c r="B134" s="625"/>
      <c r="C134" s="625"/>
      <c r="D134" s="625"/>
    </row>
    <row r="135" spans="2:4">
      <c r="B135" s="625"/>
      <c r="C135" s="625"/>
      <c r="D135" s="625"/>
    </row>
    <row r="136" spans="2:4">
      <c r="B136" s="625"/>
      <c r="C136" s="625"/>
      <c r="D136" s="625"/>
    </row>
    <row r="137" spans="2:4">
      <c r="B137" s="625"/>
      <c r="C137" s="625"/>
      <c r="D137" s="625"/>
    </row>
    <row r="138" spans="2:4">
      <c r="B138" s="625"/>
      <c r="C138" s="625"/>
      <c r="D138" s="625"/>
    </row>
    <row r="139" spans="2:4">
      <c r="B139" s="625"/>
      <c r="C139" s="625"/>
      <c r="D139" s="625"/>
    </row>
    <row r="140" spans="2:4">
      <c r="B140" s="625"/>
      <c r="C140" s="625"/>
      <c r="D140" s="625"/>
    </row>
    <row r="141" spans="2:4">
      <c r="B141" s="625"/>
      <c r="C141" s="625"/>
      <c r="D141" s="625"/>
    </row>
    <row r="142" spans="2:4">
      <c r="B142" s="625"/>
      <c r="C142" s="625"/>
      <c r="D142" s="625"/>
    </row>
    <row r="143" spans="2:4">
      <c r="B143" s="625"/>
      <c r="C143" s="625"/>
      <c r="D143" s="625"/>
    </row>
    <row r="144" spans="2:4">
      <c r="B144" s="625"/>
      <c r="C144" s="625"/>
      <c r="D144" s="625"/>
    </row>
    <row r="145" spans="2:4">
      <c r="B145" s="625"/>
      <c r="C145" s="625"/>
      <c r="D145" s="625"/>
    </row>
    <row r="146" spans="2:4">
      <c r="B146" s="625"/>
      <c r="C146" s="625"/>
      <c r="D146" s="625"/>
    </row>
    <row r="147" spans="2:4">
      <c r="B147" s="625"/>
      <c r="C147" s="625"/>
      <c r="D147" s="625"/>
    </row>
    <row r="148" spans="2:4">
      <c r="B148" s="625"/>
      <c r="C148" s="625"/>
      <c r="D148" s="625"/>
    </row>
    <row r="149" spans="2:4">
      <c r="B149" s="625"/>
      <c r="C149" s="625"/>
      <c r="D149" s="625"/>
    </row>
    <row r="150" spans="2:4">
      <c r="B150" s="625"/>
      <c r="C150" s="625"/>
      <c r="D150" s="625"/>
    </row>
    <row r="151" spans="2:4">
      <c r="B151" s="625"/>
      <c r="C151" s="625"/>
      <c r="D151" s="625"/>
    </row>
    <row r="152" spans="2:4">
      <c r="B152" s="625"/>
      <c r="C152" s="625"/>
      <c r="D152" s="625"/>
    </row>
    <row r="153" spans="2:4">
      <c r="B153" s="625"/>
      <c r="C153" s="625"/>
      <c r="D153" s="625"/>
    </row>
    <row r="154" spans="2:4">
      <c r="B154" s="625"/>
      <c r="C154" s="625"/>
      <c r="D154" s="625"/>
    </row>
    <row r="155" spans="2:4">
      <c r="B155" s="625"/>
      <c r="C155" s="625"/>
      <c r="D155" s="625"/>
    </row>
    <row r="156" spans="2:4">
      <c r="B156" s="625"/>
      <c r="C156" s="625"/>
      <c r="D156" s="625"/>
    </row>
    <row r="157" spans="2:4">
      <c r="B157" s="625"/>
      <c r="C157" s="625"/>
      <c r="D157" s="625"/>
    </row>
    <row r="158" spans="2:4">
      <c r="B158" s="625"/>
      <c r="C158" s="625"/>
      <c r="D158" s="625"/>
    </row>
    <row r="159" spans="2:4">
      <c r="B159" s="625"/>
      <c r="C159" s="625"/>
      <c r="D159" s="625"/>
    </row>
    <row r="160" spans="2:4">
      <c r="B160" s="625"/>
      <c r="C160" s="625"/>
      <c r="D160" s="625"/>
    </row>
    <row r="161" spans="2:4">
      <c r="B161" s="625"/>
      <c r="C161" s="625"/>
      <c r="D161" s="625"/>
    </row>
    <row r="162" spans="2:4">
      <c r="B162" s="625"/>
      <c r="C162" s="625"/>
      <c r="D162" s="625"/>
    </row>
    <row r="163" spans="2:4">
      <c r="B163" s="625"/>
      <c r="C163" s="625"/>
      <c r="D163" s="625"/>
    </row>
    <row r="164" spans="2:4">
      <c r="B164" s="625"/>
      <c r="C164" s="625"/>
      <c r="D164" s="625"/>
    </row>
    <row r="165" spans="2:4">
      <c r="B165" s="625"/>
      <c r="C165" s="625"/>
      <c r="D165" s="625"/>
    </row>
    <row r="166" spans="2:4">
      <c r="B166" s="625"/>
      <c r="C166" s="625"/>
      <c r="D166" s="625"/>
    </row>
    <row r="167" spans="2:4">
      <c r="B167" s="625"/>
      <c r="C167" s="625"/>
      <c r="D167" s="625"/>
    </row>
    <row r="168" spans="2:4">
      <c r="B168" s="625"/>
      <c r="C168" s="625"/>
      <c r="D168" s="625"/>
    </row>
    <row r="169" spans="2:4">
      <c r="B169" s="625"/>
      <c r="C169" s="625"/>
      <c r="D169" s="625"/>
    </row>
    <row r="170" spans="2:4">
      <c r="B170" s="625"/>
      <c r="C170" s="625"/>
      <c r="D170" s="625"/>
    </row>
    <row r="171" spans="2:4">
      <c r="B171" s="625"/>
      <c r="C171" s="625"/>
      <c r="D171" s="625"/>
    </row>
    <row r="172" spans="2:4">
      <c r="B172" s="625"/>
      <c r="C172" s="625"/>
      <c r="D172" s="625"/>
    </row>
    <row r="173" spans="2:4">
      <c r="B173" s="625"/>
      <c r="C173" s="625"/>
      <c r="D173" s="625"/>
    </row>
    <row r="174" spans="2:4">
      <c r="B174" s="625"/>
      <c r="C174" s="625"/>
      <c r="D174" s="625"/>
    </row>
    <row r="175" spans="2:4">
      <c r="B175" s="625"/>
      <c r="C175" s="625"/>
      <c r="D175" s="625"/>
    </row>
    <row r="176" spans="2:4">
      <c r="B176" s="625"/>
      <c r="C176" s="625"/>
      <c r="D176" s="625"/>
    </row>
    <row r="177" spans="2:4">
      <c r="B177" s="625"/>
      <c r="C177" s="625"/>
      <c r="D177" s="625"/>
    </row>
    <row r="178" spans="2:4">
      <c r="B178" s="625"/>
      <c r="C178" s="625"/>
      <c r="D178" s="625"/>
    </row>
    <row r="179" spans="2:4">
      <c r="B179" s="625"/>
      <c r="C179" s="625"/>
      <c r="D179" s="625"/>
    </row>
    <row r="180" spans="2:4">
      <c r="B180" s="625"/>
      <c r="C180" s="625"/>
      <c r="D180" s="625"/>
    </row>
    <row r="181" spans="2:4">
      <c r="B181" s="625"/>
      <c r="C181" s="625"/>
      <c r="D181" s="625"/>
    </row>
    <row r="182" spans="2:4">
      <c r="B182" s="625"/>
      <c r="C182" s="625"/>
      <c r="D182" s="625"/>
    </row>
    <row r="183" spans="2:4">
      <c r="B183" s="625"/>
      <c r="C183" s="625"/>
      <c r="D183" s="625"/>
    </row>
    <row r="184" spans="2:4">
      <c r="B184" s="625"/>
      <c r="C184" s="625"/>
      <c r="D184" s="625"/>
    </row>
    <row r="185" spans="2:4">
      <c r="B185" s="625"/>
      <c r="C185" s="625"/>
      <c r="D185" s="625"/>
    </row>
    <row r="186" spans="2:4">
      <c r="B186" s="625"/>
      <c r="C186" s="625"/>
      <c r="D186" s="625"/>
    </row>
    <row r="187" spans="2:4">
      <c r="B187" s="625"/>
      <c r="C187" s="625"/>
      <c r="D187" s="625"/>
    </row>
    <row r="188" spans="2:4">
      <c r="B188" s="625"/>
      <c r="C188" s="625"/>
      <c r="D188" s="625"/>
    </row>
    <row r="189" spans="2:4">
      <c r="B189" s="625"/>
      <c r="C189" s="625"/>
      <c r="D189" s="625"/>
    </row>
    <row r="190" spans="2:4">
      <c r="B190" s="625"/>
      <c r="C190" s="625"/>
      <c r="D190" s="625"/>
    </row>
    <row r="191" spans="2:4">
      <c r="B191" s="625"/>
      <c r="C191" s="625"/>
      <c r="D191" s="625"/>
    </row>
    <row r="192" spans="2:4">
      <c r="B192" s="625"/>
      <c r="C192" s="625"/>
      <c r="D192" s="625"/>
    </row>
    <row r="193" spans="2:4">
      <c r="B193" s="625"/>
      <c r="C193" s="625"/>
      <c r="D193" s="625"/>
    </row>
    <row r="194" spans="2:4">
      <c r="B194" s="625"/>
      <c r="C194" s="625"/>
      <c r="D194" s="625"/>
    </row>
    <row r="195" spans="2:4">
      <c r="B195" s="625"/>
      <c r="C195" s="625"/>
      <c r="D195" s="625"/>
    </row>
    <row r="196" spans="2:4">
      <c r="B196" s="625"/>
      <c r="C196" s="625"/>
      <c r="D196" s="625"/>
    </row>
    <row r="197" spans="2:4">
      <c r="B197" s="625"/>
      <c r="C197" s="625"/>
      <c r="D197" s="625"/>
    </row>
    <row r="198" spans="2:4">
      <c r="B198" s="625"/>
      <c r="C198" s="625"/>
      <c r="D198" s="625"/>
    </row>
    <row r="199" spans="2:4">
      <c r="B199" s="625"/>
      <c r="C199" s="625"/>
      <c r="D199" s="625"/>
    </row>
    <row r="200" spans="2:4">
      <c r="B200" s="625"/>
      <c r="C200" s="625"/>
      <c r="D200" s="625"/>
    </row>
    <row r="201" spans="2:4">
      <c r="B201" s="625"/>
      <c r="C201" s="625"/>
      <c r="D201" s="625"/>
    </row>
    <row r="202" spans="2:4">
      <c r="B202" s="625"/>
      <c r="C202" s="625"/>
      <c r="D202" s="625"/>
    </row>
    <row r="203" spans="2:4">
      <c r="B203" s="625"/>
      <c r="C203" s="625"/>
      <c r="D203" s="625"/>
    </row>
    <row r="204" spans="2:4">
      <c r="B204" s="625"/>
      <c r="C204" s="625"/>
      <c r="D204" s="625"/>
    </row>
    <row r="205" spans="2:4">
      <c r="B205" s="625"/>
      <c r="C205" s="625"/>
      <c r="D205" s="625"/>
    </row>
    <row r="206" spans="2:4">
      <c r="B206" s="625"/>
      <c r="C206" s="625"/>
      <c r="D206" s="625"/>
    </row>
    <row r="207" spans="2:4">
      <c r="B207" s="625"/>
      <c r="C207" s="625"/>
      <c r="D207" s="625"/>
    </row>
    <row r="208" spans="2:4">
      <c r="B208" s="625"/>
      <c r="C208" s="625"/>
      <c r="D208" s="625"/>
    </row>
    <row r="209" spans="2:4">
      <c r="B209" s="625"/>
      <c r="C209" s="625"/>
      <c r="D209" s="625"/>
    </row>
    <row r="210" spans="2:4">
      <c r="B210" s="625"/>
      <c r="C210" s="625"/>
      <c r="D210" s="625"/>
    </row>
    <row r="211" spans="2:4">
      <c r="B211" s="625"/>
      <c r="C211" s="625"/>
      <c r="D211" s="625"/>
    </row>
    <row r="212" spans="2:4">
      <c r="B212" s="625"/>
      <c r="C212" s="625"/>
      <c r="D212" s="625"/>
    </row>
    <row r="213" spans="2:4">
      <c r="B213" s="625"/>
      <c r="C213" s="625"/>
      <c r="D213" s="625"/>
    </row>
    <row r="214" spans="2:4">
      <c r="B214" s="625"/>
      <c r="C214" s="625"/>
      <c r="D214" s="625"/>
    </row>
    <row r="215" spans="2:4">
      <c r="B215" s="625"/>
      <c r="C215" s="625"/>
      <c r="D215" s="625"/>
    </row>
    <row r="216" spans="2:4">
      <c r="B216" s="625"/>
      <c r="C216" s="625"/>
      <c r="D216" s="625"/>
    </row>
    <row r="217" spans="2:4">
      <c r="B217" s="625"/>
      <c r="C217" s="625"/>
      <c r="D217" s="625"/>
    </row>
    <row r="218" spans="2:4">
      <c r="B218" s="625"/>
      <c r="C218" s="625"/>
      <c r="D218" s="625"/>
    </row>
    <row r="219" spans="2:4">
      <c r="B219" s="625"/>
      <c r="C219" s="625"/>
      <c r="D219" s="625"/>
    </row>
    <row r="220" spans="2:4">
      <c r="B220" s="625"/>
      <c r="C220" s="625"/>
      <c r="D220" s="625"/>
    </row>
    <row r="221" spans="2:4">
      <c r="B221" s="625"/>
      <c r="C221" s="625"/>
      <c r="D221" s="625"/>
    </row>
    <row r="222" spans="2:4">
      <c r="B222" s="625"/>
      <c r="C222" s="625"/>
      <c r="D222" s="625"/>
    </row>
    <row r="223" spans="2:4">
      <c r="B223" s="625"/>
      <c r="C223" s="625"/>
      <c r="D223" s="625"/>
    </row>
    <row r="224" spans="2:4">
      <c r="B224" s="625"/>
      <c r="C224" s="625"/>
      <c r="D224" s="625"/>
    </row>
    <row r="225" spans="2:4">
      <c r="B225" s="625"/>
      <c r="C225" s="625"/>
      <c r="D225" s="625"/>
    </row>
    <row r="226" spans="2:4">
      <c r="B226" s="625"/>
      <c r="C226" s="625"/>
      <c r="D226" s="625"/>
    </row>
    <row r="227" spans="2:4">
      <c r="B227" s="625"/>
      <c r="C227" s="625"/>
      <c r="D227" s="625"/>
    </row>
    <row r="228" spans="2:4">
      <c r="B228" s="625"/>
      <c r="C228" s="625"/>
      <c r="D228" s="625"/>
    </row>
    <row r="229" spans="2:4">
      <c r="B229" s="625"/>
      <c r="C229" s="625"/>
      <c r="D229" s="625"/>
    </row>
    <row r="230" spans="2:4">
      <c r="B230" s="625"/>
      <c r="C230" s="625"/>
      <c r="D230" s="625"/>
    </row>
    <row r="231" spans="2:4">
      <c r="B231" s="625"/>
      <c r="C231" s="625"/>
      <c r="D231" s="625"/>
    </row>
    <row r="232" spans="2:4">
      <c r="B232" s="625"/>
      <c r="C232" s="625"/>
      <c r="D232" s="625"/>
    </row>
    <row r="233" spans="2:4">
      <c r="B233" s="625"/>
      <c r="C233" s="625"/>
      <c r="D233" s="625"/>
    </row>
    <row r="234" spans="2:4">
      <c r="B234" s="625"/>
      <c r="C234" s="625"/>
      <c r="D234" s="625"/>
    </row>
    <row r="235" spans="2:4">
      <c r="B235" s="625"/>
      <c r="C235" s="625"/>
      <c r="D235" s="625"/>
    </row>
    <row r="236" spans="2:4">
      <c r="B236" s="625"/>
      <c r="C236" s="625"/>
      <c r="D236" s="625"/>
    </row>
    <row r="237" spans="2:4">
      <c r="B237" s="625"/>
      <c r="C237" s="625"/>
      <c r="D237" s="625"/>
    </row>
    <row r="238" spans="2:4">
      <c r="B238" s="625"/>
      <c r="C238" s="625"/>
      <c r="D238" s="625"/>
    </row>
    <row r="239" spans="2:4">
      <c r="B239" s="625"/>
      <c r="C239" s="625"/>
      <c r="D239" s="625"/>
    </row>
    <row r="240" spans="2:4">
      <c r="B240" s="625"/>
      <c r="C240" s="625"/>
      <c r="D240" s="625"/>
    </row>
    <row r="241" spans="2:4">
      <c r="B241" s="625"/>
      <c r="C241" s="625"/>
      <c r="D241" s="625"/>
    </row>
    <row r="242" spans="2:4">
      <c r="B242" s="625"/>
      <c r="C242" s="625"/>
      <c r="D242" s="625"/>
    </row>
    <row r="243" spans="2:4">
      <c r="B243" s="625"/>
      <c r="C243" s="625"/>
      <c r="D243" s="625"/>
    </row>
    <row r="244" spans="2:4">
      <c r="B244" s="625"/>
      <c r="C244" s="625"/>
      <c r="D244" s="625"/>
    </row>
    <row r="245" spans="2:4">
      <c r="B245" s="625"/>
      <c r="C245" s="625"/>
      <c r="D245" s="625"/>
    </row>
    <row r="246" spans="2:4">
      <c r="B246" s="625"/>
      <c r="C246" s="625"/>
      <c r="D246" s="625"/>
    </row>
    <row r="247" spans="2:4">
      <c r="B247" s="625"/>
      <c r="C247" s="625"/>
      <c r="D247" s="625"/>
    </row>
    <row r="248" spans="2:4">
      <c r="B248" s="625"/>
      <c r="C248" s="625"/>
      <c r="D248" s="625"/>
    </row>
    <row r="249" spans="2:4">
      <c r="B249" s="625"/>
      <c r="C249" s="625"/>
      <c r="D249" s="625"/>
    </row>
    <row r="250" spans="2:4">
      <c r="B250" s="625"/>
      <c r="C250" s="625"/>
      <c r="D250" s="625"/>
    </row>
    <row r="251" spans="2:4">
      <c r="B251" s="625"/>
      <c r="C251" s="625"/>
      <c r="D251" s="625"/>
    </row>
    <row r="252" spans="2:4">
      <c r="B252" s="625"/>
      <c r="C252" s="625"/>
      <c r="D252" s="625"/>
    </row>
    <row r="253" spans="2:4">
      <c r="B253" s="625"/>
      <c r="C253" s="625"/>
      <c r="D253" s="625"/>
    </row>
    <row r="254" spans="2:4">
      <c r="B254" s="625"/>
      <c r="C254" s="625"/>
      <c r="D254" s="625"/>
    </row>
    <row r="255" spans="2:4">
      <c r="B255" s="625"/>
      <c r="C255" s="625"/>
      <c r="D255" s="625"/>
    </row>
    <row r="256" spans="2:4">
      <c r="B256" s="625"/>
      <c r="C256" s="625"/>
      <c r="D256" s="625"/>
    </row>
    <row r="257" spans="2:4">
      <c r="B257" s="625"/>
      <c r="C257" s="625"/>
      <c r="D257" s="625"/>
    </row>
    <row r="258" spans="2:4">
      <c r="B258" s="625"/>
      <c r="C258" s="625"/>
      <c r="D258" s="625"/>
    </row>
    <row r="259" spans="2:4">
      <c r="B259" s="625"/>
      <c r="C259" s="625"/>
      <c r="D259" s="625"/>
    </row>
    <row r="260" spans="2:4">
      <c r="B260" s="625"/>
      <c r="C260" s="625"/>
      <c r="D260" s="625"/>
    </row>
    <row r="261" spans="2:4">
      <c r="B261" s="625"/>
      <c r="C261" s="625"/>
      <c r="D261" s="625"/>
    </row>
    <row r="262" spans="2:4">
      <c r="B262" s="625"/>
      <c r="C262" s="625"/>
      <c r="D262" s="625"/>
    </row>
    <row r="263" spans="2:4">
      <c r="B263" s="625"/>
      <c r="C263" s="625"/>
      <c r="D263" s="625"/>
    </row>
    <row r="264" spans="2:4">
      <c r="B264" s="625"/>
      <c r="C264" s="625"/>
      <c r="D264" s="625"/>
    </row>
    <row r="265" spans="2:4">
      <c r="B265" s="625"/>
      <c r="C265" s="625"/>
      <c r="D265" s="625"/>
    </row>
    <row r="266" spans="2:4">
      <c r="B266" s="625"/>
      <c r="C266" s="625"/>
      <c r="D266" s="625"/>
    </row>
    <row r="267" spans="2:4">
      <c r="B267" s="625"/>
      <c r="C267" s="625"/>
      <c r="D267" s="625"/>
    </row>
    <row r="268" spans="2:4">
      <c r="B268" s="625"/>
      <c r="C268" s="625"/>
      <c r="D268" s="625"/>
    </row>
    <row r="269" spans="2:4">
      <c r="B269" s="625"/>
      <c r="C269" s="625"/>
      <c r="D269" s="625"/>
    </row>
    <row r="270" spans="2:4">
      <c r="B270" s="625"/>
      <c r="C270" s="625"/>
      <c r="D270" s="625"/>
    </row>
    <row r="271" spans="2:4">
      <c r="B271" s="625"/>
      <c r="C271" s="625"/>
      <c r="D271" s="625"/>
    </row>
    <row r="272" spans="2:4">
      <c r="B272" s="625"/>
      <c r="C272" s="625"/>
      <c r="D272" s="625"/>
    </row>
    <row r="273" spans="2:4">
      <c r="B273" s="625"/>
      <c r="C273" s="625"/>
      <c r="D273" s="625"/>
    </row>
    <row r="274" spans="2:4">
      <c r="B274" s="625"/>
      <c r="C274" s="625"/>
      <c r="D274" s="625"/>
    </row>
    <row r="275" spans="2:4">
      <c r="B275" s="625"/>
      <c r="C275" s="625"/>
      <c r="D275" s="625"/>
    </row>
    <row r="276" spans="2:4">
      <c r="B276" s="625"/>
      <c r="C276" s="625"/>
      <c r="D276" s="625"/>
    </row>
    <row r="277" spans="2:4">
      <c r="B277" s="625"/>
      <c r="C277" s="625"/>
      <c r="D277" s="625"/>
    </row>
    <row r="278" spans="2:4">
      <c r="B278" s="625"/>
      <c r="C278" s="625"/>
      <c r="D278" s="625"/>
    </row>
    <row r="279" spans="2:4">
      <c r="B279" s="625"/>
      <c r="C279" s="625"/>
      <c r="D279" s="625"/>
    </row>
    <row r="280" spans="2:4">
      <c r="B280" s="625"/>
      <c r="C280" s="625"/>
      <c r="D280" s="625"/>
    </row>
    <row r="281" spans="2:4">
      <c r="B281" s="625"/>
      <c r="C281" s="625"/>
      <c r="D281" s="625"/>
    </row>
    <row r="282" spans="2:4">
      <c r="B282" s="625"/>
      <c r="C282" s="625"/>
      <c r="D282" s="625"/>
    </row>
    <row r="283" spans="2:4">
      <c r="B283" s="625"/>
      <c r="C283" s="625"/>
      <c r="D283" s="625"/>
    </row>
    <row r="284" spans="2:4">
      <c r="B284" s="625"/>
      <c r="C284" s="625"/>
      <c r="D284" s="625"/>
    </row>
    <row r="285" spans="2:4">
      <c r="B285" s="625"/>
      <c r="C285" s="625"/>
      <c r="D285" s="625"/>
    </row>
    <row r="286" spans="2:4">
      <c r="B286" s="625"/>
      <c r="C286" s="625"/>
      <c r="D286" s="625"/>
    </row>
    <row r="287" spans="2:4">
      <c r="B287" s="625"/>
      <c r="C287" s="625"/>
      <c r="D287" s="625"/>
    </row>
    <row r="288" spans="2:4">
      <c r="B288" s="625"/>
      <c r="C288" s="625"/>
      <c r="D288" s="625"/>
    </row>
    <row r="289" spans="2:4">
      <c r="B289" s="625"/>
      <c r="C289" s="625"/>
      <c r="D289" s="625"/>
    </row>
    <row r="290" spans="2:4">
      <c r="B290" s="625"/>
      <c r="C290" s="625"/>
      <c r="D290" s="625"/>
    </row>
    <row r="291" spans="2:4">
      <c r="B291" s="625"/>
      <c r="C291" s="625"/>
      <c r="D291" s="625"/>
    </row>
    <row r="292" spans="2:4">
      <c r="B292" s="625"/>
      <c r="C292" s="625"/>
      <c r="D292" s="625"/>
    </row>
    <row r="293" spans="2:4">
      <c r="B293" s="625"/>
      <c r="C293" s="625"/>
      <c r="D293" s="625"/>
    </row>
    <row r="294" spans="2:4">
      <c r="B294" s="625"/>
      <c r="C294" s="625"/>
      <c r="D294" s="625"/>
    </row>
    <row r="295" spans="2:4">
      <c r="B295" s="625"/>
      <c r="C295" s="625"/>
      <c r="D295" s="625"/>
    </row>
    <row r="296" spans="2:4">
      <c r="B296" s="625"/>
      <c r="C296" s="625"/>
      <c r="D296" s="625"/>
    </row>
    <row r="297" spans="2:4">
      <c r="B297" s="625"/>
      <c r="C297" s="625"/>
      <c r="D297" s="625"/>
    </row>
    <row r="298" spans="2:4">
      <c r="B298" s="625"/>
      <c r="C298" s="625"/>
      <c r="D298" s="625"/>
    </row>
    <row r="299" spans="2:4">
      <c r="B299" s="625"/>
      <c r="C299" s="625"/>
      <c r="D299" s="625"/>
    </row>
    <row r="300" spans="2:4">
      <c r="B300" s="625"/>
      <c r="C300" s="625"/>
      <c r="D300" s="625"/>
    </row>
    <row r="301" spans="2:4">
      <c r="B301" s="625"/>
      <c r="C301" s="625"/>
      <c r="D301" s="625"/>
    </row>
    <row r="302" spans="2:4">
      <c r="B302" s="625"/>
      <c r="C302" s="625"/>
      <c r="D302" s="625"/>
    </row>
    <row r="303" spans="2:4">
      <c r="B303" s="625"/>
      <c r="C303" s="625"/>
      <c r="D303" s="625"/>
    </row>
    <row r="304" spans="2:4">
      <c r="B304" s="625"/>
      <c r="C304" s="625"/>
      <c r="D304" s="625"/>
    </row>
    <row r="305" spans="2:4">
      <c r="B305" s="625"/>
      <c r="C305" s="625"/>
      <c r="D305" s="625"/>
    </row>
    <row r="306" spans="2:4">
      <c r="B306" s="625"/>
      <c r="C306" s="625"/>
      <c r="D306" s="625"/>
    </row>
    <row r="307" spans="2:4">
      <c r="B307" s="625"/>
      <c r="C307" s="625"/>
      <c r="D307" s="625"/>
    </row>
    <row r="308" spans="2:4">
      <c r="B308" s="625"/>
      <c r="C308" s="625"/>
      <c r="D308" s="625"/>
    </row>
    <row r="309" spans="2:4">
      <c r="B309" s="625"/>
      <c r="C309" s="625"/>
      <c r="D309" s="625"/>
    </row>
    <row r="310" spans="2:4">
      <c r="B310" s="625"/>
      <c r="C310" s="625"/>
      <c r="D310" s="625"/>
    </row>
    <row r="311" spans="2:4">
      <c r="B311" s="625"/>
      <c r="C311" s="625"/>
      <c r="D311" s="625"/>
    </row>
    <row r="312" spans="2:4">
      <c r="B312" s="625"/>
      <c r="C312" s="625"/>
      <c r="D312" s="625"/>
    </row>
    <row r="313" spans="2:4">
      <c r="B313" s="625"/>
      <c r="C313" s="625"/>
      <c r="D313" s="625"/>
    </row>
    <row r="314" spans="2:4">
      <c r="B314" s="625"/>
      <c r="C314" s="625"/>
      <c r="D314" s="625"/>
    </row>
    <row r="315" spans="2:4">
      <c r="B315" s="625"/>
      <c r="C315" s="625"/>
      <c r="D315" s="625"/>
    </row>
    <row r="316" spans="2:4">
      <c r="B316" s="625"/>
      <c r="C316" s="625"/>
      <c r="D316" s="625"/>
    </row>
    <row r="317" spans="2:4">
      <c r="B317" s="625"/>
      <c r="C317" s="625"/>
      <c r="D317" s="625"/>
    </row>
    <row r="318" spans="2:4">
      <c r="B318" s="625"/>
      <c r="C318" s="625"/>
      <c r="D318" s="625"/>
    </row>
    <row r="319" spans="2:4">
      <c r="B319" s="625"/>
      <c r="C319" s="625"/>
      <c r="D319" s="625"/>
    </row>
    <row r="320" spans="2:4">
      <c r="B320" s="625"/>
      <c r="C320" s="625"/>
      <c r="D320" s="625"/>
    </row>
    <row r="321" spans="2:4">
      <c r="B321" s="625"/>
      <c r="C321" s="625"/>
      <c r="D321" s="625"/>
    </row>
    <row r="322" spans="2:4">
      <c r="B322" s="625"/>
      <c r="C322" s="625"/>
      <c r="D322" s="625"/>
    </row>
    <row r="323" spans="2:4">
      <c r="B323" s="625"/>
      <c r="C323" s="625"/>
      <c r="D323" s="625"/>
    </row>
    <row r="324" spans="2:4">
      <c r="B324" s="625"/>
      <c r="C324" s="625"/>
      <c r="D324" s="625"/>
    </row>
    <row r="325" spans="2:4">
      <c r="B325" s="625"/>
      <c r="C325" s="625"/>
      <c r="D325" s="625"/>
    </row>
    <row r="326" spans="2:4">
      <c r="B326" s="625"/>
      <c r="C326" s="625"/>
      <c r="D326" s="625"/>
    </row>
    <row r="327" spans="2:4">
      <c r="B327" s="625"/>
      <c r="C327" s="625"/>
      <c r="D327" s="625"/>
    </row>
    <row r="328" spans="2:4">
      <c r="B328" s="625"/>
      <c r="C328" s="625"/>
      <c r="D328" s="625"/>
    </row>
    <row r="329" spans="2:4">
      <c r="B329" s="625"/>
      <c r="C329" s="625"/>
      <c r="D329" s="625"/>
    </row>
    <row r="330" spans="2:4">
      <c r="B330" s="625"/>
      <c r="C330" s="625"/>
      <c r="D330" s="625"/>
    </row>
    <row r="331" spans="2:4">
      <c r="B331" s="625"/>
      <c r="C331" s="625"/>
      <c r="D331" s="625"/>
    </row>
    <row r="332" spans="2:4">
      <c r="B332" s="625"/>
      <c r="C332" s="625"/>
      <c r="D332" s="625"/>
    </row>
    <row r="333" spans="2:4">
      <c r="B333" s="625"/>
      <c r="C333" s="625"/>
      <c r="D333" s="625"/>
    </row>
    <row r="334" spans="2:4">
      <c r="B334" s="625"/>
      <c r="C334" s="625"/>
      <c r="D334" s="625"/>
    </row>
    <row r="335" spans="2:4">
      <c r="B335" s="625"/>
      <c r="C335" s="625"/>
      <c r="D335" s="625"/>
    </row>
    <row r="336" spans="2:4">
      <c r="B336" s="625"/>
      <c r="C336" s="625"/>
      <c r="D336" s="625"/>
    </row>
    <row r="337" spans="2:4">
      <c r="B337" s="625"/>
      <c r="C337" s="625"/>
      <c r="D337" s="625"/>
    </row>
    <row r="338" spans="2:4">
      <c r="B338" s="625"/>
      <c r="C338" s="625"/>
      <c r="D338" s="625"/>
    </row>
    <row r="339" spans="2:4">
      <c r="B339" s="625"/>
      <c r="C339" s="625"/>
      <c r="D339" s="625"/>
    </row>
    <row r="340" spans="2:4">
      <c r="B340" s="625"/>
      <c r="C340" s="625"/>
      <c r="D340" s="625"/>
    </row>
    <row r="341" spans="2:4">
      <c r="B341" s="625"/>
      <c r="C341" s="625"/>
      <c r="D341" s="625"/>
    </row>
    <row r="342" spans="2:4">
      <c r="B342" s="625"/>
      <c r="C342" s="625"/>
      <c r="D342" s="625"/>
    </row>
    <row r="343" spans="2:4">
      <c r="B343" s="625"/>
      <c r="C343" s="625"/>
      <c r="D343" s="625"/>
    </row>
    <row r="344" spans="2:4">
      <c r="B344" s="625"/>
      <c r="C344" s="625"/>
      <c r="D344" s="625"/>
    </row>
    <row r="345" spans="2:4">
      <c r="B345" s="625"/>
      <c r="C345" s="625"/>
      <c r="D345" s="625"/>
    </row>
    <row r="346" spans="2:4">
      <c r="B346" s="625"/>
      <c r="C346" s="625"/>
      <c r="D346" s="625"/>
    </row>
    <row r="347" spans="2:4">
      <c r="B347" s="625"/>
      <c r="C347" s="625"/>
      <c r="D347" s="625"/>
    </row>
    <row r="348" spans="2:4">
      <c r="B348" s="625"/>
      <c r="C348" s="625"/>
      <c r="D348" s="625"/>
    </row>
    <row r="349" spans="2:4">
      <c r="B349" s="625"/>
      <c r="C349" s="625"/>
      <c r="D349" s="625"/>
    </row>
    <row r="350" spans="2:4">
      <c r="B350" s="625"/>
      <c r="C350" s="625"/>
      <c r="D350" s="625"/>
    </row>
    <row r="351" spans="2:4">
      <c r="B351" s="625"/>
      <c r="C351" s="625"/>
      <c r="D351" s="625"/>
    </row>
    <row r="352" spans="2:4">
      <c r="B352" s="625"/>
      <c r="C352" s="625"/>
      <c r="D352" s="625"/>
    </row>
    <row r="353" spans="2:4">
      <c r="B353" s="625"/>
      <c r="C353" s="625"/>
      <c r="D353" s="625"/>
    </row>
    <row r="354" spans="2:4">
      <c r="B354" s="625"/>
      <c r="C354" s="625"/>
      <c r="D354" s="625"/>
    </row>
    <row r="355" spans="2:4">
      <c r="B355" s="625"/>
      <c r="C355" s="625"/>
      <c r="D355" s="625"/>
    </row>
    <row r="356" spans="2:4">
      <c r="B356" s="625"/>
      <c r="C356" s="625"/>
      <c r="D356" s="625"/>
    </row>
    <row r="357" spans="2:4">
      <c r="B357" s="625"/>
      <c r="C357" s="625"/>
      <c r="D357" s="625"/>
    </row>
    <row r="358" spans="2:4">
      <c r="B358" s="625"/>
      <c r="C358" s="625"/>
      <c r="D358" s="625"/>
    </row>
    <row r="359" spans="2:4">
      <c r="B359" s="625"/>
      <c r="C359" s="625"/>
      <c r="D359" s="625"/>
    </row>
    <row r="360" spans="2:4">
      <c r="B360" s="625"/>
      <c r="C360" s="625"/>
      <c r="D360" s="625"/>
    </row>
    <row r="361" spans="2:4">
      <c r="B361" s="625"/>
      <c r="C361" s="625"/>
      <c r="D361" s="625"/>
    </row>
    <row r="362" spans="2:4">
      <c r="B362" s="625"/>
      <c r="C362" s="625"/>
      <c r="D362" s="625"/>
    </row>
    <row r="363" spans="2:4">
      <c r="B363" s="625"/>
      <c r="C363" s="625"/>
      <c r="D363" s="625"/>
    </row>
    <row r="364" spans="2:4">
      <c r="B364" s="625"/>
      <c r="C364" s="625"/>
      <c r="D364" s="625"/>
    </row>
    <row r="365" spans="2:4">
      <c r="B365" s="625"/>
      <c r="C365" s="625"/>
      <c r="D365" s="625"/>
    </row>
    <row r="366" spans="2:4">
      <c r="B366" s="625"/>
      <c r="C366" s="625"/>
      <c r="D366" s="625"/>
    </row>
    <row r="367" spans="2:4">
      <c r="B367" s="625"/>
      <c r="C367" s="625"/>
      <c r="D367" s="625"/>
    </row>
    <row r="368" spans="2:4">
      <c r="B368" s="625"/>
      <c r="C368" s="625"/>
      <c r="D368" s="625"/>
    </row>
    <row r="369" spans="2:4">
      <c r="B369" s="625"/>
      <c r="C369" s="625"/>
      <c r="D369" s="625"/>
    </row>
    <row r="370" spans="2:4">
      <c r="B370" s="625"/>
      <c r="C370" s="625"/>
      <c r="D370" s="625"/>
    </row>
    <row r="371" spans="2:4">
      <c r="B371" s="625"/>
      <c r="C371" s="625"/>
      <c r="D371" s="625"/>
    </row>
    <row r="372" spans="2:4">
      <c r="B372" s="625"/>
      <c r="C372" s="625"/>
      <c r="D372" s="625"/>
    </row>
    <row r="373" spans="2:4">
      <c r="B373" s="625"/>
      <c r="C373" s="625"/>
      <c r="D373" s="625"/>
    </row>
    <row r="374" spans="2:4">
      <c r="B374" s="625"/>
      <c r="C374" s="625"/>
      <c r="D374" s="625"/>
    </row>
    <row r="375" spans="2:4">
      <c r="B375" s="625"/>
      <c r="C375" s="625"/>
      <c r="D375" s="625"/>
    </row>
    <row r="376" spans="2:4">
      <c r="B376" s="625"/>
      <c r="C376" s="625"/>
      <c r="D376" s="625"/>
    </row>
    <row r="377" spans="2:4">
      <c r="B377" s="625"/>
      <c r="C377" s="625"/>
      <c r="D377" s="625"/>
    </row>
    <row r="378" spans="2:4">
      <c r="B378" s="625"/>
      <c r="C378" s="625"/>
      <c r="D378" s="625"/>
    </row>
    <row r="379" spans="2:4">
      <c r="B379" s="625"/>
      <c r="C379" s="625"/>
      <c r="D379" s="625"/>
    </row>
    <row r="380" spans="2:4">
      <c r="B380" s="625"/>
      <c r="C380" s="625"/>
      <c r="D380" s="625"/>
    </row>
    <row r="381" spans="2:4">
      <c r="B381" s="625"/>
      <c r="C381" s="625"/>
      <c r="D381" s="625"/>
    </row>
    <row r="382" spans="2:4">
      <c r="B382" s="625"/>
      <c r="C382" s="625"/>
      <c r="D382" s="625"/>
    </row>
    <row r="383" spans="2:4">
      <c r="B383" s="625"/>
      <c r="C383" s="625"/>
      <c r="D383" s="625"/>
    </row>
    <row r="384" spans="2:4">
      <c r="B384" s="625"/>
      <c r="C384" s="625"/>
      <c r="D384" s="625"/>
    </row>
    <row r="385" spans="2:4">
      <c r="B385" s="625"/>
      <c r="C385" s="625"/>
      <c r="D385" s="625"/>
    </row>
    <row r="386" spans="2:4">
      <c r="B386" s="625"/>
      <c r="C386" s="625"/>
      <c r="D386" s="625"/>
    </row>
    <row r="387" spans="2:4">
      <c r="B387" s="625"/>
      <c r="C387" s="625"/>
      <c r="D387" s="625"/>
    </row>
    <row r="388" spans="2:4">
      <c r="B388" s="625"/>
      <c r="C388" s="625"/>
      <c r="D388" s="625"/>
    </row>
    <row r="389" spans="2:4">
      <c r="B389" s="625"/>
      <c r="C389" s="625"/>
      <c r="D389" s="625"/>
    </row>
    <row r="390" spans="2:4">
      <c r="B390" s="625"/>
      <c r="C390" s="625"/>
      <c r="D390" s="625"/>
    </row>
    <row r="391" spans="2:4">
      <c r="B391" s="625"/>
      <c r="C391" s="625"/>
      <c r="D391" s="625"/>
    </row>
    <row r="392" spans="2:4">
      <c r="B392" s="625"/>
      <c r="C392" s="625"/>
      <c r="D392" s="625"/>
    </row>
    <row r="393" spans="2:4">
      <c r="B393" s="625"/>
      <c r="C393" s="625"/>
      <c r="D393" s="625"/>
    </row>
    <row r="394" spans="2:4">
      <c r="B394" s="625"/>
      <c r="C394" s="625"/>
      <c r="D394" s="625"/>
    </row>
    <row r="395" spans="2:4">
      <c r="B395" s="625"/>
      <c r="C395" s="625"/>
      <c r="D395" s="625"/>
    </row>
    <row r="396" spans="2:4">
      <c r="B396" s="625"/>
      <c r="C396" s="625"/>
      <c r="D396" s="625"/>
    </row>
    <row r="397" spans="2:4">
      <c r="B397" s="625"/>
      <c r="C397" s="625"/>
      <c r="D397" s="625"/>
    </row>
    <row r="398" spans="2:4">
      <c r="B398" s="625"/>
      <c r="C398" s="625"/>
      <c r="D398" s="625"/>
    </row>
    <row r="399" spans="2:4">
      <c r="B399" s="625"/>
      <c r="C399" s="625"/>
      <c r="D399" s="625"/>
    </row>
    <row r="400" spans="2:4">
      <c r="B400" s="625"/>
      <c r="C400" s="625"/>
      <c r="D400" s="625"/>
    </row>
    <row r="401" spans="2:4">
      <c r="B401" s="625"/>
      <c r="C401" s="625"/>
      <c r="D401" s="625"/>
    </row>
    <row r="402" spans="2:4">
      <c r="B402" s="625"/>
      <c r="C402" s="625"/>
      <c r="D402" s="625"/>
    </row>
    <row r="403" spans="2:4">
      <c r="B403" s="625"/>
      <c r="C403" s="625"/>
      <c r="D403" s="625"/>
    </row>
    <row r="404" spans="2:4">
      <c r="B404" s="625"/>
      <c r="C404" s="625"/>
      <c r="D404" s="625"/>
    </row>
    <row r="405" spans="2:4">
      <c r="B405" s="625"/>
      <c r="C405" s="625"/>
      <c r="D405" s="625"/>
    </row>
    <row r="406" spans="2:4">
      <c r="B406" s="625"/>
      <c r="C406" s="625"/>
      <c r="D406" s="625"/>
    </row>
    <row r="407" spans="2:4">
      <c r="B407" s="625"/>
      <c r="C407" s="625"/>
      <c r="D407" s="625"/>
    </row>
    <row r="408" spans="2:4">
      <c r="B408" s="625"/>
      <c r="C408" s="625"/>
      <c r="D408" s="625"/>
    </row>
    <row r="409" spans="2:4">
      <c r="B409" s="625"/>
      <c r="C409" s="625"/>
      <c r="D409" s="625"/>
    </row>
    <row r="410" spans="2:4">
      <c r="B410" s="625"/>
      <c r="C410" s="625"/>
      <c r="D410" s="625"/>
    </row>
    <row r="411" spans="2:4">
      <c r="B411" s="625"/>
      <c r="C411" s="625"/>
      <c r="D411" s="625"/>
    </row>
    <row r="412" spans="2:4">
      <c r="B412" s="625"/>
      <c r="C412" s="625"/>
      <c r="D412" s="625"/>
    </row>
    <row r="413" spans="2:4">
      <c r="B413" s="625"/>
      <c r="C413" s="625"/>
      <c r="D413" s="625"/>
    </row>
    <row r="414" spans="2:4">
      <c r="B414" s="625"/>
      <c r="C414" s="625"/>
      <c r="D414" s="625"/>
    </row>
    <row r="415" spans="2:4">
      <c r="B415" s="625"/>
      <c r="C415" s="625"/>
      <c r="D415" s="625"/>
    </row>
    <row r="416" spans="2:4">
      <c r="B416" s="625"/>
      <c r="C416" s="625"/>
      <c r="D416" s="625"/>
    </row>
    <row r="417" spans="2:4">
      <c r="B417" s="625"/>
      <c r="C417" s="625"/>
      <c r="D417" s="625"/>
    </row>
    <row r="418" spans="2:4">
      <c r="B418" s="625"/>
      <c r="C418" s="625"/>
      <c r="D418" s="625"/>
    </row>
    <row r="419" spans="2:4">
      <c r="B419" s="625"/>
      <c r="C419" s="625"/>
      <c r="D419" s="625"/>
    </row>
    <row r="420" spans="2:4">
      <c r="B420" s="625"/>
      <c r="C420" s="625"/>
      <c r="D420" s="625"/>
    </row>
    <row r="421" spans="2:4">
      <c r="B421" s="625"/>
      <c r="C421" s="625"/>
      <c r="D421" s="625"/>
    </row>
    <row r="422" spans="2:4">
      <c r="B422" s="625"/>
      <c r="C422" s="625"/>
      <c r="D422" s="625"/>
    </row>
    <row r="423" spans="2:4">
      <c r="B423" s="625"/>
      <c r="C423" s="625"/>
      <c r="D423" s="625"/>
    </row>
    <row r="424" spans="2:4">
      <c r="B424" s="625"/>
      <c r="C424" s="625"/>
      <c r="D424" s="625"/>
    </row>
    <row r="425" spans="2:4">
      <c r="B425" s="625"/>
      <c r="C425" s="625"/>
      <c r="D425" s="625"/>
    </row>
    <row r="426" spans="2:4">
      <c r="B426" s="625"/>
      <c r="C426" s="625"/>
      <c r="D426" s="625"/>
    </row>
    <row r="427" spans="2:4">
      <c r="B427" s="625"/>
      <c r="C427" s="625"/>
      <c r="D427" s="625"/>
    </row>
    <row r="428" spans="2:4">
      <c r="B428" s="625"/>
      <c r="C428" s="625"/>
      <c r="D428" s="625"/>
    </row>
    <row r="429" spans="2:4">
      <c r="B429" s="625"/>
      <c r="C429" s="625"/>
      <c r="D429" s="625"/>
    </row>
    <row r="430" spans="2:4">
      <c r="B430" s="625"/>
      <c r="C430" s="625"/>
      <c r="D430" s="625"/>
    </row>
    <row r="431" spans="2:4">
      <c r="B431" s="625"/>
      <c r="C431" s="625"/>
      <c r="D431" s="625"/>
    </row>
    <row r="432" spans="2:4">
      <c r="B432" s="625"/>
      <c r="C432" s="625"/>
      <c r="D432" s="625"/>
    </row>
    <row r="433" spans="2:4">
      <c r="B433" s="625"/>
      <c r="C433" s="625"/>
      <c r="D433" s="625"/>
    </row>
    <row r="434" spans="2:4">
      <c r="B434" s="625"/>
      <c r="C434" s="625"/>
      <c r="D434" s="625"/>
    </row>
    <row r="435" spans="2:4">
      <c r="B435" s="625"/>
      <c r="C435" s="625"/>
      <c r="D435" s="625"/>
    </row>
    <row r="436" spans="2:4">
      <c r="B436" s="625"/>
      <c r="C436" s="625"/>
      <c r="D436" s="625"/>
    </row>
    <row r="437" spans="2:4">
      <c r="B437" s="625"/>
      <c r="C437" s="625"/>
      <c r="D437" s="625"/>
    </row>
    <row r="438" spans="2:4">
      <c r="B438" s="625"/>
      <c r="C438" s="625"/>
      <c r="D438" s="625"/>
    </row>
    <row r="439" spans="2:4">
      <c r="B439" s="625"/>
      <c r="C439" s="625"/>
      <c r="D439" s="625"/>
    </row>
    <row r="440" spans="2:4">
      <c r="B440" s="625"/>
      <c r="C440" s="625"/>
      <c r="D440" s="625"/>
    </row>
    <row r="441" spans="2:4">
      <c r="B441" s="625"/>
      <c r="C441" s="625"/>
      <c r="D441" s="625"/>
    </row>
    <row r="442" spans="2:4">
      <c r="B442" s="625"/>
      <c r="C442" s="625"/>
      <c r="D442" s="625"/>
    </row>
    <row r="443" spans="2:4">
      <c r="B443" s="625"/>
      <c r="C443" s="625"/>
      <c r="D443" s="625"/>
    </row>
    <row r="444" spans="2:4">
      <c r="B444" s="625"/>
      <c r="C444" s="625"/>
      <c r="D444" s="625"/>
    </row>
    <row r="445" spans="2:4">
      <c r="B445" s="625"/>
      <c r="C445" s="625"/>
      <c r="D445" s="625"/>
    </row>
    <row r="446" spans="2:4">
      <c r="B446" s="625"/>
      <c r="C446" s="625"/>
      <c r="D446" s="625"/>
    </row>
    <row r="447" spans="2:4">
      <c r="B447" s="625"/>
      <c r="C447" s="625"/>
      <c r="D447" s="625"/>
    </row>
    <row r="448" spans="2:4">
      <c r="B448" s="625"/>
      <c r="C448" s="625"/>
      <c r="D448" s="625"/>
    </row>
    <row r="449" spans="2:4">
      <c r="B449" s="625"/>
      <c r="C449" s="625"/>
      <c r="D449" s="625"/>
    </row>
    <row r="450" spans="2:4">
      <c r="B450" s="625"/>
      <c r="C450" s="625"/>
      <c r="D450" s="625"/>
    </row>
    <row r="451" spans="2:4">
      <c r="B451" s="625"/>
      <c r="C451" s="625"/>
      <c r="D451" s="625"/>
    </row>
    <row r="452" spans="2:4">
      <c r="B452" s="625"/>
      <c r="C452" s="625"/>
      <c r="D452" s="625"/>
    </row>
    <row r="453" spans="2:4">
      <c r="B453" s="625"/>
      <c r="C453" s="625"/>
      <c r="D453" s="625"/>
    </row>
    <row r="454" spans="2:4">
      <c r="B454" s="625"/>
      <c r="C454" s="625"/>
      <c r="D454" s="625"/>
    </row>
    <row r="455" spans="2:4">
      <c r="B455" s="625"/>
      <c r="C455" s="625"/>
      <c r="D455" s="625"/>
    </row>
    <row r="456" spans="2:4">
      <c r="B456" s="625"/>
      <c r="C456" s="625"/>
      <c r="D456" s="625"/>
    </row>
    <row r="457" spans="2:4">
      <c r="B457" s="625"/>
      <c r="C457" s="625"/>
      <c r="D457" s="625"/>
    </row>
    <row r="458" spans="2:4">
      <c r="B458" s="625"/>
      <c r="C458" s="625"/>
      <c r="D458" s="625"/>
    </row>
    <row r="459" spans="2:4">
      <c r="B459" s="625"/>
      <c r="C459" s="625"/>
      <c r="D459" s="625"/>
    </row>
    <row r="460" spans="2:4">
      <c r="B460" s="625"/>
      <c r="C460" s="625"/>
      <c r="D460" s="625"/>
    </row>
    <row r="461" spans="2:4">
      <c r="B461" s="625"/>
      <c r="C461" s="625"/>
      <c r="D461" s="625"/>
    </row>
    <row r="462" spans="2:4">
      <c r="B462" s="625"/>
      <c r="C462" s="625"/>
      <c r="D462" s="625"/>
    </row>
    <row r="463" spans="2:4">
      <c r="B463" s="625"/>
      <c r="C463" s="625"/>
      <c r="D463" s="625"/>
    </row>
    <row r="464" spans="2:4">
      <c r="B464" s="625"/>
      <c r="C464" s="625"/>
      <c r="D464" s="625"/>
    </row>
    <row r="465" spans="2:4">
      <c r="B465" s="625"/>
      <c r="C465" s="625"/>
      <c r="D465" s="625"/>
    </row>
    <row r="466" spans="2:4">
      <c r="B466" s="625"/>
      <c r="C466" s="625"/>
      <c r="D466" s="625"/>
    </row>
    <row r="467" spans="2:4">
      <c r="B467" s="625"/>
      <c r="C467" s="625"/>
      <c r="D467" s="625"/>
    </row>
    <row r="468" spans="2:4">
      <c r="B468" s="625"/>
      <c r="C468" s="625"/>
      <c r="D468" s="625"/>
    </row>
    <row r="469" spans="2:4">
      <c r="B469" s="625"/>
      <c r="C469" s="625"/>
      <c r="D469" s="625"/>
    </row>
    <row r="470" spans="2:4">
      <c r="B470" s="625"/>
      <c r="C470" s="625"/>
      <c r="D470" s="625"/>
    </row>
    <row r="471" spans="2:4">
      <c r="B471" s="625"/>
      <c r="C471" s="625"/>
      <c r="D471" s="625"/>
    </row>
    <row r="472" spans="2:4">
      <c r="B472" s="625"/>
      <c r="C472" s="625"/>
      <c r="D472" s="625"/>
    </row>
    <row r="473" spans="2:4">
      <c r="B473" s="625"/>
      <c r="C473" s="625"/>
      <c r="D473" s="625"/>
    </row>
    <row r="474" spans="2:4">
      <c r="B474" s="625"/>
      <c r="C474" s="625"/>
      <c r="D474" s="625"/>
    </row>
    <row r="475" spans="2:4">
      <c r="B475" s="625"/>
      <c r="C475" s="625"/>
      <c r="D475" s="625"/>
    </row>
    <row r="476" spans="2:4">
      <c r="B476" s="625"/>
      <c r="C476" s="625"/>
      <c r="D476" s="625"/>
    </row>
    <row r="477" spans="2:4">
      <c r="B477" s="625"/>
      <c r="C477" s="625"/>
      <c r="D477" s="625"/>
    </row>
    <row r="478" spans="2:4">
      <c r="B478" s="625"/>
      <c r="C478" s="625"/>
      <c r="D478" s="625"/>
    </row>
    <row r="479" spans="2:4">
      <c r="B479" s="625"/>
      <c r="C479" s="625"/>
      <c r="D479" s="625"/>
    </row>
    <row r="480" spans="2:4">
      <c r="B480" s="625"/>
      <c r="C480" s="625"/>
      <c r="D480" s="625"/>
    </row>
    <row r="481" spans="2:4">
      <c r="B481" s="625"/>
      <c r="C481" s="625"/>
      <c r="D481" s="625"/>
    </row>
    <row r="482" spans="2:4">
      <c r="B482" s="625"/>
      <c r="C482" s="625"/>
      <c r="D482" s="625"/>
    </row>
    <row r="483" spans="2:4">
      <c r="B483" s="625"/>
      <c r="C483" s="625"/>
      <c r="D483" s="625"/>
    </row>
    <row r="484" spans="2:4">
      <c r="B484" s="625"/>
      <c r="C484" s="625"/>
      <c r="D484" s="625"/>
    </row>
    <row r="485" spans="2:4">
      <c r="B485" s="625"/>
      <c r="C485" s="625"/>
      <c r="D485" s="625"/>
    </row>
    <row r="486" spans="2:4">
      <c r="B486" s="625"/>
      <c r="C486" s="625"/>
      <c r="D486" s="625"/>
    </row>
    <row r="487" spans="2:4">
      <c r="B487" s="625"/>
      <c r="C487" s="625"/>
      <c r="D487" s="625"/>
    </row>
    <row r="488" spans="2:4">
      <c r="B488" s="625"/>
      <c r="C488" s="625"/>
      <c r="D488" s="625"/>
    </row>
    <row r="489" spans="2:4">
      <c r="B489" s="625"/>
      <c r="C489" s="625"/>
      <c r="D489" s="625"/>
    </row>
    <row r="490" spans="2:4">
      <c r="B490" s="625"/>
      <c r="C490" s="625"/>
      <c r="D490" s="625"/>
    </row>
    <row r="491" spans="2:4">
      <c r="B491" s="625"/>
      <c r="C491" s="625"/>
      <c r="D491" s="625"/>
    </row>
    <row r="492" spans="2:4">
      <c r="B492" s="625"/>
      <c r="C492" s="625"/>
      <c r="D492" s="625"/>
    </row>
    <row r="493" spans="2:4">
      <c r="B493" s="625"/>
      <c r="C493" s="625"/>
      <c r="D493" s="625"/>
    </row>
    <row r="494" spans="2:4">
      <c r="B494" s="625"/>
      <c r="C494" s="625"/>
      <c r="D494" s="625"/>
    </row>
    <row r="495" spans="2:4">
      <c r="B495" s="625"/>
      <c r="C495" s="625"/>
      <c r="D495" s="625"/>
    </row>
    <row r="496" spans="2:4">
      <c r="B496" s="625"/>
      <c r="C496" s="625"/>
      <c r="D496" s="625"/>
    </row>
    <row r="497" spans="2:4">
      <c r="B497" s="625"/>
      <c r="C497" s="625"/>
      <c r="D497" s="625"/>
    </row>
    <row r="498" spans="2:4">
      <c r="B498" s="625"/>
      <c r="C498" s="625"/>
      <c r="D498" s="625"/>
    </row>
    <row r="499" spans="2:4">
      <c r="B499" s="625"/>
      <c r="C499" s="625"/>
      <c r="D499" s="625"/>
    </row>
    <row r="500" spans="2:4">
      <c r="B500" s="625"/>
      <c r="C500" s="625"/>
      <c r="D500" s="625"/>
    </row>
    <row r="501" spans="2:4">
      <c r="B501" s="625"/>
      <c r="C501" s="625"/>
      <c r="D501" s="625"/>
    </row>
    <row r="502" spans="2:4">
      <c r="B502" s="625"/>
      <c r="C502" s="625"/>
      <c r="D502" s="625"/>
    </row>
    <row r="503" spans="2:4">
      <c r="B503" s="625"/>
      <c r="C503" s="625"/>
      <c r="D503" s="625"/>
    </row>
    <row r="504" spans="2:4">
      <c r="B504" s="625"/>
      <c r="C504" s="625"/>
      <c r="D504" s="625"/>
    </row>
    <row r="505" spans="2:4">
      <c r="B505" s="625"/>
      <c r="C505" s="625"/>
      <c r="D505" s="625"/>
    </row>
    <row r="506" spans="2:4">
      <c r="B506" s="625"/>
      <c r="C506" s="625"/>
      <c r="D506" s="625"/>
    </row>
    <row r="507" spans="2:4">
      <c r="B507" s="625"/>
      <c r="C507" s="625"/>
      <c r="D507" s="625"/>
    </row>
    <row r="508" spans="2:4">
      <c r="B508" s="625"/>
      <c r="C508" s="625"/>
      <c r="D508" s="625"/>
    </row>
    <row r="509" spans="2:4">
      <c r="B509" s="625"/>
      <c r="C509" s="625"/>
      <c r="D509" s="625"/>
    </row>
    <row r="510" spans="2:4">
      <c r="B510" s="625"/>
      <c r="C510" s="625"/>
      <c r="D510" s="625"/>
    </row>
    <row r="511" spans="2:4">
      <c r="B511" s="625"/>
      <c r="C511" s="625"/>
      <c r="D511" s="625"/>
    </row>
    <row r="512" spans="2:4">
      <c r="B512" s="625"/>
      <c r="C512" s="625"/>
      <c r="D512" s="625"/>
    </row>
    <row r="513" spans="2:4">
      <c r="B513" s="625"/>
      <c r="C513" s="625"/>
      <c r="D513" s="625"/>
    </row>
    <row r="514" spans="2:4">
      <c r="B514" s="625"/>
      <c r="C514" s="625"/>
      <c r="D514" s="625"/>
    </row>
    <row r="515" spans="2:4">
      <c r="B515" s="625"/>
      <c r="C515" s="625"/>
      <c r="D515" s="625"/>
    </row>
    <row r="516" spans="2:4">
      <c r="B516" s="625"/>
      <c r="C516" s="625"/>
      <c r="D516" s="625"/>
    </row>
    <row r="517" spans="2:4">
      <c r="B517" s="625"/>
      <c r="C517" s="625"/>
      <c r="D517" s="625"/>
    </row>
    <row r="518" spans="2:4">
      <c r="B518" s="625"/>
      <c r="C518" s="625"/>
      <c r="D518" s="625"/>
    </row>
    <row r="519" spans="2:4">
      <c r="B519" s="625"/>
      <c r="C519" s="625"/>
      <c r="D519" s="625"/>
    </row>
    <row r="520" spans="2:4">
      <c r="B520" s="625"/>
      <c r="C520" s="625"/>
      <c r="D520" s="625"/>
    </row>
    <row r="521" spans="2:4">
      <c r="B521" s="625"/>
      <c r="C521" s="625"/>
      <c r="D521" s="625"/>
    </row>
    <row r="522" spans="2:4">
      <c r="B522" s="625"/>
      <c r="C522" s="625"/>
      <c r="D522" s="625"/>
    </row>
    <row r="523" spans="2:4">
      <c r="B523" s="625"/>
      <c r="C523" s="625"/>
      <c r="D523" s="625"/>
    </row>
    <row r="524" spans="2:4">
      <c r="B524" s="625"/>
      <c r="C524" s="625"/>
      <c r="D524" s="625"/>
    </row>
    <row r="525" spans="2:4">
      <c r="B525" s="625"/>
      <c r="C525" s="625"/>
      <c r="D525" s="625"/>
    </row>
    <row r="526" spans="2:4">
      <c r="B526" s="625"/>
      <c r="C526" s="625"/>
      <c r="D526" s="625"/>
    </row>
    <row r="527" spans="2:4">
      <c r="B527" s="625"/>
      <c r="C527" s="625"/>
      <c r="D527" s="625"/>
    </row>
    <row r="528" spans="2:4">
      <c r="B528" s="625"/>
      <c r="C528" s="625"/>
      <c r="D528" s="625"/>
    </row>
    <row r="529" spans="2:4">
      <c r="B529" s="625"/>
      <c r="C529" s="625"/>
      <c r="D529" s="625"/>
    </row>
    <row r="530" spans="2:4">
      <c r="B530" s="625"/>
      <c r="C530" s="625"/>
      <c r="D530" s="625"/>
    </row>
    <row r="531" spans="2:4">
      <c r="B531" s="625"/>
      <c r="C531" s="625"/>
      <c r="D531" s="625"/>
    </row>
    <row r="532" spans="2:4">
      <c r="B532" s="625"/>
      <c r="C532" s="625"/>
      <c r="D532" s="625"/>
    </row>
    <row r="533" spans="2:4">
      <c r="B533" s="625"/>
      <c r="C533" s="625"/>
      <c r="D533" s="625"/>
    </row>
    <row r="534" spans="2:4">
      <c r="B534" s="625"/>
      <c r="C534" s="625"/>
      <c r="D534" s="625"/>
    </row>
    <row r="535" spans="2:4">
      <c r="B535" s="625"/>
      <c r="C535" s="625"/>
      <c r="D535" s="625"/>
    </row>
    <row r="536" spans="2:4">
      <c r="B536" s="625"/>
      <c r="C536" s="625"/>
      <c r="D536" s="625"/>
    </row>
    <row r="537" spans="2:4">
      <c r="B537" s="625"/>
      <c r="C537" s="625"/>
      <c r="D537" s="625"/>
    </row>
    <row r="538" spans="2:4">
      <c r="B538" s="625"/>
      <c r="C538" s="625"/>
      <c r="D538" s="625"/>
    </row>
    <row r="539" spans="2:4">
      <c r="B539" s="625"/>
      <c r="C539" s="625"/>
      <c r="D539" s="625"/>
    </row>
    <row r="540" spans="2:4">
      <c r="B540" s="625"/>
      <c r="C540" s="625"/>
      <c r="D540" s="625"/>
    </row>
    <row r="541" spans="2:4">
      <c r="B541" s="625"/>
      <c r="C541" s="625"/>
      <c r="D541" s="625"/>
    </row>
    <row r="542" spans="2:4">
      <c r="B542" s="625"/>
      <c r="C542" s="625"/>
      <c r="D542" s="625"/>
    </row>
    <row r="543" spans="2:4">
      <c r="B543" s="625"/>
      <c r="C543" s="625"/>
      <c r="D543" s="625"/>
    </row>
    <row r="544" spans="2:4">
      <c r="B544" s="625"/>
      <c r="C544" s="625"/>
      <c r="D544" s="625"/>
    </row>
    <row r="545" spans="2:4">
      <c r="B545" s="625"/>
      <c r="C545" s="625"/>
      <c r="D545" s="625"/>
    </row>
    <row r="546" spans="2:4">
      <c r="B546" s="625"/>
      <c r="C546" s="625"/>
      <c r="D546" s="625"/>
    </row>
    <row r="547" spans="2:4">
      <c r="B547" s="625"/>
      <c r="C547" s="625"/>
      <c r="D547" s="625"/>
    </row>
    <row r="548" spans="2:4">
      <c r="B548" s="625"/>
      <c r="C548" s="625"/>
      <c r="D548" s="625"/>
    </row>
    <row r="549" spans="2:4">
      <c r="B549" s="625"/>
      <c r="C549" s="625"/>
      <c r="D549" s="625"/>
    </row>
    <row r="550" spans="2:4">
      <c r="B550" s="625"/>
      <c r="C550" s="625"/>
      <c r="D550" s="625"/>
    </row>
    <row r="551" spans="2:4">
      <c r="B551" s="625"/>
      <c r="C551" s="625"/>
      <c r="D551" s="625"/>
    </row>
    <row r="552" spans="2:4">
      <c r="B552" s="625"/>
      <c r="C552" s="625"/>
      <c r="D552" s="625"/>
    </row>
    <row r="553" spans="2:4">
      <c r="B553" s="625"/>
      <c r="C553" s="625"/>
      <c r="D553" s="625"/>
    </row>
    <row r="554" spans="2:4">
      <c r="B554" s="625"/>
      <c r="C554" s="625"/>
      <c r="D554" s="625"/>
    </row>
    <row r="555" spans="2:4">
      <c r="B555" s="625"/>
      <c r="C555" s="625"/>
      <c r="D555" s="625"/>
    </row>
    <row r="556" spans="2:4">
      <c r="B556" s="625"/>
      <c r="C556" s="625"/>
      <c r="D556" s="625"/>
    </row>
    <row r="557" spans="2:4">
      <c r="B557" s="625"/>
      <c r="C557" s="625"/>
      <c r="D557" s="625"/>
    </row>
    <row r="558" spans="2:4">
      <c r="B558" s="625"/>
      <c r="C558" s="625"/>
      <c r="D558" s="625"/>
    </row>
    <row r="559" spans="2:4">
      <c r="B559" s="625"/>
      <c r="C559" s="625"/>
      <c r="D559" s="625"/>
    </row>
    <row r="560" spans="2:4">
      <c r="B560" s="625"/>
      <c r="C560" s="625"/>
      <c r="D560" s="625"/>
    </row>
    <row r="561" spans="2:4">
      <c r="B561" s="625"/>
      <c r="C561" s="625"/>
      <c r="D561" s="625"/>
    </row>
    <row r="562" spans="2:4">
      <c r="B562" s="625"/>
      <c r="C562" s="625"/>
      <c r="D562" s="625"/>
    </row>
    <row r="563" spans="2:4">
      <c r="B563" s="625"/>
      <c r="C563" s="625"/>
      <c r="D563" s="625"/>
    </row>
    <row r="564" spans="2:4">
      <c r="B564" s="625"/>
      <c r="C564" s="625"/>
      <c r="D564" s="625"/>
    </row>
    <row r="565" spans="2:4">
      <c r="B565" s="625"/>
      <c r="C565" s="625"/>
      <c r="D565" s="625"/>
    </row>
    <row r="566" spans="2:4">
      <c r="B566" s="625"/>
      <c r="C566" s="625"/>
      <c r="D566" s="625"/>
    </row>
    <row r="567" spans="2:4">
      <c r="B567" s="625"/>
      <c r="C567" s="625"/>
      <c r="D567" s="625"/>
    </row>
    <row r="568" spans="2:4">
      <c r="B568" s="625"/>
      <c r="C568" s="625"/>
      <c r="D568" s="625"/>
    </row>
    <row r="569" spans="2:4">
      <c r="B569" s="625"/>
      <c r="C569" s="625"/>
      <c r="D569" s="625"/>
    </row>
    <row r="570" spans="2:4">
      <c r="B570" s="625"/>
      <c r="C570" s="625"/>
      <c r="D570" s="625"/>
    </row>
    <row r="571" spans="2:4">
      <c r="B571" s="625"/>
      <c r="C571" s="625"/>
      <c r="D571" s="625"/>
    </row>
    <row r="572" spans="2:4">
      <c r="B572" s="625"/>
      <c r="C572" s="625"/>
      <c r="D572" s="625"/>
    </row>
    <row r="573" spans="2:4">
      <c r="B573" s="625"/>
      <c r="C573" s="625"/>
      <c r="D573" s="625"/>
    </row>
    <row r="574" spans="2:4">
      <c r="B574" s="625"/>
      <c r="C574" s="625"/>
      <c r="D574" s="625"/>
    </row>
    <row r="575" spans="2:4">
      <c r="B575" s="625"/>
      <c r="C575" s="625"/>
      <c r="D575" s="625"/>
    </row>
    <row r="576" spans="2:4">
      <c r="B576" s="625"/>
      <c r="C576" s="625"/>
      <c r="D576" s="625"/>
    </row>
    <row r="577" spans="2:4">
      <c r="B577" s="625"/>
      <c r="C577" s="625"/>
      <c r="D577" s="625"/>
    </row>
    <row r="578" spans="2:4">
      <c r="B578" s="625"/>
      <c r="C578" s="625"/>
      <c r="D578" s="625"/>
    </row>
    <row r="579" spans="2:4">
      <c r="B579" s="625"/>
      <c r="C579" s="625"/>
      <c r="D579" s="625"/>
    </row>
    <row r="580" spans="2:4">
      <c r="B580" s="625"/>
      <c r="C580" s="625"/>
      <c r="D580" s="625"/>
    </row>
    <row r="581" spans="2:4">
      <c r="B581" s="625"/>
      <c r="C581" s="625"/>
      <c r="D581" s="625"/>
    </row>
    <row r="582" spans="2:4">
      <c r="B582" s="625"/>
      <c r="C582" s="625"/>
      <c r="D582" s="625"/>
    </row>
    <row r="583" spans="2:4">
      <c r="B583" s="625"/>
      <c r="C583" s="625"/>
      <c r="D583" s="625"/>
    </row>
    <row r="584" spans="2:4">
      <c r="B584" s="625"/>
      <c r="C584" s="625"/>
      <c r="D584" s="625"/>
    </row>
    <row r="585" spans="2:4">
      <c r="B585" s="625"/>
      <c r="C585" s="625"/>
      <c r="D585" s="625"/>
    </row>
    <row r="586" spans="2:4">
      <c r="B586" s="625"/>
      <c r="C586" s="625"/>
      <c r="D586" s="625"/>
    </row>
    <row r="587" spans="2:4">
      <c r="B587" s="625"/>
      <c r="C587" s="625"/>
      <c r="D587" s="625"/>
    </row>
    <row r="588" spans="2:4">
      <c r="B588" s="625"/>
      <c r="C588" s="625"/>
      <c r="D588" s="625"/>
    </row>
    <row r="589" spans="2:4">
      <c r="B589" s="625"/>
      <c r="C589" s="625"/>
      <c r="D589" s="625"/>
    </row>
    <row r="590" spans="2:4">
      <c r="B590" s="625"/>
      <c r="C590" s="625"/>
      <c r="D590" s="625"/>
    </row>
    <row r="591" spans="2:4">
      <c r="B591" s="625"/>
      <c r="C591" s="625"/>
      <c r="D591" s="625"/>
    </row>
    <row r="592" spans="2:4">
      <c r="B592" s="625"/>
      <c r="C592" s="625"/>
      <c r="D592" s="625"/>
    </row>
    <row r="593" spans="2:4">
      <c r="B593" s="625"/>
      <c r="C593" s="625"/>
      <c r="D593" s="625"/>
    </row>
    <row r="594" spans="2:4">
      <c r="B594" s="625"/>
      <c r="C594" s="625"/>
      <c r="D594" s="625"/>
    </row>
    <row r="595" spans="2:4">
      <c r="B595" s="625"/>
      <c r="C595" s="625"/>
      <c r="D595" s="625"/>
    </row>
    <row r="596" spans="2:4">
      <c r="B596" s="625"/>
      <c r="C596" s="625"/>
      <c r="D596" s="625"/>
    </row>
    <row r="597" spans="2:4">
      <c r="B597" s="625"/>
      <c r="C597" s="625"/>
      <c r="D597" s="625"/>
    </row>
    <row r="598" spans="2:4">
      <c r="B598" s="625"/>
      <c r="C598" s="625"/>
      <c r="D598" s="625"/>
    </row>
    <row r="599" spans="2:4">
      <c r="B599" s="625"/>
      <c r="C599" s="625"/>
      <c r="D599" s="625"/>
    </row>
    <row r="600" spans="2:4">
      <c r="B600" s="625"/>
      <c r="C600" s="625"/>
      <c r="D600" s="625"/>
    </row>
    <row r="601" spans="2:4">
      <c r="B601" s="625"/>
      <c r="C601" s="625"/>
      <c r="D601" s="625"/>
    </row>
    <row r="602" spans="2:4">
      <c r="B602" s="625"/>
      <c r="C602" s="625"/>
      <c r="D602" s="625"/>
    </row>
    <row r="603" spans="2:4">
      <c r="B603" s="625"/>
      <c r="C603" s="625"/>
      <c r="D603" s="625"/>
    </row>
    <row r="604" spans="2:4">
      <c r="B604" s="625"/>
      <c r="C604" s="625"/>
      <c r="D604" s="625"/>
    </row>
    <row r="605" spans="2:4">
      <c r="B605" s="625"/>
      <c r="C605" s="625"/>
      <c r="D605" s="625"/>
    </row>
    <row r="606" spans="2:4">
      <c r="B606" s="625"/>
      <c r="C606" s="625"/>
      <c r="D606" s="625"/>
    </row>
    <row r="607" spans="2:4">
      <c r="B607" s="625"/>
      <c r="C607" s="625"/>
      <c r="D607" s="625"/>
    </row>
    <row r="608" spans="2:4">
      <c r="B608" s="625"/>
      <c r="C608" s="625"/>
      <c r="D608" s="625"/>
    </row>
    <row r="609" spans="2:4">
      <c r="B609" s="625"/>
      <c r="C609" s="625"/>
      <c r="D609" s="625"/>
    </row>
    <row r="610" spans="2:4">
      <c r="B610" s="625"/>
      <c r="C610" s="625"/>
      <c r="D610" s="625"/>
    </row>
    <row r="611" spans="2:4">
      <c r="B611" s="625"/>
      <c r="C611" s="625"/>
      <c r="D611" s="625"/>
    </row>
    <row r="612" spans="2:4">
      <c r="B612" s="625"/>
      <c r="C612" s="625"/>
      <c r="D612" s="625"/>
    </row>
    <row r="613" spans="2:4">
      <c r="B613" s="625"/>
      <c r="C613" s="625"/>
      <c r="D613" s="625"/>
    </row>
    <row r="614" spans="2:4">
      <c r="B614" s="625"/>
      <c r="C614" s="625"/>
      <c r="D614" s="625"/>
    </row>
    <row r="615" spans="2:4">
      <c r="B615" s="625"/>
      <c r="C615" s="625"/>
      <c r="D615" s="625"/>
    </row>
    <row r="616" spans="2:4">
      <c r="B616" s="625"/>
      <c r="C616" s="625"/>
      <c r="D616" s="625"/>
    </row>
    <row r="617" spans="2:4">
      <c r="B617" s="625"/>
      <c r="C617" s="625"/>
      <c r="D617" s="625"/>
    </row>
    <row r="618" spans="2:4">
      <c r="B618" s="625"/>
      <c r="C618" s="625"/>
      <c r="D618" s="625"/>
    </row>
    <row r="619" spans="2:4">
      <c r="B619" s="625"/>
      <c r="C619" s="625"/>
      <c r="D619" s="625"/>
    </row>
    <row r="620" spans="2:4">
      <c r="B620" s="625"/>
      <c r="C620" s="625"/>
      <c r="D620" s="625"/>
    </row>
    <row r="621" spans="2:4">
      <c r="B621" s="625"/>
      <c r="C621" s="625"/>
      <c r="D621" s="625"/>
    </row>
    <row r="622" spans="2:4">
      <c r="B622" s="625"/>
      <c r="C622" s="625"/>
      <c r="D622" s="625"/>
    </row>
    <row r="623" spans="2:4">
      <c r="B623" s="625"/>
      <c r="C623" s="625"/>
      <c r="D623" s="625"/>
    </row>
    <row r="624" spans="2:4">
      <c r="B624" s="625"/>
      <c r="C624" s="625"/>
      <c r="D624" s="625"/>
    </row>
    <row r="625" spans="2:4">
      <c r="B625" s="625"/>
      <c r="C625" s="625"/>
      <c r="D625" s="625"/>
    </row>
    <row r="626" spans="2:4">
      <c r="B626" s="625"/>
      <c r="C626" s="625"/>
      <c r="D626" s="625"/>
    </row>
    <row r="627" spans="2:4">
      <c r="B627" s="625"/>
      <c r="C627" s="625"/>
      <c r="D627" s="625"/>
    </row>
    <row r="628" spans="2:4">
      <c r="B628" s="625"/>
      <c r="C628" s="625"/>
      <c r="D628" s="625"/>
    </row>
    <row r="629" spans="2:4">
      <c r="B629" s="625"/>
      <c r="C629" s="625"/>
      <c r="D629" s="625"/>
    </row>
    <row r="630" spans="2:4">
      <c r="B630" s="625"/>
      <c r="C630" s="625"/>
      <c r="D630" s="625"/>
    </row>
    <row r="631" spans="2:4">
      <c r="B631" s="625"/>
      <c r="C631" s="625"/>
      <c r="D631" s="625"/>
    </row>
    <row r="632" spans="2:4">
      <c r="B632" s="625"/>
      <c r="C632" s="625"/>
      <c r="D632" s="625"/>
    </row>
    <row r="633" spans="2:4">
      <c r="B633" s="625"/>
      <c r="C633" s="625"/>
      <c r="D633" s="625"/>
    </row>
    <row r="634" spans="2:4">
      <c r="B634" s="625"/>
      <c r="C634" s="625"/>
      <c r="D634" s="625"/>
    </row>
    <row r="635" spans="2:4">
      <c r="B635" s="625"/>
      <c r="C635" s="625"/>
      <c r="D635" s="625"/>
    </row>
    <row r="636" spans="2:4">
      <c r="B636" s="625"/>
      <c r="C636" s="625"/>
      <c r="D636" s="625"/>
    </row>
    <row r="637" spans="2:4">
      <c r="B637" s="625"/>
      <c r="C637" s="625"/>
      <c r="D637" s="625"/>
    </row>
    <row r="638" spans="2:4">
      <c r="B638" s="625"/>
      <c r="C638" s="625"/>
      <c r="D638" s="625"/>
    </row>
    <row r="639" spans="2:4">
      <c r="B639" s="625"/>
      <c r="C639" s="625"/>
      <c r="D639" s="625"/>
    </row>
    <row r="640" spans="2:4">
      <c r="B640" s="625"/>
      <c r="C640" s="625"/>
      <c r="D640" s="625"/>
    </row>
    <row r="641" spans="2:4">
      <c r="B641" s="625"/>
      <c r="C641" s="625"/>
      <c r="D641" s="625"/>
    </row>
    <row r="642" spans="2:4">
      <c r="B642" s="625"/>
      <c r="C642" s="625"/>
      <c r="D642" s="625"/>
    </row>
    <row r="643" spans="2:4">
      <c r="B643" s="625"/>
      <c r="C643" s="625"/>
      <c r="D643" s="625"/>
    </row>
    <row r="644" spans="2:4">
      <c r="B644" s="625"/>
      <c r="C644" s="625"/>
      <c r="D644" s="625"/>
    </row>
    <row r="645" spans="2:4">
      <c r="B645" s="625"/>
      <c r="C645" s="625"/>
      <c r="D645" s="625"/>
    </row>
    <row r="646" spans="2:4">
      <c r="B646" s="625"/>
      <c r="C646" s="625"/>
      <c r="D646" s="625"/>
    </row>
    <row r="647" spans="2:4">
      <c r="B647" s="625"/>
      <c r="C647" s="625"/>
      <c r="D647" s="625"/>
    </row>
    <row r="648" spans="2:4">
      <c r="B648" s="625"/>
      <c r="C648" s="625"/>
      <c r="D648" s="625"/>
    </row>
    <row r="649" spans="2:4">
      <c r="B649" s="625"/>
      <c r="C649" s="625"/>
      <c r="D649" s="625"/>
    </row>
    <row r="650" spans="2:4">
      <c r="B650" s="625"/>
      <c r="C650" s="625"/>
      <c r="D650" s="625"/>
    </row>
    <row r="651" spans="2:4">
      <c r="B651" s="625"/>
      <c r="C651" s="625"/>
      <c r="D651" s="625"/>
    </row>
    <row r="652" spans="2:4">
      <c r="B652" s="625"/>
      <c r="C652" s="625"/>
      <c r="D652" s="625"/>
    </row>
    <row r="653" spans="2:4">
      <c r="B653" s="625"/>
      <c r="C653" s="625"/>
      <c r="D653" s="625"/>
    </row>
    <row r="654" spans="2:4">
      <c r="B654" s="625"/>
      <c r="C654" s="625"/>
      <c r="D654" s="625"/>
    </row>
    <row r="655" spans="2:4">
      <c r="B655" s="625"/>
      <c r="C655" s="625"/>
      <c r="D655" s="625"/>
    </row>
    <row r="656" spans="2:4">
      <c r="B656" s="625"/>
      <c r="C656" s="625"/>
      <c r="D656" s="625"/>
    </row>
    <row r="657" spans="2:4">
      <c r="B657" s="625"/>
      <c r="C657" s="625"/>
      <c r="D657" s="625"/>
    </row>
    <row r="658" spans="2:4">
      <c r="B658" s="625"/>
      <c r="C658" s="625"/>
      <c r="D658" s="625"/>
    </row>
    <row r="659" spans="2:4">
      <c r="B659" s="625"/>
      <c r="C659" s="625"/>
      <c r="D659" s="625"/>
    </row>
    <row r="660" spans="2:4">
      <c r="B660" s="625"/>
      <c r="C660" s="625"/>
      <c r="D660" s="625"/>
    </row>
    <row r="661" spans="2:4">
      <c r="B661" s="625"/>
      <c r="C661" s="625"/>
      <c r="D661" s="625"/>
    </row>
    <row r="662" spans="2:4">
      <c r="B662" s="625"/>
      <c r="C662" s="625"/>
      <c r="D662" s="625"/>
    </row>
    <row r="663" spans="2:4">
      <c r="B663" s="625"/>
      <c r="C663" s="625"/>
      <c r="D663" s="625"/>
    </row>
    <row r="664" spans="2:4">
      <c r="B664" s="625"/>
      <c r="C664" s="625"/>
      <c r="D664" s="625"/>
    </row>
    <row r="665" spans="2:4">
      <c r="B665" s="625"/>
      <c r="C665" s="625"/>
      <c r="D665" s="625"/>
    </row>
    <row r="666" spans="2:4">
      <c r="B666" s="625"/>
      <c r="C666" s="625"/>
      <c r="D666" s="625"/>
    </row>
    <row r="667" spans="2:4">
      <c r="B667" s="625"/>
      <c r="C667" s="625"/>
      <c r="D667" s="625"/>
    </row>
    <row r="668" spans="2:4">
      <c r="B668" s="625"/>
      <c r="C668" s="625"/>
      <c r="D668" s="625"/>
    </row>
    <row r="669" spans="2:4">
      <c r="B669" s="625"/>
      <c r="C669" s="625"/>
      <c r="D669" s="625"/>
    </row>
    <row r="670" spans="2:4">
      <c r="B670" s="625"/>
      <c r="C670" s="625"/>
      <c r="D670" s="625"/>
    </row>
    <row r="671" spans="2:4">
      <c r="B671" s="625"/>
      <c r="C671" s="625"/>
      <c r="D671" s="625"/>
    </row>
    <row r="672" spans="2:4">
      <c r="B672" s="625"/>
      <c r="C672" s="625"/>
      <c r="D672" s="625"/>
    </row>
    <row r="673" spans="2:4">
      <c r="B673" s="625"/>
      <c r="C673" s="625"/>
      <c r="D673" s="625"/>
    </row>
    <row r="674" spans="2:4">
      <c r="B674" s="625"/>
      <c r="C674" s="625"/>
      <c r="D674" s="625"/>
    </row>
    <row r="675" spans="2:4">
      <c r="B675" s="625"/>
      <c r="C675" s="625"/>
      <c r="D675" s="625"/>
    </row>
    <row r="676" spans="2:4">
      <c r="B676" s="625"/>
      <c r="C676" s="625"/>
      <c r="D676" s="625"/>
    </row>
    <row r="677" spans="2:4">
      <c r="B677" s="625"/>
      <c r="C677" s="625"/>
      <c r="D677" s="625"/>
    </row>
    <row r="678" spans="2:4">
      <c r="B678" s="625"/>
      <c r="C678" s="625"/>
      <c r="D678" s="625"/>
    </row>
    <row r="679" spans="2:4">
      <c r="B679" s="625"/>
      <c r="C679" s="625"/>
      <c r="D679" s="625"/>
    </row>
    <row r="680" spans="2:4">
      <c r="B680" s="625"/>
      <c r="C680" s="625"/>
      <c r="D680" s="625"/>
    </row>
    <row r="681" spans="2:4">
      <c r="B681" s="625"/>
      <c r="C681" s="625"/>
      <c r="D681" s="625"/>
    </row>
    <row r="682" spans="2:4">
      <c r="B682" s="625"/>
      <c r="C682" s="625"/>
      <c r="D682" s="625"/>
    </row>
    <row r="683" spans="2:4">
      <c r="B683" s="625"/>
      <c r="C683" s="625"/>
      <c r="D683" s="625"/>
    </row>
    <row r="684" spans="2:4">
      <c r="B684" s="625"/>
      <c r="C684" s="625"/>
      <c r="D684" s="625"/>
    </row>
    <row r="685" spans="2:4">
      <c r="B685" s="625"/>
      <c r="C685" s="625"/>
      <c r="D685" s="625"/>
    </row>
    <row r="686" spans="2:4">
      <c r="B686" s="625"/>
      <c r="C686" s="625"/>
      <c r="D686" s="625"/>
    </row>
    <row r="687" spans="2:4">
      <c r="B687" s="625"/>
      <c r="C687" s="625"/>
      <c r="D687" s="625"/>
    </row>
    <row r="688" spans="2:4">
      <c r="B688" s="625"/>
      <c r="C688" s="625"/>
      <c r="D688" s="625"/>
    </row>
    <row r="689" spans="2:4">
      <c r="B689" s="625"/>
      <c r="C689" s="625"/>
      <c r="D689" s="625"/>
    </row>
    <row r="690" spans="2:4">
      <c r="B690" s="625"/>
      <c r="C690" s="625"/>
      <c r="D690" s="625"/>
    </row>
    <row r="691" spans="2:4">
      <c r="B691" s="625"/>
      <c r="C691" s="625"/>
      <c r="D691" s="625"/>
    </row>
    <row r="692" spans="2:4">
      <c r="B692" s="625"/>
      <c r="C692" s="625"/>
      <c r="D692" s="625"/>
    </row>
    <row r="693" spans="2:4">
      <c r="B693" s="625"/>
      <c r="C693" s="625"/>
      <c r="D693" s="625"/>
    </row>
    <row r="694" spans="2:4">
      <c r="B694" s="625"/>
      <c r="C694" s="625"/>
      <c r="D694" s="625"/>
    </row>
    <row r="695" spans="2:4">
      <c r="B695" s="625"/>
      <c r="C695" s="625"/>
      <c r="D695" s="625"/>
    </row>
    <row r="696" spans="2:4">
      <c r="B696" s="625"/>
      <c r="C696" s="625"/>
      <c r="D696" s="625"/>
    </row>
    <row r="697" spans="2:4">
      <c r="B697" s="625"/>
      <c r="C697" s="625"/>
      <c r="D697" s="625"/>
    </row>
    <row r="698" spans="2:4">
      <c r="B698" s="625"/>
      <c r="C698" s="625"/>
      <c r="D698" s="625"/>
    </row>
    <row r="699" spans="2:4">
      <c r="B699" s="625"/>
      <c r="C699" s="625"/>
      <c r="D699" s="625"/>
    </row>
    <row r="700" spans="2:4">
      <c r="B700" s="625"/>
      <c r="C700" s="625"/>
      <c r="D700" s="625"/>
    </row>
    <row r="701" spans="2:4">
      <c r="B701" s="625"/>
      <c r="C701" s="625"/>
      <c r="D701" s="625"/>
    </row>
    <row r="702" spans="2:4">
      <c r="B702" s="625"/>
      <c r="C702" s="625"/>
      <c r="D702" s="625"/>
    </row>
    <row r="703" spans="2:4">
      <c r="B703" s="625"/>
      <c r="C703" s="625"/>
      <c r="D703" s="625"/>
    </row>
    <row r="704" spans="2:4">
      <c r="B704" s="625"/>
      <c r="C704" s="625"/>
      <c r="D704" s="625"/>
    </row>
    <row r="705" spans="2:4">
      <c r="B705" s="625"/>
      <c r="C705" s="625"/>
      <c r="D705" s="625"/>
    </row>
    <row r="706" spans="2:4">
      <c r="B706" s="625"/>
      <c r="C706" s="625"/>
      <c r="D706" s="625"/>
    </row>
    <row r="707" spans="2:4">
      <c r="B707" s="625"/>
      <c r="C707" s="625"/>
      <c r="D707" s="625"/>
    </row>
    <row r="708" spans="2:4">
      <c r="B708" s="625"/>
      <c r="C708" s="625"/>
      <c r="D708" s="625"/>
    </row>
    <row r="709" spans="2:4">
      <c r="B709" s="625"/>
      <c r="C709" s="625"/>
      <c r="D709" s="625"/>
    </row>
    <row r="710" spans="2:4">
      <c r="B710" s="625"/>
      <c r="C710" s="625"/>
      <c r="D710" s="625"/>
    </row>
    <row r="711" spans="2:4">
      <c r="B711" s="625"/>
      <c r="C711" s="625"/>
      <c r="D711" s="625"/>
    </row>
    <row r="712" spans="2:4">
      <c r="B712" s="625"/>
      <c r="C712" s="625"/>
      <c r="D712" s="625"/>
    </row>
    <row r="713" spans="2:4">
      <c r="B713" s="625"/>
      <c r="C713" s="625"/>
      <c r="D713" s="625"/>
    </row>
    <row r="714" spans="2:4">
      <c r="B714" s="625"/>
      <c r="C714" s="625"/>
      <c r="D714" s="625"/>
    </row>
    <row r="715" spans="2:4">
      <c r="B715" s="625"/>
      <c r="C715" s="625"/>
      <c r="D715" s="625"/>
    </row>
    <row r="716" spans="2:4">
      <c r="B716" s="625"/>
      <c r="C716" s="625"/>
      <c r="D716" s="625"/>
    </row>
    <row r="717" spans="2:4">
      <c r="B717" s="625"/>
      <c r="C717" s="625"/>
      <c r="D717" s="625"/>
    </row>
    <row r="718" spans="2:4">
      <c r="B718" s="625"/>
      <c r="C718" s="625"/>
      <c r="D718" s="625"/>
    </row>
    <row r="719" spans="2:4">
      <c r="B719" s="625"/>
      <c r="C719" s="625"/>
      <c r="D719" s="625"/>
    </row>
    <row r="720" spans="2:4">
      <c r="B720" s="625"/>
      <c r="C720" s="625"/>
      <c r="D720" s="625"/>
    </row>
    <row r="721" spans="2:4">
      <c r="B721" s="625"/>
      <c r="C721" s="625"/>
      <c r="D721" s="625"/>
    </row>
    <row r="722" spans="2:4">
      <c r="B722" s="625"/>
      <c r="C722" s="625"/>
      <c r="D722" s="625"/>
    </row>
    <row r="723" spans="2:4">
      <c r="B723" s="625"/>
      <c r="C723" s="625"/>
      <c r="D723" s="625"/>
    </row>
    <row r="724" spans="2:4">
      <c r="B724" s="625"/>
      <c r="C724" s="625"/>
      <c r="D724" s="625"/>
    </row>
    <row r="725" spans="2:4">
      <c r="B725" s="625"/>
      <c r="C725" s="625"/>
      <c r="D725" s="625"/>
    </row>
    <row r="726" spans="2:4">
      <c r="B726" s="625"/>
      <c r="C726" s="625"/>
      <c r="D726" s="625"/>
    </row>
    <row r="727" spans="2:4">
      <c r="B727" s="625"/>
      <c r="C727" s="625"/>
      <c r="D727" s="625"/>
    </row>
    <row r="728" spans="2:4">
      <c r="B728" s="625"/>
      <c r="C728" s="625"/>
      <c r="D728" s="625"/>
    </row>
    <row r="729" spans="2:4">
      <c r="B729" s="625"/>
      <c r="C729" s="625"/>
      <c r="D729" s="625"/>
    </row>
    <row r="730" spans="2:4">
      <c r="B730" s="625"/>
      <c r="C730" s="625"/>
      <c r="D730" s="625"/>
    </row>
    <row r="731" spans="2:4">
      <c r="B731" s="625"/>
      <c r="C731" s="625"/>
      <c r="D731" s="625"/>
    </row>
    <row r="732" spans="2:4">
      <c r="B732" s="625"/>
      <c r="C732" s="625"/>
      <c r="D732" s="625"/>
    </row>
    <row r="733" spans="2:4">
      <c r="B733" s="625"/>
      <c r="C733" s="625"/>
      <c r="D733" s="625"/>
    </row>
    <row r="734" spans="2:4">
      <c r="B734" s="625"/>
      <c r="C734" s="625"/>
      <c r="D734" s="625"/>
    </row>
    <row r="735" spans="2:4">
      <c r="B735" s="625"/>
      <c r="C735" s="625"/>
      <c r="D735" s="625"/>
    </row>
    <row r="736" spans="2:4">
      <c r="B736" s="625"/>
      <c r="C736" s="625"/>
      <c r="D736" s="625"/>
    </row>
    <row r="737" spans="2:4">
      <c r="B737" s="625"/>
      <c r="C737" s="625"/>
      <c r="D737" s="625"/>
    </row>
    <row r="738" spans="2:4">
      <c r="B738" s="625"/>
      <c r="C738" s="625"/>
      <c r="D738" s="625"/>
    </row>
    <row r="739" spans="2:4">
      <c r="B739" s="625"/>
      <c r="C739" s="625"/>
      <c r="D739" s="625"/>
    </row>
    <row r="740" spans="2:4">
      <c r="B740" s="625"/>
      <c r="C740" s="625"/>
      <c r="D740" s="625"/>
    </row>
    <row r="741" spans="2:4">
      <c r="B741" s="625"/>
      <c r="C741" s="625"/>
      <c r="D741" s="625"/>
    </row>
    <row r="742" spans="2:4">
      <c r="B742" s="625"/>
      <c r="C742" s="625"/>
      <c r="D742" s="625"/>
    </row>
    <row r="743" spans="2:4">
      <c r="B743" s="625"/>
      <c r="C743" s="625"/>
      <c r="D743" s="625"/>
    </row>
    <row r="744" spans="2:4">
      <c r="B744" s="625"/>
      <c r="C744" s="625"/>
      <c r="D744" s="625"/>
    </row>
    <row r="745" spans="2:4">
      <c r="B745" s="625"/>
      <c r="C745" s="625"/>
      <c r="D745" s="625"/>
    </row>
    <row r="746" spans="2:4">
      <c r="B746" s="625"/>
      <c r="C746" s="625"/>
      <c r="D746" s="625"/>
    </row>
    <row r="747" spans="2:4">
      <c r="B747" s="625"/>
      <c r="C747" s="625"/>
      <c r="D747" s="625"/>
    </row>
    <row r="748" spans="2:4">
      <c r="B748" s="625"/>
      <c r="C748" s="625"/>
      <c r="D748" s="625"/>
    </row>
    <row r="749" spans="2:4">
      <c r="B749" s="625"/>
      <c r="C749" s="625"/>
      <c r="D749" s="625"/>
    </row>
    <row r="750" spans="2:4">
      <c r="B750" s="625"/>
      <c r="C750" s="625"/>
      <c r="D750" s="625"/>
    </row>
    <row r="751" spans="2:4">
      <c r="B751" s="625"/>
      <c r="C751" s="625"/>
      <c r="D751" s="625"/>
    </row>
    <row r="752" spans="2:4">
      <c r="B752" s="625"/>
      <c r="C752" s="625"/>
      <c r="D752" s="625"/>
    </row>
    <row r="753" spans="2:4">
      <c r="B753" s="625"/>
      <c r="C753" s="625"/>
      <c r="D753" s="625"/>
    </row>
    <row r="754" spans="2:4">
      <c r="B754" s="625"/>
      <c r="C754" s="625"/>
      <c r="D754" s="625"/>
    </row>
    <row r="755" spans="2:4">
      <c r="B755" s="625"/>
      <c r="C755" s="625"/>
      <c r="D755" s="625"/>
    </row>
    <row r="756" spans="2:4">
      <c r="B756" s="625"/>
      <c r="C756" s="625"/>
      <c r="D756" s="625"/>
    </row>
    <row r="757" spans="2:4">
      <c r="B757" s="625"/>
      <c r="C757" s="625"/>
      <c r="D757" s="625"/>
    </row>
    <row r="758" spans="2:4">
      <c r="B758" s="625"/>
      <c r="C758" s="625"/>
      <c r="D758" s="625"/>
    </row>
    <row r="759" spans="2:4">
      <c r="B759" s="625"/>
      <c r="C759" s="625"/>
      <c r="D759" s="625"/>
    </row>
    <row r="760" spans="2:4">
      <c r="B760" s="625"/>
      <c r="C760" s="625"/>
      <c r="D760" s="625"/>
    </row>
    <row r="761" spans="2:4">
      <c r="B761" s="625"/>
      <c r="C761" s="625"/>
      <c r="D761" s="625"/>
    </row>
    <row r="762" spans="2:4">
      <c r="B762" s="625"/>
      <c r="C762" s="625"/>
      <c r="D762" s="625"/>
    </row>
    <row r="763" spans="2:4">
      <c r="B763" s="625"/>
      <c r="C763" s="625"/>
      <c r="D763" s="625"/>
    </row>
    <row r="764" spans="2:4">
      <c r="B764" s="625"/>
      <c r="C764" s="625"/>
      <c r="D764" s="625"/>
    </row>
    <row r="765" spans="2:4">
      <c r="B765" s="625"/>
      <c r="C765" s="625"/>
      <c r="D765" s="625"/>
    </row>
    <row r="766" spans="2:4">
      <c r="B766" s="625"/>
      <c r="C766" s="625"/>
      <c r="D766" s="625"/>
    </row>
    <row r="767" spans="2:4">
      <c r="B767" s="625"/>
      <c r="C767" s="625"/>
      <c r="D767" s="625"/>
    </row>
    <row r="768" spans="2:4">
      <c r="B768" s="625"/>
      <c r="C768" s="625"/>
      <c r="D768" s="625"/>
    </row>
    <row r="769" spans="2:4">
      <c r="B769" s="625"/>
      <c r="C769" s="625"/>
      <c r="D769" s="625"/>
    </row>
    <row r="770" spans="2:4">
      <c r="B770" s="625"/>
      <c r="C770" s="625"/>
      <c r="D770" s="625"/>
    </row>
    <row r="771" spans="2:4">
      <c r="B771" s="625"/>
      <c r="C771" s="625"/>
      <c r="D771" s="625"/>
    </row>
    <row r="772" spans="2:4">
      <c r="B772" s="625"/>
      <c r="C772" s="625"/>
      <c r="D772" s="625"/>
    </row>
    <row r="773" spans="2:4">
      <c r="B773" s="625"/>
      <c r="C773" s="625"/>
      <c r="D773" s="625"/>
    </row>
    <row r="774" spans="2:4">
      <c r="B774" s="625"/>
      <c r="C774" s="625"/>
      <c r="D774" s="625"/>
    </row>
    <row r="775" spans="2:4">
      <c r="B775" s="625"/>
      <c r="C775" s="625"/>
      <c r="D775" s="625"/>
    </row>
    <row r="776" spans="2:4">
      <c r="B776" s="625"/>
      <c r="C776" s="625"/>
      <c r="D776" s="625"/>
    </row>
    <row r="777" spans="2:4">
      <c r="B777" s="625"/>
      <c r="C777" s="625"/>
      <c r="D777" s="625"/>
    </row>
    <row r="778" spans="2:4">
      <c r="B778" s="625"/>
      <c r="C778" s="625"/>
      <c r="D778" s="625"/>
    </row>
    <row r="779" spans="2:4">
      <c r="B779" s="625"/>
      <c r="C779" s="625"/>
      <c r="D779" s="625"/>
    </row>
    <row r="780" spans="2:4">
      <c r="B780" s="625"/>
      <c r="C780" s="625"/>
      <c r="D780" s="625"/>
    </row>
    <row r="781" spans="2:4">
      <c r="B781" s="625"/>
      <c r="C781" s="625"/>
      <c r="D781" s="625"/>
    </row>
    <row r="782" spans="2:4">
      <c r="B782" s="625"/>
      <c r="C782" s="625"/>
      <c r="D782" s="625"/>
    </row>
    <row r="783" spans="2:4">
      <c r="B783" s="625"/>
      <c r="C783" s="625"/>
      <c r="D783" s="625"/>
    </row>
    <row r="784" spans="2:4">
      <c r="B784" s="625"/>
      <c r="C784" s="625"/>
      <c r="D784" s="625"/>
    </row>
    <row r="785" spans="2:4">
      <c r="B785" s="625"/>
      <c r="C785" s="625"/>
      <c r="D785" s="625"/>
    </row>
    <row r="786" spans="2:4">
      <c r="B786" s="625"/>
      <c r="C786" s="625"/>
      <c r="D786" s="625"/>
    </row>
    <row r="787" spans="2:4">
      <c r="B787" s="625"/>
      <c r="C787" s="625"/>
      <c r="D787" s="625"/>
    </row>
    <row r="788" spans="2:4">
      <c r="B788" s="625"/>
      <c r="C788" s="625"/>
      <c r="D788" s="625"/>
    </row>
    <row r="789" spans="2:4">
      <c r="B789" s="625"/>
      <c r="C789" s="625"/>
      <c r="D789" s="625"/>
    </row>
    <row r="790" spans="2:4">
      <c r="B790" s="625"/>
      <c r="C790" s="625"/>
      <c r="D790" s="625"/>
    </row>
    <row r="791" spans="2:4">
      <c r="B791" s="625"/>
      <c r="C791" s="625"/>
      <c r="D791" s="625"/>
    </row>
    <row r="792" spans="2:4">
      <c r="B792" s="625"/>
      <c r="C792" s="625"/>
      <c r="D792" s="625"/>
    </row>
    <row r="793" spans="2:4">
      <c r="B793" s="625"/>
      <c r="C793" s="625"/>
      <c r="D793" s="625"/>
    </row>
    <row r="794" spans="2:4">
      <c r="B794" s="625"/>
      <c r="C794" s="625"/>
      <c r="D794" s="625"/>
    </row>
    <row r="795" spans="2:4">
      <c r="B795" s="625"/>
      <c r="C795" s="625"/>
      <c r="D795" s="625"/>
    </row>
    <row r="796" spans="2:4">
      <c r="B796" s="625"/>
      <c r="C796" s="625"/>
      <c r="D796" s="625"/>
    </row>
    <row r="797" spans="2:4">
      <c r="B797" s="625"/>
      <c r="C797" s="625"/>
      <c r="D797" s="625"/>
    </row>
    <row r="798" spans="2:4">
      <c r="B798" s="625"/>
      <c r="C798" s="625"/>
      <c r="D798" s="625"/>
    </row>
    <row r="799" spans="2:4">
      <c r="B799" s="625"/>
      <c r="C799" s="625"/>
      <c r="D799" s="625"/>
    </row>
    <row r="800" spans="2:4">
      <c r="B800" s="625"/>
      <c r="C800" s="625"/>
      <c r="D800" s="625"/>
    </row>
    <row r="801" spans="2:4">
      <c r="B801" s="625"/>
      <c r="C801" s="625"/>
      <c r="D801" s="625"/>
    </row>
    <row r="802" spans="2:4">
      <c r="B802" s="625"/>
      <c r="C802" s="625"/>
      <c r="D802" s="625"/>
    </row>
  </sheetData>
  <mergeCells count="7">
    <mergeCell ref="B27:I27"/>
    <mergeCell ref="B29:I29"/>
    <mergeCell ref="B56:I56"/>
    <mergeCell ref="B57:I57"/>
    <mergeCell ref="B53:I53"/>
    <mergeCell ref="B54:I54"/>
    <mergeCell ref="B55:I55"/>
  </mergeCells>
  <printOptions horizontalCentered="1"/>
  <pageMargins left="0.39370078740157483" right="0.39370078740157483" top="0.98425196850393704" bottom="0.59055118110236227" header="0.39370078740157483" footer="0.39370078740157483"/>
  <pageSetup paperSize="9" scale="88" firstPageNumber="29" fitToHeight="0" orientation="portrait" r:id="rId1"/>
  <drawing r:id="rId2"/>
</worksheet>
</file>

<file path=xl/worksheets/sheet22.xml><?xml version="1.0" encoding="utf-8"?>
<worksheet xmlns="http://schemas.openxmlformats.org/spreadsheetml/2006/main" xmlns:r="http://schemas.openxmlformats.org/officeDocument/2006/relationships">
  <sheetPr>
    <tabColor theme="3" tint="-0.499984740745262"/>
    <pageSetUpPr fitToPage="1"/>
  </sheetPr>
  <dimension ref="A2:I34"/>
  <sheetViews>
    <sheetView showGridLines="0" workbookViewId="0">
      <selection activeCell="R39" sqref="R39"/>
    </sheetView>
  </sheetViews>
  <sheetFormatPr baseColWidth="10" defaultRowHeight="13.2"/>
  <cols>
    <col min="1" max="1" width="76.77734375" customWidth="1"/>
  </cols>
  <sheetData>
    <row r="2" spans="1:9" ht="36" customHeight="1">
      <c r="A2" s="1255" t="s">
        <v>742</v>
      </c>
      <c r="B2" s="1255"/>
      <c r="C2" s="1255"/>
      <c r="D2" s="1255"/>
      <c r="E2" s="1255"/>
      <c r="F2" s="1255"/>
      <c r="G2" s="1255"/>
      <c r="H2" s="1255"/>
      <c r="I2" s="1255"/>
    </row>
    <row r="3" spans="1:9">
      <c r="A3" s="49"/>
    </row>
    <row r="4" spans="1:9">
      <c r="A4" s="49"/>
    </row>
    <row r="6" spans="1:9">
      <c r="A6" s="1283" t="s">
        <v>511</v>
      </c>
      <c r="B6" s="1283"/>
      <c r="C6" s="1283"/>
      <c r="D6" s="1283"/>
      <c r="E6" s="1283"/>
      <c r="F6" s="1283"/>
      <c r="G6" s="1283"/>
      <c r="H6" s="1283"/>
      <c r="I6" s="1283"/>
    </row>
    <row r="8" spans="1:9">
      <c r="A8" s="895" t="s">
        <v>740</v>
      </c>
      <c r="B8" s="733" t="s">
        <v>783</v>
      </c>
      <c r="C8" s="29" t="s">
        <v>784</v>
      </c>
      <c r="D8" s="29" t="s">
        <v>785</v>
      </c>
      <c r="E8" s="29" t="s">
        <v>786</v>
      </c>
      <c r="F8" s="29" t="s">
        <v>242</v>
      </c>
      <c r="G8" s="29" t="s">
        <v>243</v>
      </c>
      <c r="H8" s="29" t="s">
        <v>787</v>
      </c>
      <c r="I8" s="25" t="s">
        <v>101</v>
      </c>
    </row>
    <row r="9" spans="1:9" s="20" customFormat="1">
      <c r="A9" s="53"/>
    </row>
    <row r="10" spans="1:9">
      <c r="A10" s="583" t="s">
        <v>204</v>
      </c>
      <c r="B10" s="429">
        <v>37</v>
      </c>
      <c r="C10" s="429">
        <v>23</v>
      </c>
      <c r="D10" s="429">
        <v>37</v>
      </c>
      <c r="E10" s="429">
        <v>41</v>
      </c>
      <c r="F10" s="429">
        <v>52</v>
      </c>
      <c r="G10" s="429">
        <v>97</v>
      </c>
      <c r="H10" s="429">
        <v>39</v>
      </c>
      <c r="I10" s="609">
        <f>SUM(B10:H10)</f>
        <v>326</v>
      </c>
    </row>
    <row r="11" spans="1:9">
      <c r="A11" s="585" t="s">
        <v>205</v>
      </c>
      <c r="B11" s="431">
        <v>7</v>
      </c>
      <c r="C11" s="431">
        <v>5</v>
      </c>
      <c r="D11" s="431">
        <v>3</v>
      </c>
      <c r="E11" s="431">
        <v>8</v>
      </c>
      <c r="F11" s="431">
        <v>13</v>
      </c>
      <c r="G11" s="431">
        <v>36</v>
      </c>
      <c r="H11" s="431">
        <v>69</v>
      </c>
      <c r="I11" s="610">
        <f t="shared" ref="I11:I31" si="0">SUM(B11:H11)</f>
        <v>141</v>
      </c>
    </row>
    <row r="12" spans="1:9" ht="26.4">
      <c r="A12" s="505" t="s">
        <v>206</v>
      </c>
      <c r="B12" s="482">
        <f>SUM(B13:B21)</f>
        <v>10</v>
      </c>
      <c r="C12" s="482">
        <f t="shared" ref="C12:H12" si="1">SUM(C13:C21)</f>
        <v>4</v>
      </c>
      <c r="D12" s="482">
        <f t="shared" si="1"/>
        <v>9</v>
      </c>
      <c r="E12" s="482">
        <f t="shared" si="1"/>
        <v>18</v>
      </c>
      <c r="F12" s="482">
        <f t="shared" si="1"/>
        <v>20</v>
      </c>
      <c r="G12" s="482">
        <f t="shared" si="1"/>
        <v>33</v>
      </c>
      <c r="H12" s="482">
        <f t="shared" si="1"/>
        <v>90</v>
      </c>
      <c r="I12" s="565">
        <f t="shared" si="0"/>
        <v>184</v>
      </c>
    </row>
    <row r="13" spans="1:9">
      <c r="A13" s="98" t="s">
        <v>214</v>
      </c>
      <c r="B13" s="35"/>
      <c r="C13" s="35"/>
      <c r="D13" s="35"/>
      <c r="E13" s="35">
        <v>1</v>
      </c>
      <c r="F13" s="35">
        <v>2</v>
      </c>
      <c r="G13" s="35">
        <v>5</v>
      </c>
      <c r="H13" s="35">
        <v>30</v>
      </c>
      <c r="I13" s="45">
        <f t="shared" si="0"/>
        <v>38</v>
      </c>
    </row>
    <row r="14" spans="1:9">
      <c r="A14" s="99" t="s">
        <v>211</v>
      </c>
      <c r="B14" s="37"/>
      <c r="C14" s="37">
        <v>1</v>
      </c>
      <c r="D14" s="37">
        <v>1</v>
      </c>
      <c r="E14" s="37"/>
      <c r="F14" s="37">
        <v>1</v>
      </c>
      <c r="G14" s="37">
        <v>4</v>
      </c>
      <c r="H14" s="37">
        <v>4</v>
      </c>
      <c r="I14" s="46">
        <f t="shared" si="0"/>
        <v>11</v>
      </c>
    </row>
    <row r="15" spans="1:9">
      <c r="A15" s="99" t="s">
        <v>212</v>
      </c>
      <c r="B15" s="37"/>
      <c r="C15" s="37"/>
      <c r="D15" s="37"/>
      <c r="E15" s="37">
        <v>1</v>
      </c>
      <c r="F15" s="37">
        <v>5</v>
      </c>
      <c r="G15" s="37">
        <v>3</v>
      </c>
      <c r="H15" s="37">
        <v>3</v>
      </c>
      <c r="I15" s="46">
        <f t="shared" si="0"/>
        <v>12</v>
      </c>
    </row>
    <row r="16" spans="1:9">
      <c r="A16" s="99" t="s">
        <v>596</v>
      </c>
      <c r="B16" s="37"/>
      <c r="C16" s="37"/>
      <c r="D16" s="37">
        <v>1</v>
      </c>
      <c r="E16" s="37">
        <v>1</v>
      </c>
      <c r="F16" s="37">
        <v>1</v>
      </c>
      <c r="G16" s="37">
        <v>4</v>
      </c>
      <c r="H16" s="37">
        <v>3</v>
      </c>
      <c r="I16" s="46">
        <f t="shared" si="0"/>
        <v>10</v>
      </c>
    </row>
    <row r="17" spans="1:9">
      <c r="A17" s="99" t="s">
        <v>209</v>
      </c>
      <c r="B17" s="37">
        <v>3</v>
      </c>
      <c r="C17" s="37"/>
      <c r="D17" s="37"/>
      <c r="E17" s="37">
        <v>1</v>
      </c>
      <c r="F17" s="37"/>
      <c r="G17" s="37">
        <v>1</v>
      </c>
      <c r="H17" s="37">
        <v>2</v>
      </c>
      <c r="I17" s="46">
        <f t="shared" si="0"/>
        <v>7</v>
      </c>
    </row>
    <row r="18" spans="1:9">
      <c r="A18" s="99" t="s">
        <v>597</v>
      </c>
      <c r="B18" s="37">
        <v>5</v>
      </c>
      <c r="C18" s="37">
        <v>2</v>
      </c>
      <c r="D18" s="37">
        <v>4</v>
      </c>
      <c r="E18" s="37">
        <v>8</v>
      </c>
      <c r="F18" s="37">
        <v>7</v>
      </c>
      <c r="G18" s="37">
        <v>7</v>
      </c>
      <c r="H18" s="37">
        <v>22</v>
      </c>
      <c r="I18" s="46">
        <f t="shared" si="0"/>
        <v>55</v>
      </c>
    </row>
    <row r="19" spans="1:9">
      <c r="A19" s="99" t="s">
        <v>210</v>
      </c>
      <c r="B19" s="37">
        <v>2</v>
      </c>
      <c r="C19" s="37"/>
      <c r="D19" s="37"/>
      <c r="E19" s="37">
        <v>2</v>
      </c>
      <c r="F19" s="37">
        <v>2</v>
      </c>
      <c r="G19" s="37">
        <v>2</v>
      </c>
      <c r="H19" s="37"/>
      <c r="I19" s="46">
        <f t="shared" si="0"/>
        <v>8</v>
      </c>
    </row>
    <row r="20" spans="1:9">
      <c r="A20" s="99" t="s">
        <v>595</v>
      </c>
      <c r="B20" s="102"/>
      <c r="C20" s="102"/>
      <c r="D20" s="102">
        <v>2</v>
      </c>
      <c r="E20" s="102">
        <v>4</v>
      </c>
      <c r="F20" s="102">
        <v>2</v>
      </c>
      <c r="G20" s="102">
        <v>4</v>
      </c>
      <c r="H20" s="102">
        <v>20</v>
      </c>
      <c r="I20" s="155">
        <f t="shared" si="0"/>
        <v>32</v>
      </c>
    </row>
    <row r="21" spans="1:9">
      <c r="A21" s="100" t="s">
        <v>213</v>
      </c>
      <c r="B21" s="38"/>
      <c r="C21" s="38">
        <v>1</v>
      </c>
      <c r="D21" s="38">
        <v>1</v>
      </c>
      <c r="E21" s="38"/>
      <c r="F21" s="38"/>
      <c r="G21" s="38">
        <v>3</v>
      </c>
      <c r="H21" s="38">
        <v>6</v>
      </c>
      <c r="I21" s="47">
        <f t="shared" si="0"/>
        <v>11</v>
      </c>
    </row>
    <row r="22" spans="1:9">
      <c r="A22" s="97" t="s">
        <v>207</v>
      </c>
      <c r="B22" s="48">
        <f>B23+B24+B25</f>
        <v>25</v>
      </c>
      <c r="C22" s="48">
        <f t="shared" ref="C22:H22" si="2">C23+C24+C25</f>
        <v>4</v>
      </c>
      <c r="D22" s="48">
        <f t="shared" si="2"/>
        <v>10</v>
      </c>
      <c r="E22" s="48">
        <f t="shared" si="2"/>
        <v>16</v>
      </c>
      <c r="F22" s="48">
        <f t="shared" si="2"/>
        <v>22</v>
      </c>
      <c r="G22" s="48">
        <f t="shared" si="2"/>
        <v>36</v>
      </c>
      <c r="H22" s="48">
        <f t="shared" si="2"/>
        <v>32</v>
      </c>
      <c r="I22" s="175">
        <f t="shared" si="0"/>
        <v>145</v>
      </c>
    </row>
    <row r="23" spans="1:9">
      <c r="A23" s="98" t="s">
        <v>215</v>
      </c>
      <c r="B23" s="35">
        <v>13</v>
      </c>
      <c r="C23" s="35">
        <v>2</v>
      </c>
      <c r="D23" s="35">
        <v>5</v>
      </c>
      <c r="E23" s="35">
        <v>9</v>
      </c>
      <c r="F23" s="35">
        <v>14</v>
      </c>
      <c r="G23" s="35">
        <v>24</v>
      </c>
      <c r="H23" s="35">
        <v>21</v>
      </c>
      <c r="I23" s="45">
        <f t="shared" si="0"/>
        <v>88</v>
      </c>
    </row>
    <row r="24" spans="1:9">
      <c r="A24" s="99" t="s">
        <v>216</v>
      </c>
      <c r="B24" s="37">
        <v>6</v>
      </c>
      <c r="C24" s="37">
        <v>1</v>
      </c>
      <c r="D24" s="37">
        <v>2</v>
      </c>
      <c r="E24" s="37">
        <v>4</v>
      </c>
      <c r="F24" s="37">
        <v>6</v>
      </c>
      <c r="G24" s="37">
        <v>6</v>
      </c>
      <c r="H24" s="37">
        <v>4</v>
      </c>
      <c r="I24" s="46">
        <f t="shared" si="0"/>
        <v>29</v>
      </c>
    </row>
    <row r="25" spans="1:9">
      <c r="A25" s="100" t="s">
        <v>217</v>
      </c>
      <c r="B25" s="38">
        <v>6</v>
      </c>
      <c r="C25" s="38">
        <v>1</v>
      </c>
      <c r="D25" s="38">
        <v>3</v>
      </c>
      <c r="E25" s="38">
        <v>3</v>
      </c>
      <c r="F25" s="38">
        <v>2</v>
      </c>
      <c r="G25" s="38">
        <v>6</v>
      </c>
      <c r="H25" s="38">
        <v>7</v>
      </c>
      <c r="I25" s="47">
        <f t="shared" si="0"/>
        <v>28</v>
      </c>
    </row>
    <row r="26" spans="1:9">
      <c r="A26" s="97" t="s">
        <v>202</v>
      </c>
      <c r="B26" s="48">
        <f>B27+B28+B29+B30</f>
        <v>37</v>
      </c>
      <c r="C26" s="48">
        <f t="shared" ref="C26:G26" si="3">C27+C28+C29+C30</f>
        <v>13</v>
      </c>
      <c r="D26" s="48">
        <f t="shared" si="3"/>
        <v>20</v>
      </c>
      <c r="E26" s="48">
        <f t="shared" si="3"/>
        <v>14</v>
      </c>
      <c r="F26" s="48">
        <f t="shared" si="3"/>
        <v>21</v>
      </c>
      <c r="G26" s="48">
        <f t="shared" si="3"/>
        <v>31</v>
      </c>
      <c r="H26" s="48">
        <f>H27+H28+H29+H30</f>
        <v>39</v>
      </c>
      <c r="I26" s="175">
        <f>I27+I28+I29+I30</f>
        <v>175</v>
      </c>
    </row>
    <row r="27" spans="1:9">
      <c r="A27" s="98" t="s">
        <v>200</v>
      </c>
      <c r="B27" s="35">
        <v>4</v>
      </c>
      <c r="C27" s="35"/>
      <c r="D27" s="35">
        <v>4</v>
      </c>
      <c r="E27" s="35">
        <v>3</v>
      </c>
      <c r="F27" s="35">
        <v>3</v>
      </c>
      <c r="G27" s="35">
        <v>4</v>
      </c>
      <c r="H27" s="35">
        <v>4</v>
      </c>
      <c r="I27" s="45">
        <f t="shared" si="0"/>
        <v>22</v>
      </c>
    </row>
    <row r="28" spans="1:9">
      <c r="A28" s="99" t="s">
        <v>219</v>
      </c>
      <c r="B28" s="37"/>
      <c r="C28" s="37"/>
      <c r="D28" s="37"/>
      <c r="E28" s="37"/>
      <c r="F28" s="37"/>
      <c r="G28" s="37">
        <v>1</v>
      </c>
      <c r="H28" s="37">
        <v>3</v>
      </c>
      <c r="I28" s="46">
        <f t="shared" si="0"/>
        <v>4</v>
      </c>
    </row>
    <row r="29" spans="1:9">
      <c r="A29" s="99" t="s">
        <v>201</v>
      </c>
      <c r="B29" s="37">
        <v>1</v>
      </c>
      <c r="C29" s="37"/>
      <c r="D29" s="37"/>
      <c r="E29" s="37">
        <v>1</v>
      </c>
      <c r="F29" s="37">
        <v>2</v>
      </c>
      <c r="G29" s="37">
        <v>1</v>
      </c>
      <c r="H29" s="37">
        <v>1</v>
      </c>
      <c r="I29" s="46">
        <f t="shared" si="0"/>
        <v>6</v>
      </c>
    </row>
    <row r="30" spans="1:9">
      <c r="A30" s="100" t="s">
        <v>218</v>
      </c>
      <c r="B30" s="38">
        <v>32</v>
      </c>
      <c r="C30" s="38">
        <v>13</v>
      </c>
      <c r="D30" s="38">
        <v>16</v>
      </c>
      <c r="E30" s="38">
        <v>10</v>
      </c>
      <c r="F30" s="38">
        <v>16</v>
      </c>
      <c r="G30" s="38">
        <v>25</v>
      </c>
      <c r="H30" s="38">
        <v>31</v>
      </c>
      <c r="I30" s="47">
        <f t="shared" si="0"/>
        <v>143</v>
      </c>
    </row>
    <row r="31" spans="1:9">
      <c r="A31" s="97" t="s">
        <v>208</v>
      </c>
      <c r="B31" s="48">
        <v>7</v>
      </c>
      <c r="C31" s="48"/>
      <c r="D31" s="48">
        <v>2</v>
      </c>
      <c r="E31" s="48">
        <v>2</v>
      </c>
      <c r="F31" s="48">
        <v>9</v>
      </c>
      <c r="G31" s="48">
        <v>11</v>
      </c>
      <c r="H31" s="48">
        <v>18</v>
      </c>
      <c r="I31" s="175">
        <f t="shared" si="0"/>
        <v>49</v>
      </c>
    </row>
    <row r="32" spans="1:9">
      <c r="A32" s="66"/>
    </row>
    <row r="33" spans="1:9">
      <c r="A33" s="606" t="s">
        <v>1</v>
      </c>
      <c r="B33" s="446">
        <f t="shared" ref="B33:I33" si="4">B31+B26+B22+B12+B11+B10</f>
        <v>123</v>
      </c>
      <c r="C33" s="446">
        <f t="shared" si="4"/>
        <v>49</v>
      </c>
      <c r="D33" s="446">
        <f t="shared" si="4"/>
        <v>81</v>
      </c>
      <c r="E33" s="446">
        <f t="shared" si="4"/>
        <v>99</v>
      </c>
      <c r="F33" s="446">
        <f t="shared" si="4"/>
        <v>137</v>
      </c>
      <c r="G33" s="446">
        <f t="shared" si="4"/>
        <v>244</v>
      </c>
      <c r="H33" s="446">
        <f t="shared" si="4"/>
        <v>287</v>
      </c>
      <c r="I33" s="571">
        <f t="shared" si="4"/>
        <v>1020</v>
      </c>
    </row>
    <row r="34" spans="1:9">
      <c r="A34" s="607" t="s">
        <v>191</v>
      </c>
      <c r="B34" s="608">
        <f>B33/$I$33</f>
        <v>0.12058823529411765</v>
      </c>
      <c r="C34" s="608">
        <f t="shared" ref="C34:I34" si="5">C33/$I$33</f>
        <v>4.8039215686274513E-2</v>
      </c>
      <c r="D34" s="608">
        <f t="shared" si="5"/>
        <v>7.9411764705882348E-2</v>
      </c>
      <c r="E34" s="608">
        <f t="shared" si="5"/>
        <v>9.7058823529411767E-2</v>
      </c>
      <c r="F34" s="608">
        <f t="shared" si="5"/>
        <v>0.13431372549019607</v>
      </c>
      <c r="G34" s="608">
        <f t="shared" si="5"/>
        <v>0.23921568627450981</v>
      </c>
      <c r="H34" s="608">
        <f t="shared" si="5"/>
        <v>0.28137254901960784</v>
      </c>
      <c r="I34" s="572">
        <f t="shared" si="5"/>
        <v>1</v>
      </c>
    </row>
  </sheetData>
  <mergeCells count="2">
    <mergeCell ref="A6:I6"/>
    <mergeCell ref="A2:I2"/>
  </mergeCells>
  <printOptions horizontalCentered="1"/>
  <pageMargins left="0.39370078740157483" right="0.39370078740157483" top="0.98425196850393704" bottom="0.59055118110236227" header="0.39370078740157483" footer="0.39370078740157483"/>
  <pageSetup paperSize="9" scale="92" firstPageNumber="30" fitToHeight="0" orientation="landscape" r:id="rId1"/>
</worksheet>
</file>

<file path=xl/worksheets/sheet23.xml><?xml version="1.0" encoding="utf-8"?>
<worksheet xmlns="http://schemas.openxmlformats.org/spreadsheetml/2006/main" xmlns:r="http://schemas.openxmlformats.org/officeDocument/2006/relationships">
  <sheetPr>
    <tabColor theme="3" tint="-0.499984740745262"/>
    <pageSetUpPr fitToPage="1"/>
  </sheetPr>
  <dimension ref="A2:AL144"/>
  <sheetViews>
    <sheetView showGridLines="0" zoomScaleNormal="100" workbookViewId="0">
      <selection activeCell="R39" sqref="R39"/>
    </sheetView>
  </sheetViews>
  <sheetFormatPr baseColWidth="10" defaultRowHeight="13.2"/>
  <cols>
    <col min="1" max="1" width="38.44140625" bestFit="1" customWidth="1"/>
    <col min="2" max="2" width="5.77734375" bestFit="1" customWidth="1"/>
    <col min="3" max="4" width="4.109375" bestFit="1" customWidth="1"/>
    <col min="5" max="5" width="5.77734375" bestFit="1" customWidth="1"/>
    <col min="6" max="7" width="4.109375" bestFit="1" customWidth="1"/>
    <col min="8" max="8" width="4" bestFit="1" customWidth="1"/>
    <col min="9" max="9" width="4.109375" bestFit="1" customWidth="1"/>
    <col min="10" max="10" width="5.6640625" bestFit="1" customWidth="1"/>
    <col min="11" max="11" width="4.109375" bestFit="1" customWidth="1"/>
    <col min="12" max="12" width="4" bestFit="1" customWidth="1"/>
    <col min="13" max="13" width="5.6640625" bestFit="1" customWidth="1"/>
    <col min="14" max="14" width="4.109375" bestFit="1" customWidth="1"/>
    <col min="15" max="19" width="5.6640625" bestFit="1" customWidth="1"/>
    <col min="20" max="26" width="4.109375" bestFit="1" customWidth="1"/>
    <col min="27" max="28" width="4.77734375" customWidth="1"/>
    <col min="29" max="29" width="5" customWidth="1"/>
    <col min="30" max="30" width="5.33203125" customWidth="1"/>
    <col min="31" max="31" width="5" bestFit="1" customWidth="1"/>
    <col min="32" max="33" width="5" customWidth="1"/>
    <col min="34" max="34" width="6.33203125" bestFit="1" customWidth="1"/>
    <col min="35" max="35" width="4.109375" customWidth="1"/>
    <col min="36" max="36" width="8.44140625" customWidth="1"/>
  </cols>
  <sheetData>
    <row r="2" spans="1:36" ht="33.75" customHeight="1">
      <c r="A2" s="1255" t="s">
        <v>742</v>
      </c>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row>
    <row r="3" spans="1:36">
      <c r="A3" s="49"/>
    </row>
    <row r="5" spans="1:36" ht="28.5" customHeight="1">
      <c r="A5" s="1291" t="s">
        <v>797</v>
      </c>
      <c r="B5" s="1291"/>
      <c r="C5" s="1291"/>
      <c r="D5" s="1291"/>
      <c r="E5" s="1291"/>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4" customForma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c r="A7" s="798"/>
      <c r="B7" s="1325" t="s">
        <v>514</v>
      </c>
      <c r="C7" s="1325"/>
      <c r="D7" s="1325"/>
      <c r="E7" s="1325"/>
      <c r="F7" s="1325"/>
      <c r="G7" s="1325"/>
      <c r="H7" s="1325"/>
      <c r="I7" s="1325"/>
      <c r="J7" s="1325"/>
      <c r="K7" s="1325"/>
      <c r="L7" s="1325"/>
      <c r="M7" s="1325"/>
      <c r="N7" s="1325"/>
      <c r="O7" s="1325"/>
      <c r="P7" s="1325"/>
      <c r="Q7" s="1325"/>
      <c r="R7" s="1325"/>
      <c r="S7" s="1325"/>
      <c r="T7" s="1325"/>
      <c r="U7" s="1325"/>
      <c r="V7" s="1325"/>
      <c r="W7" s="1325"/>
      <c r="X7" s="1325"/>
      <c r="Y7" s="1325"/>
      <c r="Z7" s="1325"/>
      <c r="AA7" s="1325"/>
      <c r="AB7" s="1325"/>
      <c r="AC7" s="1325"/>
      <c r="AD7" s="1325"/>
      <c r="AE7" s="1325"/>
      <c r="AF7" s="1325"/>
      <c r="AG7" s="232"/>
      <c r="AH7" s="232"/>
      <c r="AI7" s="798"/>
      <c r="AJ7" s="798"/>
    </row>
    <row r="8" spans="1:36" ht="111" customHeight="1">
      <c r="A8" s="932" t="s">
        <v>788</v>
      </c>
      <c r="B8" s="933" t="s">
        <v>2</v>
      </c>
      <c r="C8" s="933" t="s">
        <v>3</v>
      </c>
      <c r="D8" s="933" t="s">
        <v>5</v>
      </c>
      <c r="E8" s="933" t="s">
        <v>6</v>
      </c>
      <c r="F8" s="933" t="s">
        <v>10</v>
      </c>
      <c r="G8" s="933" t="s">
        <v>11</v>
      </c>
      <c r="H8" s="933" t="s">
        <v>13</v>
      </c>
      <c r="I8" s="933" t="s">
        <v>21</v>
      </c>
      <c r="J8" s="933" t="s">
        <v>22</v>
      </c>
      <c r="K8" s="933" t="s">
        <v>745</v>
      </c>
      <c r="L8" s="933" t="s">
        <v>30</v>
      </c>
      <c r="M8" s="933" t="s">
        <v>31</v>
      </c>
      <c r="N8" s="933" t="s">
        <v>38</v>
      </c>
      <c r="O8" s="933" t="s">
        <v>39</v>
      </c>
      <c r="P8" s="933" t="s">
        <v>45</v>
      </c>
      <c r="Q8" s="933" t="s">
        <v>48</v>
      </c>
      <c r="R8" s="933" t="s">
        <v>50</v>
      </c>
      <c r="S8" s="933" t="s">
        <v>54</v>
      </c>
      <c r="T8" s="933" t="s">
        <v>56</v>
      </c>
      <c r="U8" s="933" t="s">
        <v>789</v>
      </c>
      <c r="V8" s="933" t="s">
        <v>69</v>
      </c>
      <c r="W8" s="933" t="s">
        <v>72</v>
      </c>
      <c r="X8" s="933" t="s">
        <v>73</v>
      </c>
      <c r="Y8" s="933" t="s">
        <v>79</v>
      </c>
      <c r="Z8" s="933" t="s">
        <v>81</v>
      </c>
      <c r="AA8" s="933" t="s">
        <v>84</v>
      </c>
      <c r="AB8" s="934" t="s">
        <v>189</v>
      </c>
      <c r="AC8" s="933" t="s">
        <v>59</v>
      </c>
      <c r="AD8" s="933" t="s">
        <v>15</v>
      </c>
      <c r="AE8" s="933" t="s">
        <v>89</v>
      </c>
      <c r="AF8" s="934" t="s">
        <v>190</v>
      </c>
      <c r="AG8" s="930"/>
      <c r="AH8" s="929" t="s">
        <v>1</v>
      </c>
      <c r="AI8" s="799"/>
      <c r="AJ8" s="929" t="s">
        <v>191</v>
      </c>
    </row>
    <row r="9" spans="1:36" s="4" customFormat="1">
      <c r="A9" s="932"/>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799"/>
      <c r="AJ9" s="930"/>
    </row>
    <row r="10" spans="1:36" s="4" customFormat="1">
      <c r="A10" s="234" t="s">
        <v>748</v>
      </c>
      <c r="B10" s="896">
        <v>15</v>
      </c>
      <c r="C10" s="896"/>
      <c r="D10" s="896">
        <v>1</v>
      </c>
      <c r="E10" s="896">
        <v>1</v>
      </c>
      <c r="F10" s="896"/>
      <c r="G10" s="896"/>
      <c r="H10" s="896"/>
      <c r="I10" s="896"/>
      <c r="J10" s="896">
        <v>3</v>
      </c>
      <c r="K10" s="896"/>
      <c r="L10" s="896"/>
      <c r="M10" s="896">
        <v>2</v>
      </c>
      <c r="N10" s="896"/>
      <c r="O10" s="896">
        <v>1</v>
      </c>
      <c r="P10" s="896">
        <v>4</v>
      </c>
      <c r="Q10" s="896">
        <v>1</v>
      </c>
      <c r="R10" s="896">
        <v>1</v>
      </c>
      <c r="S10" s="896">
        <v>3</v>
      </c>
      <c r="T10" s="896"/>
      <c r="U10" s="896"/>
      <c r="V10" s="896">
        <v>1</v>
      </c>
      <c r="W10" s="896"/>
      <c r="X10" s="896">
        <v>2</v>
      </c>
      <c r="Y10" s="896"/>
      <c r="Z10" s="896">
        <v>2</v>
      </c>
      <c r="AA10" s="896">
        <v>1</v>
      </c>
      <c r="AB10" s="897">
        <v>38</v>
      </c>
      <c r="AC10" s="896">
        <v>3</v>
      </c>
      <c r="AD10" s="896">
        <v>4</v>
      </c>
      <c r="AE10" s="896">
        <v>5</v>
      </c>
      <c r="AF10" s="898">
        <v>12</v>
      </c>
      <c r="AG10" s="930"/>
      <c r="AH10" s="938">
        <v>50</v>
      </c>
      <c r="AI10" s="799"/>
      <c r="AJ10" s="937">
        <v>4.9019607843137254E-2</v>
      </c>
    </row>
    <row r="11" spans="1:36">
      <c r="A11" s="750" t="s">
        <v>2</v>
      </c>
      <c r="B11" s="751">
        <v>14</v>
      </c>
      <c r="C11" s="751"/>
      <c r="D11" s="751">
        <v>1</v>
      </c>
      <c r="E11" s="751">
        <v>1</v>
      </c>
      <c r="F11" s="751"/>
      <c r="G11" s="751"/>
      <c r="H11" s="751"/>
      <c r="I11" s="751"/>
      <c r="J11" s="751">
        <v>3</v>
      </c>
      <c r="K11" s="751"/>
      <c r="L11" s="751"/>
      <c r="M11" s="751">
        <v>2</v>
      </c>
      <c r="N11" s="751"/>
      <c r="O11" s="751">
        <v>1</v>
      </c>
      <c r="P11" s="751">
        <v>4</v>
      </c>
      <c r="Q11" s="751">
        <v>1</v>
      </c>
      <c r="R11" s="751">
        <v>1</v>
      </c>
      <c r="S11" s="751">
        <v>3</v>
      </c>
      <c r="T11" s="751"/>
      <c r="U11" s="751"/>
      <c r="V11" s="751">
        <v>1</v>
      </c>
      <c r="W11" s="751"/>
      <c r="X11" s="751">
        <v>2</v>
      </c>
      <c r="Y11" s="751"/>
      <c r="Z11" s="751">
        <v>2</v>
      </c>
      <c r="AA11" s="751">
        <v>1</v>
      </c>
      <c r="AB11" s="751">
        <v>37</v>
      </c>
      <c r="AC11" s="751">
        <v>2</v>
      </c>
      <c r="AD11" s="751">
        <v>4</v>
      </c>
      <c r="AE11" s="751">
        <v>5</v>
      </c>
      <c r="AF11" s="751">
        <v>11</v>
      </c>
      <c r="AG11" s="799"/>
      <c r="AH11" s="905">
        <v>48</v>
      </c>
      <c r="AI11" s="799"/>
      <c r="AJ11" s="939">
        <v>4.7058823529411764E-2</v>
      </c>
    </row>
    <row r="12" spans="1:36">
      <c r="A12" s="755" t="s">
        <v>181</v>
      </c>
      <c r="B12" s="756">
        <v>1</v>
      </c>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v>1</v>
      </c>
      <c r="AC12" s="756">
        <v>1</v>
      </c>
      <c r="AD12" s="756"/>
      <c r="AE12" s="756"/>
      <c r="AF12" s="756">
        <v>1</v>
      </c>
      <c r="AG12" s="799"/>
      <c r="AH12" s="915">
        <v>2</v>
      </c>
      <c r="AI12" s="799"/>
      <c r="AJ12" s="940">
        <v>1.9607843137254902E-3</v>
      </c>
    </row>
    <row r="13" spans="1:36">
      <c r="A13" s="430" t="s">
        <v>749</v>
      </c>
      <c r="B13" s="48">
        <v>1</v>
      </c>
      <c r="C13" s="48">
        <v>5</v>
      </c>
      <c r="D13" s="48"/>
      <c r="E13" s="48"/>
      <c r="F13" s="48"/>
      <c r="G13" s="48"/>
      <c r="H13" s="48"/>
      <c r="I13" s="48"/>
      <c r="J13" s="48"/>
      <c r="K13" s="48"/>
      <c r="L13" s="48"/>
      <c r="M13" s="48">
        <v>1</v>
      </c>
      <c r="N13" s="48">
        <v>1</v>
      </c>
      <c r="O13" s="48">
        <v>1</v>
      </c>
      <c r="P13" s="48"/>
      <c r="Q13" s="48"/>
      <c r="R13" s="48"/>
      <c r="S13" s="48"/>
      <c r="T13" s="48"/>
      <c r="U13" s="48"/>
      <c r="V13" s="48"/>
      <c r="W13" s="48"/>
      <c r="X13" s="48"/>
      <c r="Y13" s="48">
        <v>1</v>
      </c>
      <c r="Z13" s="48"/>
      <c r="AA13" s="48"/>
      <c r="AB13" s="174">
        <v>10</v>
      </c>
      <c r="AC13" s="48">
        <v>2</v>
      </c>
      <c r="AD13" s="48">
        <v>1</v>
      </c>
      <c r="AE13" s="48"/>
      <c r="AF13" s="227">
        <v>3</v>
      </c>
      <c r="AG13" s="799"/>
      <c r="AH13" s="529">
        <v>13</v>
      </c>
      <c r="AI13" s="799"/>
      <c r="AJ13" s="526">
        <v>1.2745098039215686E-2</v>
      </c>
    </row>
    <row r="14" spans="1:36">
      <c r="A14" s="750" t="s">
        <v>3</v>
      </c>
      <c r="B14" s="751">
        <v>1</v>
      </c>
      <c r="C14" s="751">
        <v>4</v>
      </c>
      <c r="D14" s="751"/>
      <c r="E14" s="751"/>
      <c r="F14" s="751"/>
      <c r="G14" s="751"/>
      <c r="H14" s="751"/>
      <c r="I14" s="751"/>
      <c r="J14" s="751"/>
      <c r="K14" s="751"/>
      <c r="L14" s="751"/>
      <c r="M14" s="751"/>
      <c r="N14" s="751">
        <v>1</v>
      </c>
      <c r="O14" s="751">
        <v>1</v>
      </c>
      <c r="P14" s="751"/>
      <c r="Q14" s="751"/>
      <c r="R14" s="751"/>
      <c r="S14" s="751"/>
      <c r="T14" s="751"/>
      <c r="U14" s="751"/>
      <c r="V14" s="751"/>
      <c r="W14" s="751"/>
      <c r="X14" s="751"/>
      <c r="Y14" s="751"/>
      <c r="Z14" s="751"/>
      <c r="AA14" s="751"/>
      <c r="AB14" s="751">
        <v>7</v>
      </c>
      <c r="AC14" s="751">
        <v>2</v>
      </c>
      <c r="AD14" s="751">
        <v>1</v>
      </c>
      <c r="AE14" s="751"/>
      <c r="AF14" s="751">
        <v>3</v>
      </c>
      <c r="AG14" s="799"/>
      <c r="AH14" s="905">
        <v>10</v>
      </c>
      <c r="AI14" s="799"/>
      <c r="AJ14" s="939">
        <v>9.8039215686274508E-3</v>
      </c>
    </row>
    <row r="15" spans="1:36">
      <c r="A15" s="755" t="s">
        <v>4</v>
      </c>
      <c r="B15" s="756"/>
      <c r="C15" s="756">
        <v>1</v>
      </c>
      <c r="D15" s="756"/>
      <c r="E15" s="756"/>
      <c r="F15" s="756"/>
      <c r="G15" s="756"/>
      <c r="H15" s="756"/>
      <c r="I15" s="756"/>
      <c r="J15" s="756"/>
      <c r="K15" s="756"/>
      <c r="L15" s="756"/>
      <c r="M15" s="756">
        <v>1</v>
      </c>
      <c r="N15" s="756"/>
      <c r="O15" s="756"/>
      <c r="P15" s="756"/>
      <c r="Q15" s="756"/>
      <c r="R15" s="756"/>
      <c r="S15" s="756"/>
      <c r="T15" s="756"/>
      <c r="U15" s="756"/>
      <c r="V15" s="756"/>
      <c r="W15" s="756"/>
      <c r="X15" s="756"/>
      <c r="Y15" s="756">
        <v>1</v>
      </c>
      <c r="Z15" s="756"/>
      <c r="AA15" s="756"/>
      <c r="AB15" s="756">
        <v>3</v>
      </c>
      <c r="AC15" s="756"/>
      <c r="AD15" s="756"/>
      <c r="AE15" s="756"/>
      <c r="AF15" s="756"/>
      <c r="AG15" s="799"/>
      <c r="AH15" s="915">
        <v>3</v>
      </c>
      <c r="AI15" s="799"/>
      <c r="AJ15" s="940">
        <v>2.9411764705882353E-3</v>
      </c>
    </row>
    <row r="16" spans="1:36">
      <c r="A16" s="430" t="s">
        <v>796</v>
      </c>
      <c r="B16" s="48"/>
      <c r="C16" s="48"/>
      <c r="D16" s="48"/>
      <c r="E16" s="48"/>
      <c r="F16" s="48"/>
      <c r="G16" s="48"/>
      <c r="H16" s="48"/>
      <c r="I16" s="48"/>
      <c r="J16" s="48"/>
      <c r="K16" s="48">
        <v>2</v>
      </c>
      <c r="L16" s="48"/>
      <c r="M16" s="48"/>
      <c r="N16" s="48"/>
      <c r="O16" s="48"/>
      <c r="P16" s="48"/>
      <c r="Q16" s="48"/>
      <c r="R16" s="48"/>
      <c r="S16" s="48"/>
      <c r="T16" s="48"/>
      <c r="U16" s="48"/>
      <c r="V16" s="48"/>
      <c r="W16" s="48"/>
      <c r="X16" s="48"/>
      <c r="Y16" s="48"/>
      <c r="Z16" s="48"/>
      <c r="AA16" s="48"/>
      <c r="AB16" s="174">
        <v>2</v>
      </c>
      <c r="AC16" s="48"/>
      <c r="AD16" s="48"/>
      <c r="AE16" s="48"/>
      <c r="AF16" s="227"/>
      <c r="AG16" s="799"/>
      <c r="AH16" s="529">
        <v>2</v>
      </c>
      <c r="AI16" s="799"/>
      <c r="AJ16" s="526">
        <v>1.9607843137254902E-3</v>
      </c>
    </row>
    <row r="17" spans="1:38">
      <c r="A17" s="758" t="s">
        <v>790</v>
      </c>
      <c r="B17" s="699"/>
      <c r="C17" s="699"/>
      <c r="D17" s="699"/>
      <c r="E17" s="699"/>
      <c r="F17" s="699"/>
      <c r="G17" s="699"/>
      <c r="H17" s="699"/>
      <c r="I17" s="699"/>
      <c r="J17" s="699"/>
      <c r="K17" s="699">
        <v>2</v>
      </c>
      <c r="L17" s="699"/>
      <c r="M17" s="699"/>
      <c r="N17" s="699"/>
      <c r="O17" s="699"/>
      <c r="P17" s="699"/>
      <c r="Q17" s="699"/>
      <c r="R17" s="699"/>
      <c r="S17" s="699"/>
      <c r="T17" s="699"/>
      <c r="U17" s="699"/>
      <c r="V17" s="699"/>
      <c r="W17" s="699"/>
      <c r="X17" s="699"/>
      <c r="Y17" s="699"/>
      <c r="Z17" s="699"/>
      <c r="AA17" s="699"/>
      <c r="AB17" s="699">
        <v>2</v>
      </c>
      <c r="AC17" s="699"/>
      <c r="AD17" s="699"/>
      <c r="AE17" s="699"/>
      <c r="AF17" s="699"/>
      <c r="AG17" s="799"/>
      <c r="AH17" s="918">
        <v>2</v>
      </c>
      <c r="AI17" s="799"/>
      <c r="AJ17" s="941">
        <v>1.9607843137254902E-3</v>
      </c>
    </row>
    <row r="18" spans="1:38">
      <c r="A18" s="430" t="s">
        <v>750</v>
      </c>
      <c r="B18" s="48"/>
      <c r="C18" s="48"/>
      <c r="D18" s="48">
        <v>3</v>
      </c>
      <c r="E18" s="48"/>
      <c r="F18" s="48"/>
      <c r="G18" s="48"/>
      <c r="H18" s="48"/>
      <c r="I18" s="48"/>
      <c r="J18" s="48"/>
      <c r="K18" s="48"/>
      <c r="L18" s="48"/>
      <c r="M18" s="48"/>
      <c r="N18" s="48"/>
      <c r="O18" s="48"/>
      <c r="P18" s="48">
        <v>1</v>
      </c>
      <c r="Q18" s="48"/>
      <c r="R18" s="48"/>
      <c r="S18" s="48"/>
      <c r="T18" s="48"/>
      <c r="U18" s="48"/>
      <c r="V18" s="48"/>
      <c r="W18" s="48"/>
      <c r="X18" s="48"/>
      <c r="Y18" s="48"/>
      <c r="Z18" s="48"/>
      <c r="AA18" s="48"/>
      <c r="AB18" s="174">
        <v>4</v>
      </c>
      <c r="AC18" s="48">
        <v>1</v>
      </c>
      <c r="AD18" s="48"/>
      <c r="AE18" s="48">
        <v>1</v>
      </c>
      <c r="AF18" s="227"/>
      <c r="AG18" s="799"/>
      <c r="AH18" s="529">
        <v>4</v>
      </c>
      <c r="AI18" s="799"/>
      <c r="AJ18" s="526">
        <v>3.9215686274509803E-3</v>
      </c>
    </row>
    <row r="19" spans="1:38">
      <c r="A19" s="758" t="s">
        <v>5</v>
      </c>
      <c r="B19" s="699"/>
      <c r="C19" s="699"/>
      <c r="D19" s="699">
        <v>3</v>
      </c>
      <c r="E19" s="699"/>
      <c r="F19" s="699"/>
      <c r="G19" s="699"/>
      <c r="H19" s="699"/>
      <c r="I19" s="699"/>
      <c r="J19" s="699"/>
      <c r="K19" s="699"/>
      <c r="L19" s="699"/>
      <c r="M19" s="699"/>
      <c r="N19" s="699"/>
      <c r="O19" s="699"/>
      <c r="P19" s="699">
        <v>1</v>
      </c>
      <c r="Q19" s="699"/>
      <c r="R19" s="699"/>
      <c r="S19" s="699"/>
      <c r="T19" s="699"/>
      <c r="U19" s="699"/>
      <c r="V19" s="699"/>
      <c r="W19" s="699"/>
      <c r="X19" s="699"/>
      <c r="Y19" s="699"/>
      <c r="Z19" s="699"/>
      <c r="AA19" s="699"/>
      <c r="AB19" s="699">
        <v>4</v>
      </c>
      <c r="AC19" s="699">
        <v>1</v>
      </c>
      <c r="AD19" s="699"/>
      <c r="AE19" s="699">
        <v>1</v>
      </c>
      <c r="AF19" s="699">
        <v>2</v>
      </c>
      <c r="AG19" s="799"/>
      <c r="AH19" s="918">
        <v>6</v>
      </c>
      <c r="AI19" s="799"/>
      <c r="AJ19" s="941">
        <v>5.8823529411764705E-3</v>
      </c>
    </row>
    <row r="20" spans="1:38">
      <c r="A20" s="430" t="s">
        <v>751</v>
      </c>
      <c r="B20" s="48">
        <v>1</v>
      </c>
      <c r="C20" s="48"/>
      <c r="D20" s="48">
        <v>1</v>
      </c>
      <c r="E20" s="48">
        <v>11</v>
      </c>
      <c r="F20" s="48"/>
      <c r="G20" s="48"/>
      <c r="H20" s="48"/>
      <c r="I20" s="48"/>
      <c r="J20" s="48">
        <v>1</v>
      </c>
      <c r="K20" s="48">
        <v>2</v>
      </c>
      <c r="L20" s="48"/>
      <c r="M20" s="48">
        <v>4</v>
      </c>
      <c r="N20" s="48"/>
      <c r="O20" s="48">
        <v>2</v>
      </c>
      <c r="P20" s="48">
        <v>4</v>
      </c>
      <c r="Q20" s="48">
        <v>2</v>
      </c>
      <c r="R20" s="48">
        <v>1</v>
      </c>
      <c r="S20" s="48"/>
      <c r="T20" s="48">
        <v>1</v>
      </c>
      <c r="U20" s="48">
        <v>1</v>
      </c>
      <c r="V20" s="48">
        <v>2</v>
      </c>
      <c r="W20" s="48"/>
      <c r="X20" s="48">
        <v>1</v>
      </c>
      <c r="Y20" s="48">
        <v>1</v>
      </c>
      <c r="Z20" s="48">
        <v>1</v>
      </c>
      <c r="AA20" s="48">
        <v>2</v>
      </c>
      <c r="AB20" s="174">
        <v>38</v>
      </c>
      <c r="AC20" s="48">
        <v>1</v>
      </c>
      <c r="AD20" s="48">
        <v>2</v>
      </c>
      <c r="AE20" s="48"/>
      <c r="AF20" s="227">
        <v>3</v>
      </c>
      <c r="AG20" s="799"/>
      <c r="AH20" s="529">
        <v>41</v>
      </c>
      <c r="AI20" s="799"/>
      <c r="AJ20" s="526">
        <v>4.0196078431372552E-2</v>
      </c>
      <c r="AL20" s="866"/>
    </row>
    <row r="21" spans="1:38">
      <c r="A21" s="750" t="s">
        <v>6</v>
      </c>
      <c r="B21" s="751">
        <v>1</v>
      </c>
      <c r="C21" s="751"/>
      <c r="D21" s="751"/>
      <c r="E21" s="751">
        <v>5</v>
      </c>
      <c r="F21" s="751"/>
      <c r="G21" s="751"/>
      <c r="H21" s="751"/>
      <c r="I21" s="751"/>
      <c r="J21" s="751">
        <v>1</v>
      </c>
      <c r="K21" s="751"/>
      <c r="L21" s="751"/>
      <c r="M21" s="751">
        <v>4</v>
      </c>
      <c r="N21" s="751"/>
      <c r="O21" s="751"/>
      <c r="P21" s="751">
        <v>2</v>
      </c>
      <c r="Q21" s="751">
        <v>2</v>
      </c>
      <c r="R21" s="751"/>
      <c r="S21" s="751"/>
      <c r="T21" s="751">
        <v>1</v>
      </c>
      <c r="U21" s="751">
        <v>1</v>
      </c>
      <c r="V21" s="751">
        <v>2</v>
      </c>
      <c r="W21" s="751"/>
      <c r="X21" s="751">
        <v>1</v>
      </c>
      <c r="Y21" s="751">
        <v>1</v>
      </c>
      <c r="Z21" s="751"/>
      <c r="AA21" s="751">
        <v>1</v>
      </c>
      <c r="AB21" s="751">
        <v>22</v>
      </c>
      <c r="AC21" s="751">
        <v>1</v>
      </c>
      <c r="AD21" s="751">
        <v>1</v>
      </c>
      <c r="AE21" s="751"/>
      <c r="AF21" s="751">
        <v>2</v>
      </c>
      <c r="AG21" s="799"/>
      <c r="AH21" s="905">
        <v>24</v>
      </c>
      <c r="AI21" s="799"/>
      <c r="AJ21" s="939">
        <v>2.3529411764705882E-2</v>
      </c>
    </row>
    <row r="22" spans="1:38">
      <c r="A22" s="753" t="s">
        <v>7</v>
      </c>
      <c r="B22" s="736"/>
      <c r="C22" s="736"/>
      <c r="D22" s="736"/>
      <c r="E22" s="736">
        <v>3</v>
      </c>
      <c r="F22" s="736"/>
      <c r="G22" s="736"/>
      <c r="H22" s="736"/>
      <c r="I22" s="736"/>
      <c r="J22" s="736"/>
      <c r="K22" s="736">
        <v>1</v>
      </c>
      <c r="L22" s="736"/>
      <c r="M22" s="736"/>
      <c r="N22" s="736"/>
      <c r="O22" s="736">
        <v>2</v>
      </c>
      <c r="P22" s="736">
        <v>2</v>
      </c>
      <c r="Q22" s="736"/>
      <c r="R22" s="736">
        <v>1</v>
      </c>
      <c r="S22" s="736"/>
      <c r="T22" s="736"/>
      <c r="U22" s="736"/>
      <c r="V22" s="736"/>
      <c r="W22" s="736"/>
      <c r="X22" s="736"/>
      <c r="Y22" s="736"/>
      <c r="Z22" s="736"/>
      <c r="AA22" s="736">
        <v>1</v>
      </c>
      <c r="AB22" s="736">
        <v>10</v>
      </c>
      <c r="AC22" s="736"/>
      <c r="AD22" s="736">
        <v>1</v>
      </c>
      <c r="AE22" s="736"/>
      <c r="AF22" s="736">
        <v>1</v>
      </c>
      <c r="AG22" s="799"/>
      <c r="AH22" s="908">
        <v>11</v>
      </c>
      <c r="AI22" s="799"/>
      <c r="AJ22" s="942">
        <v>1.0784313725490196E-2</v>
      </c>
    </row>
    <row r="23" spans="1:38">
      <c r="A23" s="753" t="s">
        <v>791</v>
      </c>
      <c r="B23" s="736"/>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v>1</v>
      </c>
      <c r="AA23" s="736"/>
      <c r="AB23" s="736">
        <v>1</v>
      </c>
      <c r="AC23" s="736"/>
      <c r="AD23" s="736"/>
      <c r="AE23" s="736"/>
      <c r="AF23" s="736"/>
      <c r="AG23" s="799"/>
      <c r="AH23" s="908">
        <v>1</v>
      </c>
      <c r="AI23" s="799"/>
      <c r="AJ23" s="942">
        <v>9.8039215686274508E-4</v>
      </c>
    </row>
    <row r="24" spans="1:38">
      <c r="A24" s="755" t="s">
        <v>9</v>
      </c>
      <c r="B24" s="756"/>
      <c r="C24" s="756"/>
      <c r="D24" s="756">
        <v>1</v>
      </c>
      <c r="E24" s="756">
        <v>3</v>
      </c>
      <c r="F24" s="756"/>
      <c r="G24" s="756"/>
      <c r="H24" s="756"/>
      <c r="I24" s="756"/>
      <c r="J24" s="756"/>
      <c r="K24" s="756">
        <v>1</v>
      </c>
      <c r="L24" s="756"/>
      <c r="M24" s="756"/>
      <c r="N24" s="756"/>
      <c r="O24" s="756"/>
      <c r="P24" s="756"/>
      <c r="Q24" s="756"/>
      <c r="R24" s="756"/>
      <c r="S24" s="756"/>
      <c r="T24" s="756"/>
      <c r="U24" s="756"/>
      <c r="V24" s="756"/>
      <c r="W24" s="756"/>
      <c r="X24" s="756"/>
      <c r="Y24" s="756"/>
      <c r="Z24" s="756"/>
      <c r="AA24" s="756"/>
      <c r="AB24" s="756">
        <v>5</v>
      </c>
      <c r="AC24" s="756"/>
      <c r="AD24" s="756"/>
      <c r="AE24" s="756"/>
      <c r="AF24" s="756"/>
      <c r="AG24" s="799"/>
      <c r="AH24" s="915">
        <v>5</v>
      </c>
      <c r="AI24" s="799"/>
      <c r="AJ24" s="940">
        <v>4.9019607843137254E-3</v>
      </c>
    </row>
    <row r="25" spans="1:38">
      <c r="A25" s="430" t="s">
        <v>752</v>
      </c>
      <c r="B25" s="48"/>
      <c r="C25" s="48"/>
      <c r="D25" s="48"/>
      <c r="E25" s="48"/>
      <c r="F25" s="48">
        <v>4</v>
      </c>
      <c r="G25" s="48"/>
      <c r="H25" s="48"/>
      <c r="I25" s="48"/>
      <c r="J25" s="48"/>
      <c r="K25" s="48"/>
      <c r="L25" s="48"/>
      <c r="M25" s="48">
        <v>1</v>
      </c>
      <c r="N25" s="48"/>
      <c r="O25" s="48"/>
      <c r="P25" s="48">
        <v>2</v>
      </c>
      <c r="Q25" s="48"/>
      <c r="R25" s="48"/>
      <c r="S25" s="48"/>
      <c r="T25" s="48"/>
      <c r="U25" s="48"/>
      <c r="V25" s="48"/>
      <c r="W25" s="48">
        <v>1</v>
      </c>
      <c r="X25" s="48">
        <v>1</v>
      </c>
      <c r="Y25" s="48">
        <v>3</v>
      </c>
      <c r="Z25" s="48"/>
      <c r="AA25" s="48"/>
      <c r="AB25" s="174">
        <v>12</v>
      </c>
      <c r="AC25" s="48">
        <v>1</v>
      </c>
      <c r="AD25" s="48"/>
      <c r="AE25" s="48"/>
      <c r="AF25" s="227">
        <v>1</v>
      </c>
      <c r="AG25" s="799"/>
      <c r="AH25" s="529">
        <v>13</v>
      </c>
      <c r="AI25" s="799"/>
      <c r="AJ25" s="526">
        <v>1.2745098039215686E-2</v>
      </c>
    </row>
    <row r="26" spans="1:38">
      <c r="A26" s="758" t="s">
        <v>10</v>
      </c>
      <c r="B26" s="699"/>
      <c r="C26" s="699"/>
      <c r="D26" s="699"/>
      <c r="E26" s="699"/>
      <c r="F26" s="699">
        <v>4</v>
      </c>
      <c r="G26" s="699"/>
      <c r="H26" s="699"/>
      <c r="I26" s="699"/>
      <c r="J26" s="699"/>
      <c r="K26" s="699"/>
      <c r="L26" s="699"/>
      <c r="M26" s="699">
        <v>1</v>
      </c>
      <c r="N26" s="699"/>
      <c r="O26" s="699"/>
      <c r="P26" s="699">
        <v>2</v>
      </c>
      <c r="Q26" s="699"/>
      <c r="R26" s="699"/>
      <c r="S26" s="699"/>
      <c r="T26" s="699"/>
      <c r="U26" s="699"/>
      <c r="V26" s="699"/>
      <c r="W26" s="699">
        <v>1</v>
      </c>
      <c r="X26" s="699">
        <v>1</v>
      </c>
      <c r="Y26" s="699">
        <v>3</v>
      </c>
      <c r="Z26" s="699"/>
      <c r="AA26" s="699"/>
      <c r="AB26" s="699">
        <v>12</v>
      </c>
      <c r="AC26" s="699">
        <v>1</v>
      </c>
      <c r="AD26" s="699"/>
      <c r="AE26" s="699"/>
      <c r="AF26" s="699">
        <v>1</v>
      </c>
      <c r="AG26" s="799"/>
      <c r="AH26" s="918">
        <v>13</v>
      </c>
      <c r="AI26" s="799"/>
      <c r="AJ26" s="941">
        <v>1.2745098039215686E-2</v>
      </c>
    </row>
    <row r="27" spans="1:38">
      <c r="A27" s="430" t="s">
        <v>753</v>
      </c>
      <c r="B27" s="48">
        <v>1</v>
      </c>
      <c r="C27" s="48"/>
      <c r="D27" s="48"/>
      <c r="E27" s="48"/>
      <c r="F27" s="48"/>
      <c r="G27" s="48">
        <v>3</v>
      </c>
      <c r="H27" s="48"/>
      <c r="I27" s="48">
        <v>1</v>
      </c>
      <c r="J27" s="48"/>
      <c r="K27" s="48"/>
      <c r="L27" s="48"/>
      <c r="M27" s="48"/>
      <c r="N27" s="48"/>
      <c r="O27" s="48">
        <v>1</v>
      </c>
      <c r="P27" s="48"/>
      <c r="Q27" s="48"/>
      <c r="R27" s="48"/>
      <c r="S27" s="48"/>
      <c r="T27" s="48"/>
      <c r="U27" s="48"/>
      <c r="V27" s="48"/>
      <c r="W27" s="48">
        <v>1</v>
      </c>
      <c r="X27" s="48">
        <v>2</v>
      </c>
      <c r="Y27" s="48"/>
      <c r="Z27" s="48"/>
      <c r="AA27" s="48"/>
      <c r="AB27" s="174">
        <v>9</v>
      </c>
      <c r="AC27" s="48">
        <v>1</v>
      </c>
      <c r="AD27" s="48">
        <v>1</v>
      </c>
      <c r="AE27" s="48"/>
      <c r="AF27" s="227">
        <v>2</v>
      </c>
      <c r="AG27" s="799"/>
      <c r="AH27" s="529">
        <v>11</v>
      </c>
      <c r="AI27" s="799"/>
      <c r="AJ27" s="526">
        <v>1.0784313725490196E-2</v>
      </c>
    </row>
    <row r="28" spans="1:38">
      <c r="A28" s="750" t="s">
        <v>94</v>
      </c>
      <c r="B28" s="751"/>
      <c r="C28" s="751"/>
      <c r="D28" s="751"/>
      <c r="E28" s="751"/>
      <c r="F28" s="751"/>
      <c r="G28" s="751">
        <v>3</v>
      </c>
      <c r="H28" s="751"/>
      <c r="I28" s="751"/>
      <c r="J28" s="751"/>
      <c r="K28" s="751"/>
      <c r="L28" s="751"/>
      <c r="M28" s="751"/>
      <c r="N28" s="751"/>
      <c r="O28" s="751"/>
      <c r="P28" s="751"/>
      <c r="Q28" s="751"/>
      <c r="R28" s="751"/>
      <c r="S28" s="751"/>
      <c r="T28" s="751"/>
      <c r="U28" s="751"/>
      <c r="V28" s="751"/>
      <c r="W28" s="751">
        <v>1</v>
      </c>
      <c r="X28" s="751"/>
      <c r="Y28" s="751"/>
      <c r="Z28" s="751"/>
      <c r="AA28" s="751"/>
      <c r="AB28" s="751">
        <v>4</v>
      </c>
      <c r="AC28" s="751"/>
      <c r="AD28" s="751">
        <v>1</v>
      </c>
      <c r="AE28" s="751"/>
      <c r="AF28" s="751">
        <v>1</v>
      </c>
      <c r="AG28" s="799"/>
      <c r="AH28" s="905">
        <v>5</v>
      </c>
      <c r="AI28" s="799"/>
      <c r="AJ28" s="939">
        <v>4.9019607843137254E-3</v>
      </c>
    </row>
    <row r="29" spans="1:38">
      <c r="A29" s="755" t="s">
        <v>12</v>
      </c>
      <c r="B29" s="756">
        <v>1</v>
      </c>
      <c r="C29" s="756"/>
      <c r="D29" s="756"/>
      <c r="E29" s="756"/>
      <c r="F29" s="756"/>
      <c r="G29" s="756"/>
      <c r="H29" s="756"/>
      <c r="I29" s="756">
        <v>1</v>
      </c>
      <c r="J29" s="756"/>
      <c r="K29" s="756"/>
      <c r="L29" s="756"/>
      <c r="M29" s="756"/>
      <c r="N29" s="756"/>
      <c r="O29" s="756">
        <v>1</v>
      </c>
      <c r="P29" s="756"/>
      <c r="Q29" s="756"/>
      <c r="R29" s="756"/>
      <c r="S29" s="756"/>
      <c r="T29" s="756"/>
      <c r="U29" s="756"/>
      <c r="V29" s="756"/>
      <c r="W29" s="756"/>
      <c r="X29" s="756">
        <v>2</v>
      </c>
      <c r="Y29" s="756"/>
      <c r="Z29" s="756"/>
      <c r="AA29" s="756"/>
      <c r="AB29" s="756">
        <v>5</v>
      </c>
      <c r="AC29" s="756">
        <v>1</v>
      </c>
      <c r="AD29" s="756"/>
      <c r="AE29" s="756"/>
      <c r="AF29" s="756">
        <v>1</v>
      </c>
      <c r="AG29" s="799"/>
      <c r="AH29" s="915">
        <v>6</v>
      </c>
      <c r="AI29" s="799"/>
      <c r="AJ29" s="940">
        <v>5.8823529411764705E-3</v>
      </c>
    </row>
    <row r="30" spans="1:38">
      <c r="A30" s="430" t="s">
        <v>754</v>
      </c>
      <c r="B30" s="48"/>
      <c r="C30" s="48"/>
      <c r="D30" s="48"/>
      <c r="E30" s="48"/>
      <c r="F30" s="48"/>
      <c r="G30" s="48"/>
      <c r="H30" s="48">
        <v>2</v>
      </c>
      <c r="I30" s="48"/>
      <c r="J30" s="48"/>
      <c r="K30" s="48"/>
      <c r="L30" s="48"/>
      <c r="M30" s="48"/>
      <c r="N30" s="48"/>
      <c r="O30" s="48"/>
      <c r="P30" s="48"/>
      <c r="Q30" s="48"/>
      <c r="R30" s="48"/>
      <c r="S30" s="48"/>
      <c r="T30" s="48"/>
      <c r="U30" s="48"/>
      <c r="V30" s="48"/>
      <c r="W30" s="48"/>
      <c r="X30" s="48"/>
      <c r="Y30" s="48"/>
      <c r="Z30" s="48"/>
      <c r="AA30" s="48"/>
      <c r="AB30" s="174">
        <v>2</v>
      </c>
      <c r="AC30" s="48"/>
      <c r="AD30" s="48"/>
      <c r="AE30" s="48"/>
      <c r="AF30" s="227"/>
      <c r="AG30" s="799"/>
      <c r="AH30" s="529">
        <v>2</v>
      </c>
      <c r="AI30" s="799"/>
      <c r="AJ30" s="526">
        <v>1.9607843137254902E-3</v>
      </c>
    </row>
    <row r="31" spans="1:38">
      <c r="A31" s="758" t="s">
        <v>14</v>
      </c>
      <c r="B31" s="699"/>
      <c r="C31" s="699"/>
      <c r="D31" s="699"/>
      <c r="E31" s="699"/>
      <c r="F31" s="699"/>
      <c r="G31" s="699"/>
      <c r="H31" s="699">
        <v>2</v>
      </c>
      <c r="I31" s="699"/>
      <c r="J31" s="699"/>
      <c r="K31" s="699"/>
      <c r="L31" s="699"/>
      <c r="M31" s="699"/>
      <c r="N31" s="699"/>
      <c r="O31" s="699"/>
      <c r="P31" s="699"/>
      <c r="Q31" s="699"/>
      <c r="R31" s="699"/>
      <c r="S31" s="699"/>
      <c r="T31" s="699"/>
      <c r="U31" s="699"/>
      <c r="V31" s="699"/>
      <c r="W31" s="699"/>
      <c r="X31" s="699"/>
      <c r="Y31" s="699"/>
      <c r="Z31" s="699"/>
      <c r="AA31" s="699"/>
      <c r="AB31" s="699">
        <v>2</v>
      </c>
      <c r="AC31" s="699"/>
      <c r="AD31" s="699"/>
      <c r="AE31" s="699"/>
      <c r="AF31" s="699"/>
      <c r="AG31" s="799"/>
      <c r="AH31" s="918">
        <v>2</v>
      </c>
      <c r="AI31" s="799"/>
      <c r="AJ31" s="941">
        <v>1.9607843137254902E-3</v>
      </c>
    </row>
    <row r="32" spans="1:38">
      <c r="A32" s="430" t="s">
        <v>755</v>
      </c>
      <c r="B32" s="48">
        <v>1</v>
      </c>
      <c r="C32" s="48">
        <v>1</v>
      </c>
      <c r="D32" s="48"/>
      <c r="E32" s="48"/>
      <c r="F32" s="48">
        <v>1</v>
      </c>
      <c r="G32" s="48"/>
      <c r="H32" s="48"/>
      <c r="I32" s="48"/>
      <c r="J32" s="48">
        <v>3</v>
      </c>
      <c r="K32" s="48">
        <v>1</v>
      </c>
      <c r="L32" s="48"/>
      <c r="M32" s="48">
        <v>2</v>
      </c>
      <c r="N32" s="48"/>
      <c r="O32" s="48"/>
      <c r="P32" s="48">
        <v>2</v>
      </c>
      <c r="Q32" s="48"/>
      <c r="R32" s="48">
        <v>2</v>
      </c>
      <c r="S32" s="48"/>
      <c r="T32" s="48"/>
      <c r="U32" s="48"/>
      <c r="V32" s="48"/>
      <c r="W32" s="48"/>
      <c r="X32" s="48">
        <v>1</v>
      </c>
      <c r="Y32" s="48">
        <v>2</v>
      </c>
      <c r="Z32" s="48">
        <v>1</v>
      </c>
      <c r="AA32" s="48">
        <v>2</v>
      </c>
      <c r="AB32" s="174">
        <v>19</v>
      </c>
      <c r="AC32" s="48">
        <v>4</v>
      </c>
      <c r="AD32" s="48">
        <v>12</v>
      </c>
      <c r="AE32" s="48">
        <v>4</v>
      </c>
      <c r="AF32" s="227">
        <v>20</v>
      </c>
      <c r="AG32" s="799"/>
      <c r="AH32" s="529">
        <v>39</v>
      </c>
      <c r="AI32" s="799"/>
      <c r="AJ32" s="526">
        <v>3.8235294117647062E-2</v>
      </c>
    </row>
    <row r="33" spans="1:36">
      <c r="A33" s="750" t="s">
        <v>16</v>
      </c>
      <c r="B33" s="751">
        <v>1</v>
      </c>
      <c r="C33" s="751"/>
      <c r="D33" s="751"/>
      <c r="E33" s="751"/>
      <c r="F33" s="751"/>
      <c r="G33" s="751"/>
      <c r="H33" s="751"/>
      <c r="I33" s="751"/>
      <c r="J33" s="751">
        <v>1</v>
      </c>
      <c r="K33" s="751"/>
      <c r="L33" s="751"/>
      <c r="M33" s="751"/>
      <c r="N33" s="751"/>
      <c r="O33" s="751"/>
      <c r="P33" s="751"/>
      <c r="Q33" s="751"/>
      <c r="R33" s="751"/>
      <c r="S33" s="751"/>
      <c r="T33" s="751"/>
      <c r="U33" s="751"/>
      <c r="V33" s="751"/>
      <c r="W33" s="751"/>
      <c r="X33" s="751"/>
      <c r="Y33" s="751">
        <v>1</v>
      </c>
      <c r="Z33" s="751"/>
      <c r="AA33" s="751"/>
      <c r="AB33" s="751">
        <v>3</v>
      </c>
      <c r="AC33" s="751"/>
      <c r="AD33" s="751">
        <v>1</v>
      </c>
      <c r="AE33" s="751">
        <v>1</v>
      </c>
      <c r="AF33" s="751">
        <v>2</v>
      </c>
      <c r="AG33" s="799"/>
      <c r="AH33" s="905">
        <v>5</v>
      </c>
      <c r="AI33" s="799"/>
      <c r="AJ33" s="939">
        <v>4.9019607843137254E-3</v>
      </c>
    </row>
    <row r="34" spans="1:36">
      <c r="A34" s="753" t="s">
        <v>17</v>
      </c>
      <c r="B34" s="736"/>
      <c r="C34" s="736"/>
      <c r="D34" s="736"/>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v>1</v>
      </c>
      <c r="AD34" s="736"/>
      <c r="AE34" s="736"/>
      <c r="AF34" s="736">
        <v>1</v>
      </c>
      <c r="AG34" s="799"/>
      <c r="AH34" s="908">
        <v>1</v>
      </c>
      <c r="AI34" s="799"/>
      <c r="AJ34" s="942">
        <v>9.8039215686274508E-4</v>
      </c>
    </row>
    <row r="35" spans="1:36">
      <c r="A35" s="753" t="s">
        <v>18</v>
      </c>
      <c r="B35" s="736"/>
      <c r="C35" s="736"/>
      <c r="D35" s="736"/>
      <c r="E35" s="736"/>
      <c r="F35" s="736">
        <v>1</v>
      </c>
      <c r="G35" s="736"/>
      <c r="H35" s="736"/>
      <c r="I35" s="736"/>
      <c r="J35" s="736"/>
      <c r="K35" s="736"/>
      <c r="L35" s="736"/>
      <c r="M35" s="736">
        <v>1</v>
      </c>
      <c r="N35" s="736"/>
      <c r="O35" s="736"/>
      <c r="P35" s="736"/>
      <c r="Q35" s="736"/>
      <c r="R35" s="736">
        <v>2</v>
      </c>
      <c r="S35" s="736"/>
      <c r="T35" s="736"/>
      <c r="U35" s="736"/>
      <c r="V35" s="736"/>
      <c r="W35" s="736"/>
      <c r="X35" s="736">
        <v>1</v>
      </c>
      <c r="Y35" s="736"/>
      <c r="Z35" s="736"/>
      <c r="AA35" s="736">
        <v>2</v>
      </c>
      <c r="AB35" s="736">
        <v>7</v>
      </c>
      <c r="AC35" s="736"/>
      <c r="AD35" s="736">
        <v>5</v>
      </c>
      <c r="AE35" s="736">
        <v>2</v>
      </c>
      <c r="AF35" s="736">
        <v>7</v>
      </c>
      <c r="AG35" s="799"/>
      <c r="AH35" s="908">
        <v>14</v>
      </c>
      <c r="AI35" s="799"/>
      <c r="AJ35" s="942">
        <v>1.3725490196078431E-2</v>
      </c>
    </row>
    <row r="36" spans="1:36">
      <c r="A36" s="753" t="s">
        <v>19</v>
      </c>
      <c r="B36" s="736"/>
      <c r="C36" s="736"/>
      <c r="D36" s="736"/>
      <c r="E36" s="736"/>
      <c r="F36" s="736"/>
      <c r="G36" s="736"/>
      <c r="H36" s="736"/>
      <c r="I36" s="736"/>
      <c r="J36" s="736"/>
      <c r="K36" s="736">
        <v>1</v>
      </c>
      <c r="L36" s="736"/>
      <c r="M36" s="736"/>
      <c r="N36" s="736"/>
      <c r="O36" s="736"/>
      <c r="P36" s="736"/>
      <c r="Q36" s="736"/>
      <c r="R36" s="736"/>
      <c r="S36" s="736"/>
      <c r="T36" s="736"/>
      <c r="U36" s="736"/>
      <c r="V36" s="736"/>
      <c r="W36" s="736"/>
      <c r="X36" s="736"/>
      <c r="Y36" s="736">
        <v>1</v>
      </c>
      <c r="Z36" s="736"/>
      <c r="AA36" s="736"/>
      <c r="AB36" s="736">
        <v>2</v>
      </c>
      <c r="AC36" s="736">
        <v>1</v>
      </c>
      <c r="AD36" s="736"/>
      <c r="AE36" s="736">
        <v>1</v>
      </c>
      <c r="AF36" s="736">
        <v>2</v>
      </c>
      <c r="AG36" s="799"/>
      <c r="AH36" s="908">
        <v>4</v>
      </c>
      <c r="AI36" s="799"/>
      <c r="AJ36" s="942">
        <v>3.9215686274509803E-3</v>
      </c>
    </row>
    <row r="37" spans="1:36">
      <c r="A37" s="753" t="s">
        <v>20</v>
      </c>
      <c r="B37" s="736"/>
      <c r="C37" s="736">
        <v>1</v>
      </c>
      <c r="D37" s="736"/>
      <c r="E37" s="736"/>
      <c r="F37" s="736"/>
      <c r="G37" s="736"/>
      <c r="H37" s="736"/>
      <c r="I37" s="736"/>
      <c r="J37" s="736">
        <v>2</v>
      </c>
      <c r="K37" s="736"/>
      <c r="L37" s="736"/>
      <c r="M37" s="736">
        <v>1</v>
      </c>
      <c r="N37" s="736"/>
      <c r="O37" s="736"/>
      <c r="P37" s="736">
        <v>2</v>
      </c>
      <c r="Q37" s="736"/>
      <c r="R37" s="736"/>
      <c r="S37" s="736"/>
      <c r="T37" s="736"/>
      <c r="U37" s="736"/>
      <c r="V37" s="736"/>
      <c r="W37" s="736"/>
      <c r="X37" s="736"/>
      <c r="Y37" s="736"/>
      <c r="Z37" s="736">
        <v>1</v>
      </c>
      <c r="AA37" s="736"/>
      <c r="AB37" s="736">
        <v>7</v>
      </c>
      <c r="AC37" s="736">
        <v>2</v>
      </c>
      <c r="AD37" s="736">
        <v>5</v>
      </c>
      <c r="AE37" s="736"/>
      <c r="AF37" s="736">
        <v>7</v>
      </c>
      <c r="AG37" s="799"/>
      <c r="AH37" s="908">
        <v>14</v>
      </c>
      <c r="AI37" s="799"/>
      <c r="AJ37" s="942">
        <v>1.3725490196078431E-2</v>
      </c>
    </row>
    <row r="38" spans="1:36">
      <c r="A38" s="755" t="s">
        <v>156</v>
      </c>
      <c r="B38" s="756"/>
      <c r="C38" s="756"/>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v>1</v>
      </c>
      <c r="AE38" s="756"/>
      <c r="AF38" s="756">
        <v>1</v>
      </c>
      <c r="AG38" s="799"/>
      <c r="AH38" s="915">
        <v>1</v>
      </c>
      <c r="AI38" s="799"/>
      <c r="AJ38" s="940">
        <v>9.8039215686274508E-4</v>
      </c>
    </row>
    <row r="39" spans="1:36">
      <c r="A39" s="430" t="s">
        <v>756</v>
      </c>
      <c r="B39" s="48"/>
      <c r="C39" s="48"/>
      <c r="D39" s="48">
        <v>3</v>
      </c>
      <c r="E39" s="48"/>
      <c r="F39" s="48"/>
      <c r="G39" s="48">
        <v>1</v>
      </c>
      <c r="H39" s="48"/>
      <c r="I39" s="48">
        <v>10</v>
      </c>
      <c r="J39" s="48"/>
      <c r="K39" s="48"/>
      <c r="L39" s="48"/>
      <c r="M39" s="48"/>
      <c r="N39" s="48"/>
      <c r="O39" s="48"/>
      <c r="P39" s="48">
        <v>1</v>
      </c>
      <c r="Q39" s="48"/>
      <c r="R39" s="48">
        <v>1</v>
      </c>
      <c r="S39" s="48"/>
      <c r="T39" s="48">
        <v>1</v>
      </c>
      <c r="U39" s="48"/>
      <c r="V39" s="48">
        <v>1</v>
      </c>
      <c r="W39" s="48"/>
      <c r="X39" s="48"/>
      <c r="Y39" s="48"/>
      <c r="Z39" s="48"/>
      <c r="AA39" s="48"/>
      <c r="AB39" s="174">
        <v>18</v>
      </c>
      <c r="AC39" s="48"/>
      <c r="AD39" s="48"/>
      <c r="AE39" s="48"/>
      <c r="AF39" s="227"/>
      <c r="AG39" s="799"/>
      <c r="AH39" s="529">
        <v>18</v>
      </c>
      <c r="AI39" s="799"/>
      <c r="AJ39" s="526">
        <v>1.7647058823529412E-2</v>
      </c>
    </row>
    <row r="40" spans="1:36">
      <c r="A40" s="750" t="s">
        <v>21</v>
      </c>
      <c r="B40" s="751"/>
      <c r="C40" s="751"/>
      <c r="D40" s="751">
        <v>3</v>
      </c>
      <c r="E40" s="751"/>
      <c r="F40" s="751"/>
      <c r="G40" s="751">
        <v>1</v>
      </c>
      <c r="H40" s="751"/>
      <c r="I40" s="751">
        <v>10</v>
      </c>
      <c r="J40" s="751"/>
      <c r="K40" s="751"/>
      <c r="L40" s="751"/>
      <c r="M40" s="751"/>
      <c r="N40" s="751"/>
      <c r="O40" s="751"/>
      <c r="P40" s="751"/>
      <c r="Q40" s="751"/>
      <c r="R40" s="751">
        <v>1</v>
      </c>
      <c r="S40" s="751"/>
      <c r="T40" s="751">
        <v>1</v>
      </c>
      <c r="U40" s="751"/>
      <c r="V40" s="751">
        <v>1</v>
      </c>
      <c r="W40" s="751"/>
      <c r="X40" s="751"/>
      <c r="Y40" s="751"/>
      <c r="Z40" s="751"/>
      <c r="AA40" s="751"/>
      <c r="AB40" s="751">
        <v>17</v>
      </c>
      <c r="AC40" s="751"/>
      <c r="AD40" s="751"/>
      <c r="AE40" s="751"/>
      <c r="AF40" s="751"/>
      <c r="AG40" s="799"/>
      <c r="AH40" s="905">
        <v>17</v>
      </c>
      <c r="AI40" s="799"/>
      <c r="AJ40" s="939">
        <v>1.6666666666666666E-2</v>
      </c>
    </row>
    <row r="41" spans="1:36">
      <c r="A41" s="755" t="s">
        <v>792</v>
      </c>
      <c r="B41" s="756"/>
      <c r="C41" s="756"/>
      <c r="D41" s="756"/>
      <c r="E41" s="756"/>
      <c r="F41" s="756"/>
      <c r="G41" s="756"/>
      <c r="H41" s="756"/>
      <c r="I41" s="756"/>
      <c r="J41" s="756"/>
      <c r="K41" s="756"/>
      <c r="L41" s="756"/>
      <c r="M41" s="756"/>
      <c r="N41" s="756"/>
      <c r="O41" s="756"/>
      <c r="P41" s="756">
        <v>1</v>
      </c>
      <c r="Q41" s="756"/>
      <c r="R41" s="756"/>
      <c r="S41" s="756"/>
      <c r="T41" s="756"/>
      <c r="U41" s="756"/>
      <c r="V41" s="756"/>
      <c r="W41" s="756"/>
      <c r="X41" s="756"/>
      <c r="Y41" s="756"/>
      <c r="Z41" s="756"/>
      <c r="AA41" s="756"/>
      <c r="AB41" s="756">
        <v>1</v>
      </c>
      <c r="AC41" s="756"/>
      <c r="AD41" s="756"/>
      <c r="AE41" s="756"/>
      <c r="AF41" s="756"/>
      <c r="AG41" s="799"/>
      <c r="AH41" s="915">
        <v>1</v>
      </c>
      <c r="AI41" s="799"/>
      <c r="AJ41" s="940">
        <v>9.8039215686274508E-4</v>
      </c>
    </row>
    <row r="42" spans="1:36">
      <c r="A42" s="430" t="s">
        <v>757</v>
      </c>
      <c r="B42" s="48">
        <v>3</v>
      </c>
      <c r="C42" s="48">
        <v>1</v>
      </c>
      <c r="D42" s="48"/>
      <c r="E42" s="48">
        <v>2</v>
      </c>
      <c r="F42" s="48">
        <v>1</v>
      </c>
      <c r="G42" s="48"/>
      <c r="H42" s="48"/>
      <c r="I42" s="48"/>
      <c r="J42" s="48">
        <v>13</v>
      </c>
      <c r="K42" s="48"/>
      <c r="L42" s="48"/>
      <c r="M42" s="48">
        <v>1</v>
      </c>
      <c r="N42" s="48"/>
      <c r="O42" s="48">
        <v>3</v>
      </c>
      <c r="P42" s="48">
        <v>1</v>
      </c>
      <c r="Q42" s="48">
        <v>4</v>
      </c>
      <c r="R42" s="48"/>
      <c r="S42" s="48"/>
      <c r="T42" s="48"/>
      <c r="U42" s="48"/>
      <c r="V42" s="48"/>
      <c r="W42" s="48">
        <v>2</v>
      </c>
      <c r="X42" s="48"/>
      <c r="Y42" s="48">
        <v>1</v>
      </c>
      <c r="Z42" s="48">
        <v>2</v>
      </c>
      <c r="AA42" s="48">
        <v>2</v>
      </c>
      <c r="AB42" s="174">
        <v>36</v>
      </c>
      <c r="AC42" s="48">
        <v>3</v>
      </c>
      <c r="AD42" s="48">
        <v>1</v>
      </c>
      <c r="AE42" s="48">
        <v>1</v>
      </c>
      <c r="AF42" s="227">
        <v>5</v>
      </c>
      <c r="AG42" s="799"/>
      <c r="AH42" s="529">
        <v>41</v>
      </c>
      <c r="AI42" s="799"/>
      <c r="AJ42" s="526">
        <v>4.0196078431372552E-2</v>
      </c>
    </row>
    <row r="43" spans="1:36">
      <c r="A43" s="750" t="s">
        <v>23</v>
      </c>
      <c r="B43" s="751"/>
      <c r="C43" s="751"/>
      <c r="D43" s="751"/>
      <c r="E43" s="751"/>
      <c r="F43" s="751">
        <v>1</v>
      </c>
      <c r="G43" s="751"/>
      <c r="H43" s="751"/>
      <c r="I43" s="751"/>
      <c r="J43" s="751">
        <v>1</v>
      </c>
      <c r="K43" s="751"/>
      <c r="L43" s="751"/>
      <c r="M43" s="751"/>
      <c r="N43" s="751"/>
      <c r="O43" s="751"/>
      <c r="P43" s="751"/>
      <c r="Q43" s="751"/>
      <c r="R43" s="751"/>
      <c r="S43" s="751"/>
      <c r="T43" s="751"/>
      <c r="U43" s="751"/>
      <c r="V43" s="751"/>
      <c r="W43" s="751"/>
      <c r="X43" s="751"/>
      <c r="Y43" s="751"/>
      <c r="Z43" s="751">
        <v>1</v>
      </c>
      <c r="AA43" s="751"/>
      <c r="AB43" s="751">
        <v>3</v>
      </c>
      <c r="AC43" s="751"/>
      <c r="AD43" s="751"/>
      <c r="AE43" s="751"/>
      <c r="AF43" s="751"/>
      <c r="AG43" s="799"/>
      <c r="AH43" s="905">
        <v>3</v>
      </c>
      <c r="AI43" s="799"/>
      <c r="AJ43" s="939">
        <v>2.9411764705882353E-3</v>
      </c>
    </row>
    <row r="44" spans="1:36">
      <c r="A44" s="753" t="s">
        <v>24</v>
      </c>
      <c r="B44" s="736"/>
      <c r="C44" s="736"/>
      <c r="D44" s="736"/>
      <c r="E44" s="736"/>
      <c r="F44" s="736"/>
      <c r="G44" s="736"/>
      <c r="H44" s="736"/>
      <c r="I44" s="736"/>
      <c r="J44" s="736">
        <v>1</v>
      </c>
      <c r="K44" s="736"/>
      <c r="L44" s="736"/>
      <c r="M44" s="736"/>
      <c r="N44" s="736"/>
      <c r="O44" s="736"/>
      <c r="P44" s="736"/>
      <c r="Q44" s="736"/>
      <c r="R44" s="736"/>
      <c r="S44" s="736"/>
      <c r="T44" s="736"/>
      <c r="U44" s="736"/>
      <c r="V44" s="736"/>
      <c r="W44" s="736"/>
      <c r="X44" s="736"/>
      <c r="Y44" s="736"/>
      <c r="Z44" s="736"/>
      <c r="AA44" s="736"/>
      <c r="AB44" s="736">
        <v>1</v>
      </c>
      <c r="AC44" s="736">
        <v>1</v>
      </c>
      <c r="AD44" s="736"/>
      <c r="AE44" s="736"/>
      <c r="AF44" s="736">
        <v>1</v>
      </c>
      <c r="AG44" s="799"/>
      <c r="AH44" s="908">
        <v>2</v>
      </c>
      <c r="AI44" s="799"/>
      <c r="AJ44" s="942">
        <v>1.9607843137254902E-3</v>
      </c>
    </row>
    <row r="45" spans="1:36">
      <c r="A45" s="753" t="s">
        <v>25</v>
      </c>
      <c r="B45" s="736">
        <v>3</v>
      </c>
      <c r="C45" s="736"/>
      <c r="D45" s="736"/>
      <c r="E45" s="736"/>
      <c r="F45" s="736"/>
      <c r="G45" s="736"/>
      <c r="H45" s="736"/>
      <c r="I45" s="736"/>
      <c r="J45" s="736">
        <v>9</v>
      </c>
      <c r="K45" s="736"/>
      <c r="L45" s="736"/>
      <c r="M45" s="736">
        <v>1</v>
      </c>
      <c r="N45" s="736"/>
      <c r="O45" s="736">
        <v>2</v>
      </c>
      <c r="P45" s="736">
        <v>1</v>
      </c>
      <c r="Q45" s="736">
        <v>2</v>
      </c>
      <c r="R45" s="736"/>
      <c r="S45" s="736"/>
      <c r="T45" s="736"/>
      <c r="U45" s="736"/>
      <c r="V45" s="736"/>
      <c r="W45" s="736">
        <v>2</v>
      </c>
      <c r="X45" s="736"/>
      <c r="Y45" s="736">
        <v>1</v>
      </c>
      <c r="Z45" s="736">
        <v>1</v>
      </c>
      <c r="AA45" s="736">
        <v>2</v>
      </c>
      <c r="AB45" s="736">
        <v>24</v>
      </c>
      <c r="AC45" s="736"/>
      <c r="AD45" s="736">
        <v>1</v>
      </c>
      <c r="AE45" s="736">
        <v>1</v>
      </c>
      <c r="AF45" s="736">
        <v>2</v>
      </c>
      <c r="AG45" s="799"/>
      <c r="AH45" s="908">
        <v>26</v>
      </c>
      <c r="AI45" s="799"/>
      <c r="AJ45" s="942">
        <v>2.5490196078431372E-2</v>
      </c>
    </row>
    <row r="46" spans="1:36">
      <c r="A46" s="753" t="s">
        <v>26</v>
      </c>
      <c r="B46" s="736"/>
      <c r="C46" s="736">
        <v>1</v>
      </c>
      <c r="D46" s="736"/>
      <c r="E46" s="736"/>
      <c r="F46" s="736"/>
      <c r="G46" s="736"/>
      <c r="H46" s="736"/>
      <c r="I46" s="736"/>
      <c r="J46" s="736">
        <v>2</v>
      </c>
      <c r="K46" s="736"/>
      <c r="L46" s="736"/>
      <c r="M46" s="736"/>
      <c r="N46" s="736"/>
      <c r="O46" s="736">
        <v>1</v>
      </c>
      <c r="P46" s="736"/>
      <c r="Q46" s="736"/>
      <c r="R46" s="736"/>
      <c r="S46" s="736"/>
      <c r="T46" s="736"/>
      <c r="U46" s="736"/>
      <c r="V46" s="736"/>
      <c r="W46" s="736"/>
      <c r="X46" s="736"/>
      <c r="Y46" s="736"/>
      <c r="Z46" s="736"/>
      <c r="AA46" s="736"/>
      <c r="AB46" s="736">
        <v>4</v>
      </c>
      <c r="AC46" s="736">
        <v>2</v>
      </c>
      <c r="AD46" s="736"/>
      <c r="AE46" s="736"/>
      <c r="AF46" s="736">
        <v>2</v>
      </c>
      <c r="AG46" s="799"/>
      <c r="AH46" s="908">
        <v>6</v>
      </c>
      <c r="AI46" s="799"/>
      <c r="AJ46" s="942">
        <v>5.8823529411764705E-3</v>
      </c>
    </row>
    <row r="47" spans="1:36">
      <c r="A47" s="755" t="s">
        <v>27</v>
      </c>
      <c r="B47" s="756"/>
      <c r="C47" s="756"/>
      <c r="D47" s="756"/>
      <c r="E47" s="756">
        <v>2</v>
      </c>
      <c r="F47" s="756"/>
      <c r="G47" s="756"/>
      <c r="H47" s="756"/>
      <c r="I47" s="756"/>
      <c r="J47" s="756"/>
      <c r="K47" s="756"/>
      <c r="L47" s="756"/>
      <c r="M47" s="756"/>
      <c r="N47" s="756"/>
      <c r="O47" s="756"/>
      <c r="P47" s="756"/>
      <c r="Q47" s="756">
        <v>2</v>
      </c>
      <c r="R47" s="756"/>
      <c r="S47" s="756"/>
      <c r="T47" s="756"/>
      <c r="U47" s="756"/>
      <c r="V47" s="756"/>
      <c r="W47" s="756"/>
      <c r="X47" s="756"/>
      <c r="Y47" s="756"/>
      <c r="Z47" s="756"/>
      <c r="AA47" s="756"/>
      <c r="AB47" s="756">
        <v>4</v>
      </c>
      <c r="AC47" s="756"/>
      <c r="AD47" s="756"/>
      <c r="AE47" s="756"/>
      <c r="AF47" s="756"/>
      <c r="AG47" s="799"/>
      <c r="AH47" s="915">
        <v>4</v>
      </c>
      <c r="AI47" s="799"/>
      <c r="AJ47" s="940">
        <v>3.9215686274509803E-3</v>
      </c>
    </row>
    <row r="48" spans="1:36">
      <c r="A48" s="430" t="s">
        <v>28</v>
      </c>
      <c r="B48" s="48"/>
      <c r="C48" s="48"/>
      <c r="D48" s="48"/>
      <c r="E48" s="48"/>
      <c r="F48" s="48"/>
      <c r="G48" s="48"/>
      <c r="H48" s="48"/>
      <c r="I48" s="48"/>
      <c r="J48" s="48"/>
      <c r="K48" s="48"/>
      <c r="L48" s="48">
        <v>1</v>
      </c>
      <c r="M48" s="48"/>
      <c r="N48" s="48"/>
      <c r="O48" s="48"/>
      <c r="P48" s="48"/>
      <c r="Q48" s="48"/>
      <c r="R48" s="48"/>
      <c r="S48" s="48"/>
      <c r="T48" s="48"/>
      <c r="U48" s="48"/>
      <c r="V48" s="48"/>
      <c r="W48" s="48"/>
      <c r="X48" s="48"/>
      <c r="Y48" s="48"/>
      <c r="Z48" s="48"/>
      <c r="AA48" s="48"/>
      <c r="AB48" s="174">
        <v>1</v>
      </c>
      <c r="AC48" s="48"/>
      <c r="AD48" s="48"/>
      <c r="AE48" s="48"/>
      <c r="AF48" s="227"/>
      <c r="AG48" s="799"/>
      <c r="AH48" s="529">
        <v>1</v>
      </c>
      <c r="AI48" s="799"/>
      <c r="AJ48" s="526">
        <v>9.8039215686274508E-4</v>
      </c>
    </row>
    <row r="49" spans="1:36">
      <c r="A49" s="758" t="s">
        <v>182</v>
      </c>
      <c r="B49" s="699"/>
      <c r="C49" s="699"/>
      <c r="D49" s="699"/>
      <c r="E49" s="699"/>
      <c r="F49" s="699"/>
      <c r="G49" s="699"/>
      <c r="H49" s="699"/>
      <c r="I49" s="699"/>
      <c r="J49" s="699"/>
      <c r="K49" s="699"/>
      <c r="L49" s="699">
        <v>1</v>
      </c>
      <c r="M49" s="699"/>
      <c r="N49" s="699"/>
      <c r="O49" s="699"/>
      <c r="P49" s="699"/>
      <c r="Q49" s="699"/>
      <c r="R49" s="699"/>
      <c r="S49" s="699"/>
      <c r="T49" s="699"/>
      <c r="U49" s="699"/>
      <c r="V49" s="699"/>
      <c r="W49" s="699"/>
      <c r="X49" s="699"/>
      <c r="Y49" s="699"/>
      <c r="Z49" s="699"/>
      <c r="AA49" s="699"/>
      <c r="AB49" s="699">
        <v>1</v>
      </c>
      <c r="AC49" s="699"/>
      <c r="AD49" s="699"/>
      <c r="AE49" s="699"/>
      <c r="AF49" s="699"/>
      <c r="AG49" s="799"/>
      <c r="AH49" s="918">
        <v>1</v>
      </c>
      <c r="AI49" s="799"/>
      <c r="AJ49" s="941">
        <v>9.8039215686274508E-4</v>
      </c>
    </row>
    <row r="50" spans="1:36">
      <c r="A50" s="430" t="s">
        <v>759</v>
      </c>
      <c r="B50" s="48"/>
      <c r="C50" s="48"/>
      <c r="D50" s="48"/>
      <c r="E50" s="48"/>
      <c r="F50" s="48"/>
      <c r="G50" s="48"/>
      <c r="H50" s="48"/>
      <c r="I50" s="48"/>
      <c r="J50" s="48"/>
      <c r="K50" s="48"/>
      <c r="L50" s="48"/>
      <c r="M50" s="48"/>
      <c r="N50" s="48">
        <v>1</v>
      </c>
      <c r="O50" s="48"/>
      <c r="P50" s="48"/>
      <c r="Q50" s="48"/>
      <c r="R50" s="48"/>
      <c r="S50" s="48"/>
      <c r="T50" s="48"/>
      <c r="U50" s="48"/>
      <c r="V50" s="48"/>
      <c r="W50" s="48"/>
      <c r="X50" s="48"/>
      <c r="Y50" s="48"/>
      <c r="Z50" s="48"/>
      <c r="AA50" s="48"/>
      <c r="AB50" s="174">
        <v>1</v>
      </c>
      <c r="AC50" s="48"/>
      <c r="AD50" s="48"/>
      <c r="AE50" s="48"/>
      <c r="AF50" s="227"/>
      <c r="AG50" s="799"/>
      <c r="AH50" s="529">
        <v>1</v>
      </c>
      <c r="AI50" s="799"/>
      <c r="AJ50" s="526">
        <v>9.8039215686274508E-4</v>
      </c>
    </row>
    <row r="51" spans="1:36">
      <c r="A51" s="758" t="s">
        <v>30</v>
      </c>
      <c r="B51" s="699"/>
      <c r="C51" s="699"/>
      <c r="D51" s="699"/>
      <c r="E51" s="699"/>
      <c r="F51" s="699"/>
      <c r="G51" s="699"/>
      <c r="H51" s="699"/>
      <c r="I51" s="699"/>
      <c r="J51" s="699"/>
      <c r="K51" s="699"/>
      <c r="L51" s="699"/>
      <c r="M51" s="699"/>
      <c r="N51" s="699">
        <v>1</v>
      </c>
      <c r="O51" s="699"/>
      <c r="P51" s="699"/>
      <c r="Q51" s="699"/>
      <c r="R51" s="699"/>
      <c r="S51" s="699"/>
      <c r="T51" s="699"/>
      <c r="U51" s="699"/>
      <c r="V51" s="699"/>
      <c r="W51" s="699"/>
      <c r="X51" s="699"/>
      <c r="Y51" s="699"/>
      <c r="Z51" s="699"/>
      <c r="AA51" s="699"/>
      <c r="AB51" s="699">
        <v>1</v>
      </c>
      <c r="AC51" s="699"/>
      <c r="AD51" s="699"/>
      <c r="AE51" s="699"/>
      <c r="AF51" s="699"/>
      <c r="AG51" s="799"/>
      <c r="AH51" s="918">
        <v>1</v>
      </c>
      <c r="AI51" s="799"/>
      <c r="AJ51" s="941">
        <v>9.8039215686274508E-4</v>
      </c>
    </row>
    <row r="52" spans="1:36">
      <c r="A52" s="430" t="s">
        <v>760</v>
      </c>
      <c r="B52" s="48">
        <v>1</v>
      </c>
      <c r="C52" s="48">
        <v>1</v>
      </c>
      <c r="D52" s="48">
        <v>1</v>
      </c>
      <c r="E52" s="48">
        <v>1</v>
      </c>
      <c r="F52" s="48"/>
      <c r="G52" s="48"/>
      <c r="H52" s="48"/>
      <c r="I52" s="48">
        <v>1</v>
      </c>
      <c r="J52" s="48"/>
      <c r="K52" s="48"/>
      <c r="L52" s="48"/>
      <c r="M52" s="48">
        <v>15</v>
      </c>
      <c r="N52" s="48"/>
      <c r="O52" s="48">
        <v>3</v>
      </c>
      <c r="P52" s="48">
        <v>1</v>
      </c>
      <c r="Q52" s="48">
        <v>2</v>
      </c>
      <c r="R52" s="48"/>
      <c r="S52" s="48">
        <v>1</v>
      </c>
      <c r="T52" s="48">
        <v>1</v>
      </c>
      <c r="U52" s="48"/>
      <c r="V52" s="48"/>
      <c r="W52" s="48">
        <v>1</v>
      </c>
      <c r="X52" s="48"/>
      <c r="Y52" s="48">
        <v>1</v>
      </c>
      <c r="Z52" s="48">
        <v>1</v>
      </c>
      <c r="AA52" s="48">
        <v>1</v>
      </c>
      <c r="AB52" s="174">
        <v>32</v>
      </c>
      <c r="AC52" s="48">
        <v>4</v>
      </c>
      <c r="AD52" s="48"/>
      <c r="AE52" s="48">
        <v>1</v>
      </c>
      <c r="AF52" s="227">
        <v>5</v>
      </c>
      <c r="AG52" s="799"/>
      <c r="AH52" s="529">
        <v>37</v>
      </c>
      <c r="AI52" s="799"/>
      <c r="AJ52" s="526">
        <v>3.6274509803921572E-2</v>
      </c>
    </row>
    <row r="53" spans="1:36">
      <c r="A53" s="750" t="s">
        <v>32</v>
      </c>
      <c r="B53" s="751"/>
      <c r="C53" s="751"/>
      <c r="D53" s="751"/>
      <c r="E53" s="751"/>
      <c r="F53" s="751"/>
      <c r="G53" s="751"/>
      <c r="H53" s="751"/>
      <c r="I53" s="751"/>
      <c r="J53" s="751"/>
      <c r="K53" s="751"/>
      <c r="L53" s="751"/>
      <c r="M53" s="751">
        <v>2</v>
      </c>
      <c r="N53" s="751"/>
      <c r="O53" s="751"/>
      <c r="P53" s="751"/>
      <c r="Q53" s="751"/>
      <c r="R53" s="751"/>
      <c r="S53" s="751"/>
      <c r="T53" s="751"/>
      <c r="U53" s="751"/>
      <c r="V53" s="751"/>
      <c r="W53" s="751"/>
      <c r="X53" s="751"/>
      <c r="Y53" s="751"/>
      <c r="Z53" s="751">
        <v>1</v>
      </c>
      <c r="AA53" s="751"/>
      <c r="AB53" s="751">
        <v>3</v>
      </c>
      <c r="AC53" s="751"/>
      <c r="AD53" s="751"/>
      <c r="AE53" s="751"/>
      <c r="AF53" s="751"/>
      <c r="AG53" s="799"/>
      <c r="AH53" s="905">
        <v>3</v>
      </c>
      <c r="AI53" s="799"/>
      <c r="AJ53" s="939">
        <v>2.9411764705882353E-3</v>
      </c>
    </row>
    <row r="54" spans="1:36">
      <c r="A54" s="753" t="s">
        <v>33</v>
      </c>
      <c r="B54" s="736"/>
      <c r="C54" s="736">
        <v>1</v>
      </c>
      <c r="D54" s="736"/>
      <c r="E54" s="736"/>
      <c r="F54" s="736"/>
      <c r="G54" s="736"/>
      <c r="H54" s="736"/>
      <c r="I54" s="736"/>
      <c r="J54" s="736"/>
      <c r="K54" s="736"/>
      <c r="L54" s="736"/>
      <c r="M54" s="736">
        <v>5</v>
      </c>
      <c r="N54" s="736"/>
      <c r="O54" s="736">
        <v>1</v>
      </c>
      <c r="P54" s="736"/>
      <c r="Q54" s="736">
        <v>1</v>
      </c>
      <c r="R54" s="736"/>
      <c r="S54" s="736"/>
      <c r="T54" s="736"/>
      <c r="U54" s="736"/>
      <c r="V54" s="736"/>
      <c r="W54" s="736"/>
      <c r="X54" s="736"/>
      <c r="Y54" s="736"/>
      <c r="Z54" s="736"/>
      <c r="AA54" s="736">
        <v>1</v>
      </c>
      <c r="AB54" s="736">
        <v>9</v>
      </c>
      <c r="AC54" s="736">
        <v>1</v>
      </c>
      <c r="AD54" s="736"/>
      <c r="AE54" s="736">
        <v>1</v>
      </c>
      <c r="AF54" s="736">
        <v>2</v>
      </c>
      <c r="AG54" s="799"/>
      <c r="AH54" s="908">
        <v>11</v>
      </c>
      <c r="AI54" s="799"/>
      <c r="AJ54" s="942">
        <v>1.0784313725490196E-2</v>
      </c>
    </row>
    <row r="55" spans="1:36">
      <c r="A55" s="753" t="s">
        <v>34</v>
      </c>
      <c r="B55" s="736"/>
      <c r="C55" s="736"/>
      <c r="D55" s="736">
        <v>1</v>
      </c>
      <c r="E55" s="736"/>
      <c r="F55" s="736"/>
      <c r="G55" s="736"/>
      <c r="H55" s="736"/>
      <c r="I55" s="736"/>
      <c r="J55" s="736"/>
      <c r="K55" s="736"/>
      <c r="L55" s="736"/>
      <c r="M55" s="736">
        <v>3</v>
      </c>
      <c r="N55" s="736"/>
      <c r="O55" s="736">
        <v>1</v>
      </c>
      <c r="P55" s="736">
        <v>1</v>
      </c>
      <c r="Q55" s="736"/>
      <c r="R55" s="736"/>
      <c r="S55" s="736"/>
      <c r="T55" s="736"/>
      <c r="U55" s="736"/>
      <c r="V55" s="736"/>
      <c r="W55" s="736">
        <v>1</v>
      </c>
      <c r="X55" s="736"/>
      <c r="Y55" s="736">
        <v>1</v>
      </c>
      <c r="Z55" s="736"/>
      <c r="AA55" s="736"/>
      <c r="AB55" s="736">
        <v>8</v>
      </c>
      <c r="AC55" s="736">
        <v>2</v>
      </c>
      <c r="AD55" s="736"/>
      <c r="AE55" s="736"/>
      <c r="AF55" s="736">
        <v>2</v>
      </c>
      <c r="AG55" s="799"/>
      <c r="AH55" s="908">
        <v>10</v>
      </c>
      <c r="AI55" s="799"/>
      <c r="AJ55" s="942">
        <v>9.8039215686274508E-3</v>
      </c>
    </row>
    <row r="56" spans="1:36">
      <c r="A56" s="753" t="s">
        <v>35</v>
      </c>
      <c r="B56" s="736">
        <v>1</v>
      </c>
      <c r="C56" s="736"/>
      <c r="D56" s="736"/>
      <c r="E56" s="736"/>
      <c r="F56" s="736"/>
      <c r="G56" s="736"/>
      <c r="H56" s="736"/>
      <c r="I56" s="736">
        <v>1</v>
      </c>
      <c r="J56" s="736"/>
      <c r="K56" s="736"/>
      <c r="L56" s="736"/>
      <c r="M56" s="736">
        <v>4</v>
      </c>
      <c r="N56" s="736"/>
      <c r="O56" s="736">
        <v>1</v>
      </c>
      <c r="P56" s="736"/>
      <c r="Q56" s="736">
        <v>1</v>
      </c>
      <c r="R56" s="736"/>
      <c r="S56" s="736">
        <v>1</v>
      </c>
      <c r="T56" s="736">
        <v>1</v>
      </c>
      <c r="U56" s="736"/>
      <c r="V56" s="736"/>
      <c r="W56" s="736"/>
      <c r="X56" s="736"/>
      <c r="Y56" s="736"/>
      <c r="Z56" s="736"/>
      <c r="AA56" s="736"/>
      <c r="AB56" s="736">
        <v>10</v>
      </c>
      <c r="AC56" s="736">
        <v>1</v>
      </c>
      <c r="AD56" s="736"/>
      <c r="AE56" s="736"/>
      <c r="AF56" s="736">
        <v>1</v>
      </c>
      <c r="AG56" s="799"/>
      <c r="AH56" s="908">
        <v>11</v>
      </c>
      <c r="AI56" s="799"/>
      <c r="AJ56" s="942">
        <v>1.0784313725490196E-2</v>
      </c>
    </row>
    <row r="57" spans="1:36">
      <c r="A57" s="753" t="s">
        <v>36</v>
      </c>
      <c r="B57" s="736"/>
      <c r="C57" s="736"/>
      <c r="D57" s="736"/>
      <c r="E57" s="736"/>
      <c r="F57" s="736"/>
      <c r="G57" s="736"/>
      <c r="H57" s="736"/>
      <c r="I57" s="736"/>
      <c r="J57" s="736"/>
      <c r="K57" s="736"/>
      <c r="L57" s="736"/>
      <c r="M57" s="736">
        <v>1</v>
      </c>
      <c r="N57" s="736"/>
      <c r="O57" s="736"/>
      <c r="P57" s="736"/>
      <c r="Q57" s="736"/>
      <c r="R57" s="736"/>
      <c r="S57" s="736"/>
      <c r="T57" s="736"/>
      <c r="U57" s="736"/>
      <c r="V57" s="736"/>
      <c r="W57" s="736"/>
      <c r="X57" s="736"/>
      <c r="Y57" s="736"/>
      <c r="Z57" s="736"/>
      <c r="AA57" s="736"/>
      <c r="AB57" s="736">
        <v>1</v>
      </c>
      <c r="AC57" s="736"/>
      <c r="AD57" s="736"/>
      <c r="AE57" s="736"/>
      <c r="AF57" s="736"/>
      <c r="AG57" s="799"/>
      <c r="AH57" s="908">
        <v>1</v>
      </c>
      <c r="AI57" s="799"/>
      <c r="AJ57" s="942">
        <v>9.8039215686274508E-4</v>
      </c>
    </row>
    <row r="58" spans="1:36">
      <c r="A58" s="755" t="s">
        <v>37</v>
      </c>
      <c r="B58" s="756"/>
      <c r="C58" s="756"/>
      <c r="D58" s="756"/>
      <c r="E58" s="756">
        <v>1</v>
      </c>
      <c r="F58" s="756"/>
      <c r="G58" s="756"/>
      <c r="H58" s="756"/>
      <c r="I58" s="756"/>
      <c r="J58" s="756"/>
      <c r="K58" s="756"/>
      <c r="L58" s="756"/>
      <c r="M58" s="756"/>
      <c r="N58" s="756"/>
      <c r="O58" s="756"/>
      <c r="P58" s="756"/>
      <c r="Q58" s="756"/>
      <c r="R58" s="756"/>
      <c r="S58" s="756"/>
      <c r="T58" s="756"/>
      <c r="U58" s="756"/>
      <c r="V58" s="756"/>
      <c r="W58" s="756"/>
      <c r="X58" s="756"/>
      <c r="Y58" s="756"/>
      <c r="Z58" s="756"/>
      <c r="AA58" s="756"/>
      <c r="AB58" s="756">
        <v>1</v>
      </c>
      <c r="AC58" s="756"/>
      <c r="AD58" s="756"/>
      <c r="AE58" s="756"/>
      <c r="AF58" s="756"/>
      <c r="AG58" s="799"/>
      <c r="AH58" s="915">
        <v>1</v>
      </c>
      <c r="AI58" s="799"/>
      <c r="AJ58" s="940">
        <v>9.8039215686274508E-4</v>
      </c>
    </row>
    <row r="59" spans="1:36">
      <c r="A59" s="430" t="s">
        <v>761</v>
      </c>
      <c r="B59" s="48">
        <v>2</v>
      </c>
      <c r="C59" s="48"/>
      <c r="D59" s="48">
        <v>4</v>
      </c>
      <c r="E59" s="48">
        <v>1</v>
      </c>
      <c r="F59" s="48">
        <v>1</v>
      </c>
      <c r="G59" s="48"/>
      <c r="H59" s="48"/>
      <c r="I59" s="48"/>
      <c r="J59" s="48">
        <v>1</v>
      </c>
      <c r="K59" s="48"/>
      <c r="L59" s="48"/>
      <c r="M59" s="48">
        <v>3</v>
      </c>
      <c r="N59" s="48">
        <v>3</v>
      </c>
      <c r="O59" s="48">
        <v>19</v>
      </c>
      <c r="P59" s="48">
        <v>4</v>
      </c>
      <c r="Q59" s="48">
        <v>1</v>
      </c>
      <c r="R59" s="48">
        <v>1</v>
      </c>
      <c r="S59" s="48">
        <v>1</v>
      </c>
      <c r="T59" s="48">
        <v>1</v>
      </c>
      <c r="U59" s="48"/>
      <c r="V59" s="48">
        <v>2</v>
      </c>
      <c r="W59" s="48"/>
      <c r="X59" s="48">
        <v>1</v>
      </c>
      <c r="Y59" s="48"/>
      <c r="Z59" s="48">
        <v>1</v>
      </c>
      <c r="AA59" s="48">
        <v>2</v>
      </c>
      <c r="AB59" s="174">
        <v>48</v>
      </c>
      <c r="AC59" s="48">
        <v>10</v>
      </c>
      <c r="AD59" s="48">
        <v>3</v>
      </c>
      <c r="AE59" s="48">
        <v>1</v>
      </c>
      <c r="AF59" s="227"/>
      <c r="AG59" s="799"/>
      <c r="AH59" s="529">
        <v>48</v>
      </c>
      <c r="AI59" s="799"/>
      <c r="AJ59" s="526">
        <v>4.7058823529411764E-2</v>
      </c>
    </row>
    <row r="60" spans="1:36">
      <c r="A60" s="750" t="s">
        <v>38</v>
      </c>
      <c r="B60" s="751"/>
      <c r="C60" s="751"/>
      <c r="D60" s="751"/>
      <c r="E60" s="751"/>
      <c r="F60" s="751">
        <v>1</v>
      </c>
      <c r="G60" s="751"/>
      <c r="H60" s="751"/>
      <c r="I60" s="751"/>
      <c r="J60" s="751"/>
      <c r="K60" s="751"/>
      <c r="L60" s="751"/>
      <c r="M60" s="751">
        <v>1</v>
      </c>
      <c r="N60" s="751">
        <v>3</v>
      </c>
      <c r="O60" s="751"/>
      <c r="P60" s="751">
        <v>1</v>
      </c>
      <c r="Q60" s="751"/>
      <c r="R60" s="751"/>
      <c r="S60" s="751"/>
      <c r="T60" s="751"/>
      <c r="U60" s="751"/>
      <c r="V60" s="751">
        <v>2</v>
      </c>
      <c r="W60" s="751"/>
      <c r="X60" s="751">
        <v>1</v>
      </c>
      <c r="Y60" s="751"/>
      <c r="Z60" s="751"/>
      <c r="AA60" s="751"/>
      <c r="AB60" s="751">
        <v>9</v>
      </c>
      <c r="AC60" s="751">
        <v>1</v>
      </c>
      <c r="AD60" s="751"/>
      <c r="AE60" s="751"/>
      <c r="AF60" s="751">
        <v>1</v>
      </c>
      <c r="AG60" s="799"/>
      <c r="AH60" s="905">
        <v>10</v>
      </c>
      <c r="AI60" s="799"/>
      <c r="AJ60" s="939">
        <v>9.8039215686274508E-3</v>
      </c>
    </row>
    <row r="61" spans="1:36">
      <c r="A61" s="753" t="s">
        <v>39</v>
      </c>
      <c r="B61" s="736"/>
      <c r="C61" s="736"/>
      <c r="D61" s="736"/>
      <c r="E61" s="736"/>
      <c r="F61" s="736"/>
      <c r="G61" s="736"/>
      <c r="H61" s="736"/>
      <c r="I61" s="736"/>
      <c r="J61" s="736"/>
      <c r="K61" s="736"/>
      <c r="L61" s="736"/>
      <c r="M61" s="736"/>
      <c r="N61" s="736"/>
      <c r="O61" s="736"/>
      <c r="P61" s="736"/>
      <c r="Q61" s="736"/>
      <c r="R61" s="736"/>
      <c r="S61" s="736"/>
      <c r="T61" s="736"/>
      <c r="U61" s="736"/>
      <c r="V61" s="736"/>
      <c r="W61" s="736"/>
      <c r="X61" s="736"/>
      <c r="Y61" s="736"/>
      <c r="Z61" s="736"/>
      <c r="AA61" s="736"/>
      <c r="AB61" s="736"/>
      <c r="AC61" s="736"/>
      <c r="AD61" s="736"/>
      <c r="AE61" s="736"/>
      <c r="AF61" s="736"/>
      <c r="AG61" s="799"/>
      <c r="AH61" s="908"/>
      <c r="AI61" s="799"/>
      <c r="AJ61" s="942">
        <v>0</v>
      </c>
    </row>
    <row r="62" spans="1:36">
      <c r="A62" s="753" t="s">
        <v>183</v>
      </c>
      <c r="B62" s="736"/>
      <c r="C62" s="736"/>
      <c r="D62" s="736"/>
      <c r="E62" s="736"/>
      <c r="F62" s="736"/>
      <c r="G62" s="736"/>
      <c r="H62" s="736"/>
      <c r="I62" s="736"/>
      <c r="J62" s="736"/>
      <c r="K62" s="736"/>
      <c r="L62" s="736"/>
      <c r="M62" s="736">
        <v>1</v>
      </c>
      <c r="N62" s="736"/>
      <c r="O62" s="736"/>
      <c r="P62" s="736">
        <v>1</v>
      </c>
      <c r="Q62" s="736"/>
      <c r="R62" s="736"/>
      <c r="S62" s="736"/>
      <c r="T62" s="736"/>
      <c r="U62" s="736"/>
      <c r="V62" s="736"/>
      <c r="W62" s="736"/>
      <c r="X62" s="736"/>
      <c r="Y62" s="736"/>
      <c r="Z62" s="736"/>
      <c r="AA62" s="736"/>
      <c r="AB62" s="736">
        <v>2</v>
      </c>
      <c r="AC62" s="736">
        <v>2</v>
      </c>
      <c r="AD62" s="736">
        <v>1</v>
      </c>
      <c r="AE62" s="736">
        <v>1</v>
      </c>
      <c r="AF62" s="736">
        <v>4</v>
      </c>
      <c r="AG62" s="799"/>
      <c r="AH62" s="908">
        <v>6</v>
      </c>
      <c r="AI62" s="799"/>
      <c r="AJ62" s="942">
        <v>5.8823529411764705E-3</v>
      </c>
    </row>
    <row r="63" spans="1:36">
      <c r="A63" s="753" t="s">
        <v>40</v>
      </c>
      <c r="B63" s="736">
        <v>2</v>
      </c>
      <c r="C63" s="736"/>
      <c r="D63" s="736">
        <v>1</v>
      </c>
      <c r="E63" s="736">
        <v>1</v>
      </c>
      <c r="F63" s="736"/>
      <c r="G63" s="736"/>
      <c r="H63" s="736"/>
      <c r="I63" s="736"/>
      <c r="J63" s="736">
        <v>1</v>
      </c>
      <c r="K63" s="736"/>
      <c r="L63" s="736"/>
      <c r="M63" s="736"/>
      <c r="N63" s="736"/>
      <c r="O63" s="736">
        <v>3</v>
      </c>
      <c r="P63" s="736">
        <v>1</v>
      </c>
      <c r="Q63" s="736">
        <v>1</v>
      </c>
      <c r="R63" s="736"/>
      <c r="S63" s="736">
        <v>1</v>
      </c>
      <c r="T63" s="736"/>
      <c r="U63" s="736"/>
      <c r="V63" s="736"/>
      <c r="W63" s="736"/>
      <c r="X63" s="736"/>
      <c r="Y63" s="736"/>
      <c r="Z63" s="736"/>
      <c r="AA63" s="736"/>
      <c r="AB63" s="736">
        <v>11</v>
      </c>
      <c r="AC63" s="736">
        <v>2</v>
      </c>
      <c r="AD63" s="736"/>
      <c r="AE63" s="736"/>
      <c r="AF63" s="736">
        <v>2</v>
      </c>
      <c r="AG63" s="799"/>
      <c r="AH63" s="908">
        <v>13</v>
      </c>
      <c r="AI63" s="799"/>
      <c r="AJ63" s="942">
        <v>1.2745098039215686E-2</v>
      </c>
    </row>
    <row r="64" spans="1:36">
      <c r="A64" s="753" t="s">
        <v>41</v>
      </c>
      <c r="B64" s="736"/>
      <c r="C64" s="736"/>
      <c r="D64" s="736">
        <v>1</v>
      </c>
      <c r="E64" s="736"/>
      <c r="F64" s="736"/>
      <c r="G64" s="736"/>
      <c r="H64" s="736"/>
      <c r="I64" s="736"/>
      <c r="J64" s="736"/>
      <c r="K64" s="736"/>
      <c r="L64" s="736"/>
      <c r="M64" s="736">
        <v>1</v>
      </c>
      <c r="N64" s="736"/>
      <c r="O64" s="736">
        <v>7</v>
      </c>
      <c r="P64" s="736"/>
      <c r="Q64" s="736"/>
      <c r="R64" s="736"/>
      <c r="S64" s="736"/>
      <c r="T64" s="736"/>
      <c r="U64" s="736"/>
      <c r="V64" s="736"/>
      <c r="W64" s="736"/>
      <c r="X64" s="736"/>
      <c r="Y64" s="736"/>
      <c r="Z64" s="736">
        <v>1</v>
      </c>
      <c r="AA64" s="736">
        <v>1</v>
      </c>
      <c r="AB64" s="736">
        <v>11</v>
      </c>
      <c r="AC64" s="736"/>
      <c r="AD64" s="736"/>
      <c r="AE64" s="736"/>
      <c r="AF64" s="736"/>
      <c r="AG64" s="799"/>
      <c r="AH64" s="908">
        <v>11</v>
      </c>
      <c r="AI64" s="799"/>
      <c r="AJ64" s="942">
        <v>1.0784313725490196E-2</v>
      </c>
    </row>
    <row r="65" spans="1:36">
      <c r="A65" s="753" t="s">
        <v>158</v>
      </c>
      <c r="B65" s="736"/>
      <c r="C65" s="736"/>
      <c r="D65" s="736"/>
      <c r="E65" s="736"/>
      <c r="F65" s="736"/>
      <c r="G65" s="736"/>
      <c r="H65" s="736"/>
      <c r="I65" s="736"/>
      <c r="J65" s="736"/>
      <c r="K65" s="736"/>
      <c r="L65" s="736"/>
      <c r="M65" s="736"/>
      <c r="N65" s="736"/>
      <c r="O65" s="736">
        <v>2</v>
      </c>
      <c r="P65" s="736"/>
      <c r="Q65" s="736"/>
      <c r="R65" s="736">
        <v>1</v>
      </c>
      <c r="S65" s="736"/>
      <c r="T65" s="736"/>
      <c r="U65" s="736"/>
      <c r="V65" s="736"/>
      <c r="W65" s="736"/>
      <c r="X65" s="736"/>
      <c r="Y65" s="736"/>
      <c r="Z65" s="736"/>
      <c r="AA65" s="736"/>
      <c r="AB65" s="736">
        <v>3</v>
      </c>
      <c r="AC65" s="736"/>
      <c r="AD65" s="736"/>
      <c r="AE65" s="736"/>
      <c r="AF65" s="736"/>
      <c r="AG65" s="799"/>
      <c r="AH65" s="908">
        <v>3</v>
      </c>
      <c r="AI65" s="799"/>
      <c r="AJ65" s="942">
        <v>2.9411764705882353E-3</v>
      </c>
    </row>
    <row r="66" spans="1:36">
      <c r="A66" s="753" t="s">
        <v>95</v>
      </c>
      <c r="B66" s="736"/>
      <c r="C66" s="736"/>
      <c r="D66" s="736"/>
      <c r="E66" s="736"/>
      <c r="F66" s="736"/>
      <c r="G66" s="736"/>
      <c r="H66" s="736"/>
      <c r="I66" s="736"/>
      <c r="J66" s="736"/>
      <c r="K66" s="736"/>
      <c r="L66" s="736"/>
      <c r="M66" s="736"/>
      <c r="N66" s="736"/>
      <c r="O66" s="736"/>
      <c r="P66" s="736">
        <v>1</v>
      </c>
      <c r="Q66" s="736"/>
      <c r="R66" s="736"/>
      <c r="S66" s="736"/>
      <c r="T66" s="736"/>
      <c r="U66" s="736"/>
      <c r="V66" s="736"/>
      <c r="W66" s="736"/>
      <c r="X66" s="736"/>
      <c r="Y66" s="736"/>
      <c r="Z66" s="736"/>
      <c r="AA66" s="736"/>
      <c r="AB66" s="736">
        <v>1</v>
      </c>
      <c r="AC66" s="736">
        <v>4</v>
      </c>
      <c r="AD66" s="736"/>
      <c r="AE66" s="736"/>
      <c r="AF66" s="736">
        <v>4</v>
      </c>
      <c r="AG66" s="799"/>
      <c r="AH66" s="908">
        <v>5</v>
      </c>
      <c r="AI66" s="799"/>
      <c r="AJ66" s="942">
        <v>4.9019607843137254E-3</v>
      </c>
    </row>
    <row r="67" spans="1:36">
      <c r="A67" s="753" t="s">
        <v>42</v>
      </c>
      <c r="B67" s="736"/>
      <c r="C67" s="736"/>
      <c r="D67" s="736">
        <v>1</v>
      </c>
      <c r="E67" s="736"/>
      <c r="F67" s="736"/>
      <c r="G67" s="736"/>
      <c r="H67" s="736"/>
      <c r="I67" s="736"/>
      <c r="J67" s="736"/>
      <c r="K67" s="736"/>
      <c r="L67" s="736"/>
      <c r="M67" s="736"/>
      <c r="N67" s="736"/>
      <c r="O67" s="736">
        <v>4</v>
      </c>
      <c r="P67" s="736"/>
      <c r="Q67" s="736"/>
      <c r="R67" s="736"/>
      <c r="S67" s="736"/>
      <c r="T67" s="736"/>
      <c r="U67" s="736"/>
      <c r="V67" s="736"/>
      <c r="W67" s="736"/>
      <c r="X67" s="736"/>
      <c r="Y67" s="736"/>
      <c r="Z67" s="736"/>
      <c r="AA67" s="736">
        <v>1</v>
      </c>
      <c r="AB67" s="736">
        <v>6</v>
      </c>
      <c r="AC67" s="736"/>
      <c r="AD67" s="736">
        <v>2</v>
      </c>
      <c r="AE67" s="736"/>
      <c r="AF67" s="736">
        <v>2</v>
      </c>
      <c r="AG67" s="799"/>
      <c r="AH67" s="908">
        <v>8</v>
      </c>
      <c r="AI67" s="799"/>
      <c r="AJ67" s="942">
        <v>7.8431372549019607E-3</v>
      </c>
    </row>
    <row r="68" spans="1:36">
      <c r="A68" s="753" t="s">
        <v>43</v>
      </c>
      <c r="B68" s="736"/>
      <c r="C68" s="736"/>
      <c r="D68" s="736">
        <v>1</v>
      </c>
      <c r="E68" s="736"/>
      <c r="F68" s="736"/>
      <c r="G68" s="736"/>
      <c r="H68" s="736"/>
      <c r="I68" s="736"/>
      <c r="J68" s="736"/>
      <c r="K68" s="736"/>
      <c r="L68" s="736"/>
      <c r="M68" s="736"/>
      <c r="N68" s="736"/>
      <c r="O68" s="736">
        <v>1</v>
      </c>
      <c r="P68" s="736"/>
      <c r="Q68" s="736"/>
      <c r="R68" s="736"/>
      <c r="S68" s="736"/>
      <c r="T68" s="736"/>
      <c r="U68" s="736"/>
      <c r="V68" s="736"/>
      <c r="W68" s="736"/>
      <c r="X68" s="736"/>
      <c r="Y68" s="736"/>
      <c r="Z68" s="736"/>
      <c r="AA68" s="736"/>
      <c r="AB68" s="736">
        <v>2</v>
      </c>
      <c r="AC68" s="736">
        <v>1</v>
      </c>
      <c r="AD68" s="736"/>
      <c r="AE68" s="736"/>
      <c r="AF68" s="736">
        <v>1</v>
      </c>
      <c r="AG68" s="799"/>
      <c r="AH68" s="908">
        <v>3</v>
      </c>
      <c r="AI68" s="799"/>
      <c r="AJ68" s="942">
        <v>2.9411764705882353E-3</v>
      </c>
    </row>
    <row r="69" spans="1:36">
      <c r="A69" s="755" t="s">
        <v>44</v>
      </c>
      <c r="B69" s="756"/>
      <c r="C69" s="756"/>
      <c r="D69" s="756"/>
      <c r="E69" s="756"/>
      <c r="F69" s="756"/>
      <c r="G69" s="756"/>
      <c r="H69" s="756"/>
      <c r="I69" s="756"/>
      <c r="J69" s="756"/>
      <c r="K69" s="756"/>
      <c r="L69" s="756"/>
      <c r="M69" s="756"/>
      <c r="N69" s="756"/>
      <c r="O69" s="756">
        <v>2</v>
      </c>
      <c r="P69" s="756"/>
      <c r="Q69" s="756"/>
      <c r="R69" s="756"/>
      <c r="S69" s="756"/>
      <c r="T69" s="756">
        <v>1</v>
      </c>
      <c r="U69" s="756"/>
      <c r="V69" s="756"/>
      <c r="W69" s="756"/>
      <c r="X69" s="756"/>
      <c r="Y69" s="756"/>
      <c r="Z69" s="756"/>
      <c r="AA69" s="756"/>
      <c r="AB69" s="756">
        <v>3</v>
      </c>
      <c r="AC69" s="756"/>
      <c r="AD69" s="756"/>
      <c r="AE69" s="756"/>
      <c r="AF69" s="756"/>
      <c r="AG69" s="799"/>
      <c r="AH69" s="915">
        <v>3</v>
      </c>
      <c r="AI69" s="799"/>
      <c r="AJ69" s="940">
        <v>2.9411764705882353E-3</v>
      </c>
    </row>
    <row r="70" spans="1:36">
      <c r="A70" s="430" t="s">
        <v>763</v>
      </c>
      <c r="B70" s="48">
        <v>1</v>
      </c>
      <c r="C70" s="48"/>
      <c r="D70" s="48"/>
      <c r="E70" s="48">
        <v>2</v>
      </c>
      <c r="F70" s="48"/>
      <c r="G70" s="48"/>
      <c r="H70" s="48"/>
      <c r="I70" s="48"/>
      <c r="J70" s="48"/>
      <c r="K70" s="48"/>
      <c r="L70" s="48"/>
      <c r="M70" s="48"/>
      <c r="N70" s="48"/>
      <c r="O70" s="48">
        <v>1</v>
      </c>
      <c r="P70" s="48">
        <v>17</v>
      </c>
      <c r="Q70" s="48">
        <v>1</v>
      </c>
      <c r="R70" s="48">
        <v>1</v>
      </c>
      <c r="S70" s="48">
        <v>1</v>
      </c>
      <c r="T70" s="48">
        <v>2</v>
      </c>
      <c r="U70" s="48"/>
      <c r="V70" s="48"/>
      <c r="W70" s="48">
        <v>1</v>
      </c>
      <c r="X70" s="48">
        <v>2</v>
      </c>
      <c r="Y70" s="48"/>
      <c r="Z70" s="48">
        <v>1</v>
      </c>
      <c r="AA70" s="48"/>
      <c r="AB70" s="174">
        <v>30</v>
      </c>
      <c r="AC70" s="48">
        <v>3</v>
      </c>
      <c r="AD70" s="48">
        <v>1</v>
      </c>
      <c r="AE70" s="48">
        <v>1</v>
      </c>
      <c r="AF70" s="227">
        <v>5</v>
      </c>
      <c r="AG70" s="799"/>
      <c r="AH70" s="529">
        <v>35</v>
      </c>
      <c r="AI70" s="799"/>
      <c r="AJ70" s="526">
        <v>3.4313725490196081E-2</v>
      </c>
    </row>
    <row r="71" spans="1:36">
      <c r="A71" s="750" t="s">
        <v>45</v>
      </c>
      <c r="B71" s="751"/>
      <c r="C71" s="751"/>
      <c r="D71" s="751"/>
      <c r="E71" s="751">
        <v>1</v>
      </c>
      <c r="F71" s="751"/>
      <c r="G71" s="751"/>
      <c r="H71" s="751"/>
      <c r="I71" s="751"/>
      <c r="J71" s="751"/>
      <c r="K71" s="751"/>
      <c r="L71" s="751"/>
      <c r="M71" s="751"/>
      <c r="N71" s="751"/>
      <c r="O71" s="751">
        <v>1</v>
      </c>
      <c r="P71" s="751">
        <v>10</v>
      </c>
      <c r="Q71" s="751"/>
      <c r="R71" s="751">
        <v>1</v>
      </c>
      <c r="S71" s="751"/>
      <c r="T71" s="751">
        <v>2</v>
      </c>
      <c r="U71" s="751"/>
      <c r="V71" s="751"/>
      <c r="W71" s="751">
        <v>1</v>
      </c>
      <c r="X71" s="751">
        <v>2</v>
      </c>
      <c r="Y71" s="751"/>
      <c r="Z71" s="751">
        <v>1</v>
      </c>
      <c r="AA71" s="751"/>
      <c r="AB71" s="751">
        <v>19</v>
      </c>
      <c r="AC71" s="751">
        <v>3</v>
      </c>
      <c r="AD71" s="751"/>
      <c r="AE71" s="751"/>
      <c r="AF71" s="751">
        <v>3</v>
      </c>
      <c r="AG71" s="799"/>
      <c r="AH71" s="905">
        <v>22</v>
      </c>
      <c r="AI71" s="799"/>
      <c r="AJ71" s="939">
        <v>2.1568627450980392E-2</v>
      </c>
    </row>
    <row r="72" spans="1:36">
      <c r="A72" s="753" t="s">
        <v>46</v>
      </c>
      <c r="B72" s="736">
        <v>1</v>
      </c>
      <c r="C72" s="736"/>
      <c r="D72" s="736"/>
      <c r="E72" s="736">
        <v>1</v>
      </c>
      <c r="F72" s="736"/>
      <c r="G72" s="736"/>
      <c r="H72" s="736"/>
      <c r="I72" s="736"/>
      <c r="J72" s="736"/>
      <c r="K72" s="736"/>
      <c r="L72" s="736"/>
      <c r="M72" s="736"/>
      <c r="N72" s="736"/>
      <c r="O72" s="736"/>
      <c r="P72" s="736">
        <v>5</v>
      </c>
      <c r="Q72" s="736">
        <v>1</v>
      </c>
      <c r="R72" s="736"/>
      <c r="S72" s="736">
        <v>1</v>
      </c>
      <c r="T72" s="736"/>
      <c r="U72" s="736"/>
      <c r="V72" s="736"/>
      <c r="W72" s="736"/>
      <c r="X72" s="736"/>
      <c r="Y72" s="736"/>
      <c r="Z72" s="736"/>
      <c r="AA72" s="736"/>
      <c r="AB72" s="736">
        <v>9</v>
      </c>
      <c r="AC72" s="736"/>
      <c r="AD72" s="736">
        <v>1</v>
      </c>
      <c r="AE72" s="736">
        <v>1</v>
      </c>
      <c r="AF72" s="736">
        <v>2</v>
      </c>
      <c r="AG72" s="799"/>
      <c r="AH72" s="908">
        <v>11</v>
      </c>
      <c r="AI72" s="799"/>
      <c r="AJ72" s="942">
        <v>1.0784313725490196E-2</v>
      </c>
    </row>
    <row r="73" spans="1:36">
      <c r="A73" s="755" t="s">
        <v>47</v>
      </c>
      <c r="B73" s="756"/>
      <c r="C73" s="756"/>
      <c r="D73" s="756"/>
      <c r="E73" s="756"/>
      <c r="F73" s="756"/>
      <c r="G73" s="756"/>
      <c r="H73" s="756"/>
      <c r="I73" s="756"/>
      <c r="J73" s="756"/>
      <c r="K73" s="756"/>
      <c r="L73" s="756"/>
      <c r="M73" s="756"/>
      <c r="N73" s="756"/>
      <c r="O73" s="756"/>
      <c r="P73" s="756">
        <v>2</v>
      </c>
      <c r="Q73" s="756"/>
      <c r="R73" s="756"/>
      <c r="S73" s="756"/>
      <c r="T73" s="756"/>
      <c r="U73" s="756"/>
      <c r="V73" s="756"/>
      <c r="W73" s="756"/>
      <c r="X73" s="756"/>
      <c r="Y73" s="756"/>
      <c r="Z73" s="756"/>
      <c r="AA73" s="756"/>
      <c r="AB73" s="756">
        <v>2</v>
      </c>
      <c r="AC73" s="756"/>
      <c r="AD73" s="756"/>
      <c r="AE73" s="756"/>
      <c r="AF73" s="756"/>
      <c r="AG73" s="799"/>
      <c r="AH73" s="915">
        <v>2</v>
      </c>
      <c r="AI73" s="799"/>
      <c r="AJ73" s="940">
        <v>1.9607843137254902E-3</v>
      </c>
    </row>
    <row r="74" spans="1:36">
      <c r="A74" s="430" t="s">
        <v>764</v>
      </c>
      <c r="B74" s="48"/>
      <c r="C74" s="48"/>
      <c r="D74" s="48"/>
      <c r="E74" s="48"/>
      <c r="F74" s="48">
        <v>2</v>
      </c>
      <c r="G74" s="48"/>
      <c r="H74" s="48"/>
      <c r="I74" s="48"/>
      <c r="J74" s="48"/>
      <c r="K74" s="48"/>
      <c r="L74" s="48"/>
      <c r="M74" s="48">
        <v>1</v>
      </c>
      <c r="N74" s="48"/>
      <c r="O74" s="48"/>
      <c r="P74" s="48"/>
      <c r="Q74" s="48">
        <v>16</v>
      </c>
      <c r="R74" s="48"/>
      <c r="S74" s="48">
        <v>1</v>
      </c>
      <c r="T74" s="48"/>
      <c r="U74" s="48"/>
      <c r="V74" s="48"/>
      <c r="W74" s="48"/>
      <c r="X74" s="48"/>
      <c r="Y74" s="48">
        <v>1</v>
      </c>
      <c r="Z74" s="48">
        <v>1</v>
      </c>
      <c r="AA74" s="48">
        <v>1</v>
      </c>
      <c r="AB74" s="174">
        <v>23</v>
      </c>
      <c r="AC74" s="48">
        <v>2</v>
      </c>
      <c r="AD74" s="48">
        <v>2</v>
      </c>
      <c r="AE74" s="48"/>
      <c r="AF74" s="227">
        <v>4</v>
      </c>
      <c r="AG74" s="799"/>
      <c r="AH74" s="529">
        <v>27</v>
      </c>
      <c r="AI74" s="799"/>
      <c r="AJ74" s="526">
        <v>2.6470588235294117E-2</v>
      </c>
    </row>
    <row r="75" spans="1:36">
      <c r="A75" s="758" t="s">
        <v>49</v>
      </c>
      <c r="B75" s="699"/>
      <c r="C75" s="699"/>
      <c r="D75" s="699"/>
      <c r="E75" s="699"/>
      <c r="F75" s="699">
        <v>2</v>
      </c>
      <c r="G75" s="699"/>
      <c r="H75" s="699"/>
      <c r="I75" s="699"/>
      <c r="J75" s="699"/>
      <c r="K75" s="699"/>
      <c r="L75" s="699"/>
      <c r="M75" s="699">
        <v>1</v>
      </c>
      <c r="N75" s="699"/>
      <c r="O75" s="699"/>
      <c r="P75" s="699"/>
      <c r="Q75" s="699">
        <v>16</v>
      </c>
      <c r="R75" s="699"/>
      <c r="S75" s="699">
        <v>1</v>
      </c>
      <c r="T75" s="699"/>
      <c r="U75" s="699"/>
      <c r="V75" s="699"/>
      <c r="W75" s="699"/>
      <c r="X75" s="699"/>
      <c r="Y75" s="699">
        <v>1</v>
      </c>
      <c r="Z75" s="699">
        <v>1</v>
      </c>
      <c r="AA75" s="699">
        <v>1</v>
      </c>
      <c r="AB75" s="699">
        <v>23</v>
      </c>
      <c r="AC75" s="699">
        <v>2</v>
      </c>
      <c r="AD75" s="699">
        <v>2</v>
      </c>
      <c r="AE75" s="699"/>
      <c r="AF75" s="699">
        <v>4</v>
      </c>
      <c r="AG75" s="799"/>
      <c r="AH75" s="918">
        <v>27</v>
      </c>
      <c r="AI75" s="799"/>
      <c r="AJ75" s="941">
        <v>2.6470588235294117E-2</v>
      </c>
    </row>
    <row r="76" spans="1:36">
      <c r="A76" s="430" t="s">
        <v>765</v>
      </c>
      <c r="B76" s="48"/>
      <c r="C76" s="48">
        <v>2</v>
      </c>
      <c r="D76" s="48"/>
      <c r="E76" s="48">
        <v>2</v>
      </c>
      <c r="F76" s="48"/>
      <c r="G76" s="48"/>
      <c r="H76" s="48"/>
      <c r="I76" s="48"/>
      <c r="J76" s="48"/>
      <c r="K76" s="48">
        <v>1</v>
      </c>
      <c r="L76" s="48"/>
      <c r="M76" s="48">
        <v>1</v>
      </c>
      <c r="N76" s="48"/>
      <c r="O76" s="48"/>
      <c r="P76" s="48"/>
      <c r="Q76" s="48">
        <v>1</v>
      </c>
      <c r="R76" s="48">
        <v>4</v>
      </c>
      <c r="S76" s="48"/>
      <c r="T76" s="48">
        <v>1</v>
      </c>
      <c r="U76" s="48"/>
      <c r="V76" s="48"/>
      <c r="W76" s="48">
        <v>1</v>
      </c>
      <c r="X76" s="48"/>
      <c r="Y76" s="48"/>
      <c r="Z76" s="48"/>
      <c r="AA76" s="48"/>
      <c r="AB76" s="174">
        <v>13</v>
      </c>
      <c r="AC76" s="48">
        <v>1</v>
      </c>
      <c r="AD76" s="48">
        <v>2</v>
      </c>
      <c r="AE76" s="48"/>
      <c r="AF76" s="227">
        <v>3</v>
      </c>
      <c r="AG76" s="799"/>
      <c r="AH76" s="529">
        <v>16</v>
      </c>
      <c r="AI76" s="799"/>
      <c r="AJ76" s="526">
        <v>1.5686274509803921E-2</v>
      </c>
    </row>
    <row r="77" spans="1:36">
      <c r="A77" s="750" t="s">
        <v>51</v>
      </c>
      <c r="B77" s="751"/>
      <c r="C77" s="751">
        <v>1</v>
      </c>
      <c r="D77" s="751"/>
      <c r="E77" s="751">
        <v>1</v>
      </c>
      <c r="F77" s="751"/>
      <c r="G77" s="751"/>
      <c r="H77" s="751"/>
      <c r="I77" s="751"/>
      <c r="J77" s="751"/>
      <c r="K77" s="751"/>
      <c r="L77" s="751"/>
      <c r="M77" s="751"/>
      <c r="N77" s="751"/>
      <c r="O77" s="751"/>
      <c r="P77" s="751"/>
      <c r="Q77" s="751"/>
      <c r="R77" s="751">
        <v>1</v>
      </c>
      <c r="S77" s="751"/>
      <c r="T77" s="751"/>
      <c r="U77" s="751"/>
      <c r="V77" s="751"/>
      <c r="W77" s="751"/>
      <c r="X77" s="751"/>
      <c r="Y77" s="751"/>
      <c r="Z77" s="751"/>
      <c r="AA77" s="751"/>
      <c r="AB77" s="751">
        <v>3</v>
      </c>
      <c r="AC77" s="751"/>
      <c r="AD77" s="751"/>
      <c r="AE77" s="751"/>
      <c r="AF77" s="751"/>
      <c r="AG77" s="799"/>
      <c r="AH77" s="905">
        <v>3</v>
      </c>
      <c r="AI77" s="799"/>
      <c r="AJ77" s="939">
        <v>2.9411764705882353E-3</v>
      </c>
    </row>
    <row r="78" spans="1:36">
      <c r="A78" s="753" t="s">
        <v>52</v>
      </c>
      <c r="B78" s="736"/>
      <c r="C78" s="736"/>
      <c r="D78" s="736"/>
      <c r="E78" s="736"/>
      <c r="F78" s="736"/>
      <c r="G78" s="736"/>
      <c r="H78" s="736"/>
      <c r="I78" s="736"/>
      <c r="J78" s="736"/>
      <c r="K78" s="736"/>
      <c r="L78" s="736"/>
      <c r="M78" s="736"/>
      <c r="N78" s="736"/>
      <c r="O78" s="736"/>
      <c r="P78" s="736"/>
      <c r="Q78" s="736"/>
      <c r="R78" s="736"/>
      <c r="S78" s="736"/>
      <c r="T78" s="736"/>
      <c r="U78" s="736"/>
      <c r="V78" s="736"/>
      <c r="W78" s="736"/>
      <c r="X78" s="736"/>
      <c r="Y78" s="736"/>
      <c r="Z78" s="736"/>
      <c r="AA78" s="736"/>
      <c r="AB78" s="736"/>
      <c r="AC78" s="736">
        <v>1</v>
      </c>
      <c r="AD78" s="736"/>
      <c r="AE78" s="736"/>
      <c r="AF78" s="736">
        <v>1</v>
      </c>
      <c r="AG78" s="799"/>
      <c r="AH78" s="908">
        <v>1</v>
      </c>
      <c r="AI78" s="799"/>
      <c r="AJ78" s="942">
        <v>9.8039215686274508E-4</v>
      </c>
    </row>
    <row r="79" spans="1:36">
      <c r="A79" s="753" t="s">
        <v>50</v>
      </c>
      <c r="B79" s="736"/>
      <c r="C79" s="736">
        <v>1</v>
      </c>
      <c r="D79" s="736"/>
      <c r="E79" s="736">
        <v>1</v>
      </c>
      <c r="F79" s="736"/>
      <c r="G79" s="736"/>
      <c r="H79" s="736"/>
      <c r="I79" s="736"/>
      <c r="J79" s="736"/>
      <c r="K79" s="736">
        <v>1</v>
      </c>
      <c r="L79" s="736"/>
      <c r="M79" s="736">
        <v>1</v>
      </c>
      <c r="N79" s="736"/>
      <c r="O79" s="736"/>
      <c r="P79" s="736"/>
      <c r="Q79" s="736">
        <v>1</v>
      </c>
      <c r="R79" s="736">
        <v>2</v>
      </c>
      <c r="S79" s="736"/>
      <c r="T79" s="736">
        <v>1</v>
      </c>
      <c r="U79" s="736"/>
      <c r="V79" s="736"/>
      <c r="W79" s="736">
        <v>1</v>
      </c>
      <c r="X79" s="736"/>
      <c r="Y79" s="736"/>
      <c r="Z79" s="736"/>
      <c r="AA79" s="736"/>
      <c r="AB79" s="736">
        <v>9</v>
      </c>
      <c r="AC79" s="736"/>
      <c r="AD79" s="736">
        <v>2</v>
      </c>
      <c r="AE79" s="736"/>
      <c r="AF79" s="736">
        <v>2</v>
      </c>
      <c r="AG79" s="799"/>
      <c r="AH79" s="908">
        <v>11</v>
      </c>
      <c r="AI79" s="799"/>
      <c r="AJ79" s="942">
        <v>1.0784313725490196E-2</v>
      </c>
    </row>
    <row r="80" spans="1:36">
      <c r="A80" s="755" t="s">
        <v>53</v>
      </c>
      <c r="B80" s="756"/>
      <c r="C80" s="756"/>
      <c r="D80" s="756"/>
      <c r="E80" s="756"/>
      <c r="F80" s="756"/>
      <c r="G80" s="756"/>
      <c r="H80" s="756"/>
      <c r="I80" s="756"/>
      <c r="J80" s="756"/>
      <c r="K80" s="756"/>
      <c r="L80" s="756"/>
      <c r="M80" s="756"/>
      <c r="N80" s="756"/>
      <c r="O80" s="756"/>
      <c r="P80" s="756"/>
      <c r="Q80" s="756"/>
      <c r="R80" s="756">
        <v>1</v>
      </c>
      <c r="S80" s="756"/>
      <c r="T80" s="756"/>
      <c r="U80" s="756"/>
      <c r="V80" s="756"/>
      <c r="W80" s="756"/>
      <c r="X80" s="756"/>
      <c r="Y80" s="756"/>
      <c r="Z80" s="756"/>
      <c r="AA80" s="756"/>
      <c r="AB80" s="756">
        <v>1</v>
      </c>
      <c r="AC80" s="756"/>
      <c r="AD80" s="756"/>
      <c r="AE80" s="756"/>
      <c r="AF80" s="756"/>
      <c r="AG80" s="799"/>
      <c r="AH80" s="915">
        <v>1</v>
      </c>
      <c r="AI80" s="799"/>
      <c r="AJ80" s="940">
        <v>9.8039215686274508E-4</v>
      </c>
    </row>
    <row r="81" spans="1:36">
      <c r="A81" s="430" t="s">
        <v>766</v>
      </c>
      <c r="B81" s="48"/>
      <c r="C81" s="48"/>
      <c r="D81" s="48">
        <v>1</v>
      </c>
      <c r="E81" s="48">
        <v>2</v>
      </c>
      <c r="F81" s="48">
        <v>1</v>
      </c>
      <c r="G81" s="48"/>
      <c r="H81" s="48"/>
      <c r="I81" s="48"/>
      <c r="J81" s="48"/>
      <c r="K81" s="48"/>
      <c r="L81" s="48"/>
      <c r="M81" s="48"/>
      <c r="N81" s="48"/>
      <c r="O81" s="48">
        <v>1</v>
      </c>
      <c r="P81" s="48"/>
      <c r="Q81" s="48"/>
      <c r="R81" s="48"/>
      <c r="S81" s="48">
        <v>3</v>
      </c>
      <c r="T81" s="48"/>
      <c r="U81" s="48"/>
      <c r="V81" s="48">
        <v>1</v>
      </c>
      <c r="W81" s="48"/>
      <c r="X81" s="48">
        <v>1</v>
      </c>
      <c r="Y81" s="48"/>
      <c r="Z81" s="48"/>
      <c r="AA81" s="48">
        <v>1</v>
      </c>
      <c r="AB81" s="174">
        <v>11</v>
      </c>
      <c r="AC81" s="48">
        <v>2</v>
      </c>
      <c r="AD81" s="48">
        <v>1</v>
      </c>
      <c r="AE81" s="48"/>
      <c r="AF81" s="227">
        <v>3</v>
      </c>
      <c r="AG81" s="799"/>
      <c r="AH81" s="529">
        <v>14</v>
      </c>
      <c r="AI81" s="799"/>
      <c r="AJ81" s="526">
        <v>1.3725490196078431E-2</v>
      </c>
    </row>
    <row r="82" spans="1:36">
      <c r="A82" s="750" t="s">
        <v>54</v>
      </c>
      <c r="B82" s="751"/>
      <c r="C82" s="751"/>
      <c r="D82" s="751">
        <v>1</v>
      </c>
      <c r="E82" s="751">
        <v>2</v>
      </c>
      <c r="F82" s="751">
        <v>1</v>
      </c>
      <c r="G82" s="751"/>
      <c r="H82" s="751"/>
      <c r="I82" s="751"/>
      <c r="J82" s="751"/>
      <c r="K82" s="751"/>
      <c r="L82" s="751"/>
      <c r="M82" s="751"/>
      <c r="N82" s="751"/>
      <c r="O82" s="751"/>
      <c r="P82" s="751"/>
      <c r="Q82" s="751"/>
      <c r="R82" s="751"/>
      <c r="S82" s="751">
        <v>3</v>
      </c>
      <c r="T82" s="751"/>
      <c r="U82" s="751"/>
      <c r="V82" s="751">
        <v>1</v>
      </c>
      <c r="W82" s="751"/>
      <c r="X82" s="751">
        <v>1</v>
      </c>
      <c r="Y82" s="751"/>
      <c r="Z82" s="751"/>
      <c r="AA82" s="751">
        <v>1</v>
      </c>
      <c r="AB82" s="751">
        <v>10</v>
      </c>
      <c r="AC82" s="751">
        <v>2</v>
      </c>
      <c r="AD82" s="751">
        <v>1</v>
      </c>
      <c r="AE82" s="751"/>
      <c r="AF82" s="751">
        <v>3</v>
      </c>
      <c r="AG82" s="799"/>
      <c r="AH82" s="905">
        <v>13</v>
      </c>
      <c r="AI82" s="799"/>
      <c r="AJ82" s="939">
        <v>1.2745098039215686E-2</v>
      </c>
    </row>
    <row r="83" spans="1:36">
      <c r="A83" s="755" t="s">
        <v>55</v>
      </c>
      <c r="B83" s="756"/>
      <c r="C83" s="756"/>
      <c r="D83" s="756"/>
      <c r="E83" s="756"/>
      <c r="F83" s="756"/>
      <c r="G83" s="756"/>
      <c r="H83" s="756"/>
      <c r="I83" s="756"/>
      <c r="J83" s="756"/>
      <c r="K83" s="756"/>
      <c r="L83" s="756"/>
      <c r="M83" s="756"/>
      <c r="N83" s="756"/>
      <c r="O83" s="756">
        <v>1</v>
      </c>
      <c r="P83" s="756"/>
      <c r="Q83" s="756"/>
      <c r="R83" s="756"/>
      <c r="S83" s="756"/>
      <c r="T83" s="756"/>
      <c r="U83" s="756"/>
      <c r="V83" s="756"/>
      <c r="W83" s="756"/>
      <c r="X83" s="756"/>
      <c r="Y83" s="756"/>
      <c r="Z83" s="756"/>
      <c r="AA83" s="756"/>
      <c r="AB83" s="756">
        <v>1</v>
      </c>
      <c r="AC83" s="756"/>
      <c r="AD83" s="756"/>
      <c r="AE83" s="756"/>
      <c r="AF83" s="756"/>
      <c r="AG83" s="799"/>
      <c r="AH83" s="915">
        <v>1</v>
      </c>
      <c r="AI83" s="799"/>
      <c r="AJ83" s="940">
        <v>9.8039215686274508E-4</v>
      </c>
    </row>
    <row r="84" spans="1:36">
      <c r="A84" s="430" t="s">
        <v>775</v>
      </c>
      <c r="B84" s="48"/>
      <c r="C84" s="48">
        <v>1</v>
      </c>
      <c r="D84" s="48"/>
      <c r="E84" s="48">
        <v>1</v>
      </c>
      <c r="F84" s="48">
        <v>2</v>
      </c>
      <c r="G84" s="48"/>
      <c r="H84" s="48"/>
      <c r="I84" s="48"/>
      <c r="J84" s="48"/>
      <c r="K84" s="48"/>
      <c r="L84" s="48"/>
      <c r="M84" s="48"/>
      <c r="N84" s="48"/>
      <c r="O84" s="48"/>
      <c r="P84" s="48"/>
      <c r="Q84" s="48">
        <v>1</v>
      </c>
      <c r="R84" s="48">
        <v>3</v>
      </c>
      <c r="S84" s="48"/>
      <c r="T84" s="48">
        <v>6</v>
      </c>
      <c r="U84" s="48">
        <v>1</v>
      </c>
      <c r="V84" s="48">
        <v>1</v>
      </c>
      <c r="W84" s="48"/>
      <c r="X84" s="48">
        <v>2</v>
      </c>
      <c r="Y84" s="48">
        <v>1</v>
      </c>
      <c r="Z84" s="48"/>
      <c r="AA84" s="48"/>
      <c r="AB84" s="174">
        <v>19</v>
      </c>
      <c r="AC84" s="48">
        <v>3</v>
      </c>
      <c r="AD84" s="48">
        <v>1</v>
      </c>
      <c r="AE84" s="48"/>
      <c r="AF84" s="227">
        <v>4</v>
      </c>
      <c r="AG84" s="799"/>
      <c r="AH84" s="529">
        <v>23</v>
      </c>
      <c r="AI84" s="799"/>
      <c r="AJ84" s="526">
        <v>2.2549019607843137E-2</v>
      </c>
    </row>
    <row r="85" spans="1:36">
      <c r="A85" s="750" t="s">
        <v>57</v>
      </c>
      <c r="B85" s="751"/>
      <c r="C85" s="751"/>
      <c r="D85" s="751"/>
      <c r="E85" s="751">
        <v>1</v>
      </c>
      <c r="F85" s="751">
        <v>1</v>
      </c>
      <c r="G85" s="751"/>
      <c r="H85" s="751"/>
      <c r="I85" s="751"/>
      <c r="J85" s="751"/>
      <c r="K85" s="751"/>
      <c r="L85" s="751"/>
      <c r="M85" s="751"/>
      <c r="N85" s="751"/>
      <c r="O85" s="751"/>
      <c r="P85" s="751"/>
      <c r="Q85" s="751"/>
      <c r="R85" s="751">
        <v>1</v>
      </c>
      <c r="S85" s="751"/>
      <c r="T85" s="751">
        <v>2</v>
      </c>
      <c r="U85" s="751"/>
      <c r="V85" s="751">
        <v>1</v>
      </c>
      <c r="W85" s="751"/>
      <c r="X85" s="751"/>
      <c r="Y85" s="751">
        <v>1</v>
      </c>
      <c r="Z85" s="751"/>
      <c r="AA85" s="751"/>
      <c r="AB85" s="751">
        <v>7</v>
      </c>
      <c r="AC85" s="751">
        <v>2</v>
      </c>
      <c r="AD85" s="751">
        <v>1</v>
      </c>
      <c r="AE85" s="751"/>
      <c r="AF85" s="751">
        <v>3</v>
      </c>
      <c r="AG85" s="799"/>
      <c r="AH85" s="905">
        <v>10</v>
      </c>
      <c r="AI85" s="799"/>
      <c r="AJ85" s="939">
        <v>9.8039215686274508E-3</v>
      </c>
    </row>
    <row r="86" spans="1:36">
      <c r="A86" s="755" t="s">
        <v>58</v>
      </c>
      <c r="B86" s="756"/>
      <c r="C86" s="756">
        <v>1</v>
      </c>
      <c r="D86" s="756"/>
      <c r="E86" s="756"/>
      <c r="F86" s="756">
        <v>1</v>
      </c>
      <c r="G86" s="756"/>
      <c r="H86" s="756"/>
      <c r="I86" s="756"/>
      <c r="J86" s="756"/>
      <c r="K86" s="756"/>
      <c r="L86" s="756"/>
      <c r="M86" s="756"/>
      <c r="N86" s="756"/>
      <c r="O86" s="756"/>
      <c r="P86" s="756"/>
      <c r="Q86" s="756">
        <v>1</v>
      </c>
      <c r="R86" s="756">
        <v>2</v>
      </c>
      <c r="S86" s="756"/>
      <c r="T86" s="756">
        <v>4</v>
      </c>
      <c r="U86" s="756">
        <v>1</v>
      </c>
      <c r="V86" s="756"/>
      <c r="W86" s="756"/>
      <c r="X86" s="756">
        <v>2</v>
      </c>
      <c r="Y86" s="756"/>
      <c r="Z86" s="756"/>
      <c r="AA86" s="756"/>
      <c r="AB86" s="756">
        <v>12</v>
      </c>
      <c r="AC86" s="756">
        <v>1</v>
      </c>
      <c r="AD86" s="756"/>
      <c r="AE86" s="756"/>
      <c r="AF86" s="756">
        <v>1</v>
      </c>
      <c r="AG86" s="799"/>
      <c r="AH86" s="915">
        <v>13</v>
      </c>
      <c r="AI86" s="799"/>
      <c r="AJ86" s="940">
        <v>1.2745098039215686E-2</v>
      </c>
    </row>
    <row r="87" spans="1:36">
      <c r="A87" s="430" t="s">
        <v>767</v>
      </c>
      <c r="B87" s="48">
        <v>4</v>
      </c>
      <c r="C87" s="48">
        <v>4</v>
      </c>
      <c r="D87" s="48">
        <v>4</v>
      </c>
      <c r="E87" s="48">
        <v>6</v>
      </c>
      <c r="F87" s="48">
        <v>3</v>
      </c>
      <c r="G87" s="48">
        <v>4</v>
      </c>
      <c r="H87" s="48">
        <v>1</v>
      </c>
      <c r="I87" s="48">
        <v>3</v>
      </c>
      <c r="J87" s="48">
        <v>10</v>
      </c>
      <c r="K87" s="48">
        <v>3</v>
      </c>
      <c r="L87" s="48"/>
      <c r="M87" s="48">
        <v>19</v>
      </c>
      <c r="N87" s="48">
        <v>1</v>
      </c>
      <c r="O87" s="48">
        <v>13</v>
      </c>
      <c r="P87" s="48">
        <v>7</v>
      </c>
      <c r="Q87" s="48">
        <v>2</v>
      </c>
      <c r="R87" s="48">
        <v>6</v>
      </c>
      <c r="S87" s="48">
        <v>7</v>
      </c>
      <c r="T87" s="48">
        <v>6</v>
      </c>
      <c r="U87" s="48"/>
      <c r="V87" s="48">
        <v>3</v>
      </c>
      <c r="W87" s="48">
        <v>4</v>
      </c>
      <c r="X87" s="48">
        <v>6</v>
      </c>
      <c r="Y87" s="48">
        <v>4</v>
      </c>
      <c r="Z87" s="48">
        <v>7</v>
      </c>
      <c r="AA87" s="48">
        <v>10</v>
      </c>
      <c r="AB87" s="174">
        <v>137</v>
      </c>
      <c r="AC87" s="48">
        <v>62</v>
      </c>
      <c r="AD87" s="48">
        <v>26</v>
      </c>
      <c r="AE87" s="48">
        <v>16</v>
      </c>
      <c r="AF87" s="227">
        <v>104</v>
      </c>
      <c r="AG87" s="799"/>
      <c r="AH87" s="529">
        <v>241</v>
      </c>
      <c r="AI87" s="799"/>
      <c r="AJ87" s="526">
        <v>0.23627450980392156</v>
      </c>
    </row>
    <row r="88" spans="1:36">
      <c r="A88" s="750" t="s">
        <v>60</v>
      </c>
      <c r="B88" s="751">
        <v>1</v>
      </c>
      <c r="C88" s="751">
        <v>2</v>
      </c>
      <c r="D88" s="751"/>
      <c r="E88" s="751">
        <v>1</v>
      </c>
      <c r="F88" s="751">
        <v>2</v>
      </c>
      <c r="G88" s="751">
        <v>1</v>
      </c>
      <c r="H88" s="751"/>
      <c r="I88" s="751"/>
      <c r="J88" s="751"/>
      <c r="K88" s="751"/>
      <c r="L88" s="751"/>
      <c r="M88" s="751">
        <v>3</v>
      </c>
      <c r="N88" s="751"/>
      <c r="O88" s="751">
        <v>1</v>
      </c>
      <c r="P88" s="751"/>
      <c r="Q88" s="751"/>
      <c r="R88" s="751">
        <v>3</v>
      </c>
      <c r="S88" s="751">
        <v>1</v>
      </c>
      <c r="T88" s="751"/>
      <c r="U88" s="751"/>
      <c r="V88" s="751"/>
      <c r="W88" s="751"/>
      <c r="X88" s="751">
        <v>1</v>
      </c>
      <c r="Y88" s="751">
        <v>2</v>
      </c>
      <c r="Z88" s="751">
        <v>1</v>
      </c>
      <c r="AA88" s="751"/>
      <c r="AB88" s="751">
        <v>19</v>
      </c>
      <c r="AC88" s="751">
        <v>18</v>
      </c>
      <c r="AD88" s="751">
        <v>2</v>
      </c>
      <c r="AE88" s="751">
        <v>3</v>
      </c>
      <c r="AF88" s="751">
        <v>23</v>
      </c>
      <c r="AG88" s="799"/>
      <c r="AH88" s="905">
        <v>42</v>
      </c>
      <c r="AI88" s="799"/>
      <c r="AJ88" s="939">
        <v>4.1176470588235294E-2</v>
      </c>
    </row>
    <row r="89" spans="1:36">
      <c r="A89" s="753" t="s">
        <v>97</v>
      </c>
      <c r="B89" s="736"/>
      <c r="C89" s="736"/>
      <c r="D89" s="736"/>
      <c r="E89" s="736"/>
      <c r="F89" s="736">
        <v>1</v>
      </c>
      <c r="G89" s="736">
        <v>1</v>
      </c>
      <c r="H89" s="736"/>
      <c r="I89" s="736">
        <v>1</v>
      </c>
      <c r="J89" s="736">
        <v>1</v>
      </c>
      <c r="K89" s="736"/>
      <c r="L89" s="736"/>
      <c r="M89" s="736">
        <v>1</v>
      </c>
      <c r="N89" s="736"/>
      <c r="O89" s="736"/>
      <c r="P89" s="736"/>
      <c r="Q89" s="736"/>
      <c r="R89" s="736"/>
      <c r="S89" s="736"/>
      <c r="T89" s="736">
        <v>1</v>
      </c>
      <c r="U89" s="736"/>
      <c r="V89" s="736"/>
      <c r="W89" s="736">
        <v>2</v>
      </c>
      <c r="X89" s="736"/>
      <c r="Y89" s="736">
        <v>1</v>
      </c>
      <c r="Z89" s="736"/>
      <c r="AA89" s="736"/>
      <c r="AB89" s="736">
        <v>9</v>
      </c>
      <c r="AC89" s="736">
        <v>6</v>
      </c>
      <c r="AD89" s="736">
        <v>2</v>
      </c>
      <c r="AE89" s="736">
        <v>3</v>
      </c>
      <c r="AF89" s="736">
        <v>11</v>
      </c>
      <c r="AG89" s="799"/>
      <c r="AH89" s="908">
        <v>20</v>
      </c>
      <c r="AI89" s="799"/>
      <c r="AJ89" s="942">
        <v>1.9607843137254902E-2</v>
      </c>
    </row>
    <row r="90" spans="1:36">
      <c r="A90" s="753" t="s">
        <v>61</v>
      </c>
      <c r="B90" s="736"/>
      <c r="C90" s="736"/>
      <c r="D90" s="736"/>
      <c r="E90" s="736"/>
      <c r="F90" s="736"/>
      <c r="G90" s="736"/>
      <c r="H90" s="736"/>
      <c r="I90" s="736"/>
      <c r="J90" s="736">
        <v>3</v>
      </c>
      <c r="K90" s="736">
        <v>1</v>
      </c>
      <c r="L90" s="736"/>
      <c r="M90" s="736">
        <v>1</v>
      </c>
      <c r="N90" s="736"/>
      <c r="O90" s="736">
        <v>2</v>
      </c>
      <c r="P90" s="736">
        <v>3</v>
      </c>
      <c r="Q90" s="736"/>
      <c r="R90" s="736"/>
      <c r="S90" s="736"/>
      <c r="T90" s="736">
        <v>2</v>
      </c>
      <c r="U90" s="736"/>
      <c r="V90" s="736">
        <v>1</v>
      </c>
      <c r="W90" s="736"/>
      <c r="X90" s="736"/>
      <c r="Y90" s="736"/>
      <c r="Z90" s="736">
        <v>1</v>
      </c>
      <c r="AA90" s="736">
        <v>1</v>
      </c>
      <c r="AB90" s="736">
        <v>15</v>
      </c>
      <c r="AC90" s="736">
        <v>4</v>
      </c>
      <c r="AD90" s="736">
        <v>4</v>
      </c>
      <c r="AE90" s="736"/>
      <c r="AF90" s="736">
        <v>8</v>
      </c>
      <c r="AG90" s="799"/>
      <c r="AH90" s="908">
        <v>23</v>
      </c>
      <c r="AI90" s="799"/>
      <c r="AJ90" s="942">
        <v>2.2549019607843137E-2</v>
      </c>
    </row>
    <row r="91" spans="1:36">
      <c r="A91" s="753" t="s">
        <v>62</v>
      </c>
      <c r="B91" s="736"/>
      <c r="C91" s="736">
        <v>1</v>
      </c>
      <c r="D91" s="736">
        <v>2</v>
      </c>
      <c r="E91" s="736"/>
      <c r="F91" s="736"/>
      <c r="G91" s="736"/>
      <c r="H91" s="736"/>
      <c r="I91" s="736"/>
      <c r="J91" s="736">
        <v>2</v>
      </c>
      <c r="K91" s="736">
        <v>1</v>
      </c>
      <c r="L91" s="736"/>
      <c r="M91" s="736">
        <v>4</v>
      </c>
      <c r="N91" s="736"/>
      <c r="O91" s="736">
        <v>4</v>
      </c>
      <c r="P91" s="736"/>
      <c r="Q91" s="736"/>
      <c r="R91" s="736">
        <v>2</v>
      </c>
      <c r="S91" s="736">
        <v>2</v>
      </c>
      <c r="T91" s="736"/>
      <c r="U91" s="736"/>
      <c r="V91" s="736"/>
      <c r="W91" s="736"/>
      <c r="X91" s="736">
        <v>2</v>
      </c>
      <c r="Y91" s="736"/>
      <c r="Z91" s="736">
        <v>1</v>
      </c>
      <c r="AA91" s="736">
        <v>2</v>
      </c>
      <c r="AB91" s="736">
        <v>23</v>
      </c>
      <c r="AC91" s="736">
        <v>7</v>
      </c>
      <c r="AD91" s="736">
        <v>1</v>
      </c>
      <c r="AE91" s="736"/>
      <c r="AF91" s="736">
        <v>8</v>
      </c>
      <c r="AG91" s="799"/>
      <c r="AH91" s="908">
        <v>31</v>
      </c>
      <c r="AI91" s="799"/>
      <c r="AJ91" s="942">
        <v>3.0392156862745098E-2</v>
      </c>
    </row>
    <row r="92" spans="1:36">
      <c r="A92" s="753" t="s">
        <v>63</v>
      </c>
      <c r="B92" s="736"/>
      <c r="C92" s="736"/>
      <c r="D92" s="736"/>
      <c r="E92" s="736">
        <v>1</v>
      </c>
      <c r="F92" s="736"/>
      <c r="G92" s="736"/>
      <c r="H92" s="736"/>
      <c r="I92" s="736">
        <v>1</v>
      </c>
      <c r="J92" s="736"/>
      <c r="K92" s="736"/>
      <c r="L92" s="736"/>
      <c r="M92" s="736">
        <v>1</v>
      </c>
      <c r="N92" s="736"/>
      <c r="O92" s="736"/>
      <c r="P92" s="736">
        <v>1</v>
      </c>
      <c r="Q92" s="736"/>
      <c r="R92" s="736"/>
      <c r="S92" s="736"/>
      <c r="T92" s="736"/>
      <c r="U92" s="736"/>
      <c r="V92" s="736"/>
      <c r="W92" s="736"/>
      <c r="X92" s="736"/>
      <c r="Y92" s="736"/>
      <c r="Z92" s="736"/>
      <c r="AA92" s="736"/>
      <c r="AB92" s="736">
        <v>4</v>
      </c>
      <c r="AC92" s="736">
        <v>4</v>
      </c>
      <c r="AD92" s="736">
        <v>1</v>
      </c>
      <c r="AE92" s="736"/>
      <c r="AF92" s="736">
        <v>5</v>
      </c>
      <c r="AG92" s="799"/>
      <c r="AH92" s="908">
        <v>9</v>
      </c>
      <c r="AI92" s="799"/>
      <c r="AJ92" s="942">
        <v>8.8235294117647058E-3</v>
      </c>
    </row>
    <row r="93" spans="1:36">
      <c r="A93" s="753" t="s">
        <v>64</v>
      </c>
      <c r="B93" s="736">
        <v>2</v>
      </c>
      <c r="C93" s="736"/>
      <c r="D93" s="736">
        <v>1</v>
      </c>
      <c r="E93" s="736">
        <v>3</v>
      </c>
      <c r="F93" s="736"/>
      <c r="G93" s="736">
        <v>2</v>
      </c>
      <c r="H93" s="736"/>
      <c r="I93" s="736"/>
      <c r="J93" s="736">
        <v>1</v>
      </c>
      <c r="K93" s="736"/>
      <c r="L93" s="736"/>
      <c r="M93" s="736"/>
      <c r="N93" s="736"/>
      <c r="O93" s="736">
        <v>2</v>
      </c>
      <c r="P93" s="736">
        <v>1</v>
      </c>
      <c r="Q93" s="736">
        <v>1</v>
      </c>
      <c r="R93" s="736"/>
      <c r="S93" s="736">
        <v>2</v>
      </c>
      <c r="T93" s="736">
        <v>1</v>
      </c>
      <c r="U93" s="736"/>
      <c r="V93" s="736"/>
      <c r="W93" s="736"/>
      <c r="X93" s="736">
        <v>2</v>
      </c>
      <c r="Y93" s="736">
        <v>1</v>
      </c>
      <c r="Z93" s="736"/>
      <c r="AA93" s="736">
        <v>1</v>
      </c>
      <c r="AB93" s="736">
        <v>20</v>
      </c>
      <c r="AC93" s="736">
        <v>10</v>
      </c>
      <c r="AD93" s="736">
        <v>1</v>
      </c>
      <c r="AE93" s="736">
        <v>2</v>
      </c>
      <c r="AF93" s="736">
        <v>13</v>
      </c>
      <c r="AG93" s="799"/>
      <c r="AH93" s="908">
        <v>33</v>
      </c>
      <c r="AI93" s="799"/>
      <c r="AJ93" s="942">
        <v>3.2352941176470591E-2</v>
      </c>
    </row>
    <row r="94" spans="1:36">
      <c r="A94" s="753" t="s">
        <v>65</v>
      </c>
      <c r="B94" s="736">
        <v>1</v>
      </c>
      <c r="C94" s="736"/>
      <c r="D94" s="736">
        <v>1</v>
      </c>
      <c r="E94" s="736"/>
      <c r="F94" s="736"/>
      <c r="G94" s="736"/>
      <c r="H94" s="736">
        <v>1</v>
      </c>
      <c r="I94" s="736"/>
      <c r="J94" s="736">
        <v>1</v>
      </c>
      <c r="K94" s="736"/>
      <c r="L94" s="736"/>
      <c r="M94" s="736">
        <v>2</v>
      </c>
      <c r="N94" s="736"/>
      <c r="O94" s="736">
        <v>2</v>
      </c>
      <c r="P94" s="736"/>
      <c r="Q94" s="736"/>
      <c r="R94" s="736">
        <v>1</v>
      </c>
      <c r="S94" s="736">
        <v>1</v>
      </c>
      <c r="T94" s="736"/>
      <c r="U94" s="736"/>
      <c r="V94" s="736"/>
      <c r="W94" s="736">
        <v>1</v>
      </c>
      <c r="X94" s="736"/>
      <c r="Y94" s="736"/>
      <c r="Z94" s="736">
        <v>1</v>
      </c>
      <c r="AA94" s="736">
        <v>2</v>
      </c>
      <c r="AB94" s="736">
        <v>14</v>
      </c>
      <c r="AC94" s="736">
        <v>3</v>
      </c>
      <c r="AD94" s="736">
        <v>8</v>
      </c>
      <c r="AE94" s="736">
        <v>4</v>
      </c>
      <c r="AF94" s="736">
        <v>15</v>
      </c>
      <c r="AG94" s="799"/>
      <c r="AH94" s="908">
        <v>29</v>
      </c>
      <c r="AI94" s="799"/>
      <c r="AJ94" s="942">
        <v>2.8431372549019607E-2</v>
      </c>
    </row>
    <row r="95" spans="1:36">
      <c r="A95" s="753" t="s">
        <v>66</v>
      </c>
      <c r="B95" s="736"/>
      <c r="C95" s="736"/>
      <c r="D95" s="736"/>
      <c r="E95" s="736"/>
      <c r="F95" s="736"/>
      <c r="G95" s="736"/>
      <c r="H95" s="736"/>
      <c r="I95" s="736"/>
      <c r="J95" s="736"/>
      <c r="K95" s="736"/>
      <c r="L95" s="736"/>
      <c r="M95" s="736">
        <v>1</v>
      </c>
      <c r="N95" s="736"/>
      <c r="O95" s="736">
        <v>1</v>
      </c>
      <c r="P95" s="736"/>
      <c r="Q95" s="736"/>
      <c r="R95" s="736"/>
      <c r="S95" s="736"/>
      <c r="T95" s="736"/>
      <c r="U95" s="736"/>
      <c r="V95" s="736">
        <v>1</v>
      </c>
      <c r="W95" s="736"/>
      <c r="X95" s="736"/>
      <c r="Y95" s="736"/>
      <c r="Z95" s="736"/>
      <c r="AA95" s="736">
        <v>1</v>
      </c>
      <c r="AB95" s="736">
        <v>4</v>
      </c>
      <c r="AC95" s="736">
        <v>2</v>
      </c>
      <c r="AD95" s="736"/>
      <c r="AE95" s="736"/>
      <c r="AF95" s="736">
        <v>2</v>
      </c>
      <c r="AG95" s="799"/>
      <c r="AH95" s="908">
        <v>6</v>
      </c>
      <c r="AI95" s="799"/>
      <c r="AJ95" s="942">
        <v>5.8823529411764705E-3</v>
      </c>
    </row>
    <row r="96" spans="1:36">
      <c r="A96" s="753" t="s">
        <v>67</v>
      </c>
      <c r="B96" s="736"/>
      <c r="C96" s="736"/>
      <c r="D96" s="736"/>
      <c r="E96" s="736"/>
      <c r="F96" s="736"/>
      <c r="G96" s="736"/>
      <c r="H96" s="736"/>
      <c r="I96" s="736">
        <v>1</v>
      </c>
      <c r="J96" s="736"/>
      <c r="K96" s="736"/>
      <c r="L96" s="736"/>
      <c r="M96" s="736">
        <v>1</v>
      </c>
      <c r="N96" s="736">
        <v>1</v>
      </c>
      <c r="O96" s="736"/>
      <c r="P96" s="736"/>
      <c r="Q96" s="736"/>
      <c r="R96" s="736"/>
      <c r="S96" s="736"/>
      <c r="T96" s="736">
        <v>1</v>
      </c>
      <c r="U96" s="736"/>
      <c r="V96" s="736"/>
      <c r="W96" s="736">
        <v>1</v>
      </c>
      <c r="X96" s="736"/>
      <c r="Y96" s="736"/>
      <c r="Z96" s="736"/>
      <c r="AA96" s="736">
        <v>1</v>
      </c>
      <c r="AB96" s="736">
        <v>6</v>
      </c>
      <c r="AC96" s="736">
        <v>1</v>
      </c>
      <c r="AD96" s="736"/>
      <c r="AE96" s="736">
        <v>2</v>
      </c>
      <c r="AF96" s="736">
        <v>3</v>
      </c>
      <c r="AG96" s="799"/>
      <c r="AH96" s="908">
        <v>9</v>
      </c>
      <c r="AI96" s="799"/>
      <c r="AJ96" s="942">
        <v>8.8235294117647058E-3</v>
      </c>
    </row>
    <row r="97" spans="1:36">
      <c r="A97" s="753" t="s">
        <v>793</v>
      </c>
      <c r="B97" s="736"/>
      <c r="C97" s="736"/>
      <c r="D97" s="736"/>
      <c r="E97" s="736"/>
      <c r="F97" s="736"/>
      <c r="G97" s="736"/>
      <c r="H97" s="736"/>
      <c r="I97" s="736"/>
      <c r="J97" s="736"/>
      <c r="K97" s="736"/>
      <c r="L97" s="736"/>
      <c r="M97" s="736"/>
      <c r="N97" s="736"/>
      <c r="O97" s="736"/>
      <c r="P97" s="736"/>
      <c r="Q97" s="736"/>
      <c r="R97" s="736"/>
      <c r="S97" s="736"/>
      <c r="T97" s="736"/>
      <c r="U97" s="736"/>
      <c r="V97" s="736"/>
      <c r="W97" s="736"/>
      <c r="X97" s="736"/>
      <c r="Y97" s="736"/>
      <c r="Z97" s="736">
        <v>1</v>
      </c>
      <c r="AA97" s="736"/>
      <c r="AB97" s="736">
        <v>1</v>
      </c>
      <c r="AC97" s="736"/>
      <c r="AD97" s="736"/>
      <c r="AE97" s="736"/>
      <c r="AF97" s="736"/>
      <c r="AG97" s="799"/>
      <c r="AH97" s="908">
        <v>1</v>
      </c>
      <c r="AI97" s="799"/>
      <c r="AJ97" s="942">
        <v>9.8039215686274508E-4</v>
      </c>
    </row>
    <row r="98" spans="1:36">
      <c r="A98" s="753" t="s">
        <v>184</v>
      </c>
      <c r="B98" s="736"/>
      <c r="C98" s="736">
        <v>1</v>
      </c>
      <c r="D98" s="736"/>
      <c r="E98" s="736">
        <v>1</v>
      </c>
      <c r="F98" s="736"/>
      <c r="G98" s="736"/>
      <c r="H98" s="736"/>
      <c r="I98" s="736"/>
      <c r="J98" s="736"/>
      <c r="K98" s="736"/>
      <c r="L98" s="736"/>
      <c r="M98" s="736">
        <v>4</v>
      </c>
      <c r="N98" s="736"/>
      <c r="O98" s="736"/>
      <c r="P98" s="736">
        <v>2</v>
      </c>
      <c r="Q98" s="736"/>
      <c r="R98" s="736"/>
      <c r="S98" s="736"/>
      <c r="T98" s="736">
        <v>1</v>
      </c>
      <c r="U98" s="736"/>
      <c r="V98" s="736">
        <v>1</v>
      </c>
      <c r="W98" s="736"/>
      <c r="X98" s="736"/>
      <c r="Y98" s="736"/>
      <c r="Z98" s="736">
        <v>2</v>
      </c>
      <c r="AA98" s="736">
        <v>1</v>
      </c>
      <c r="AB98" s="736">
        <v>13</v>
      </c>
      <c r="AC98" s="736">
        <v>5</v>
      </c>
      <c r="AD98" s="736">
        <v>3</v>
      </c>
      <c r="AE98" s="736">
        <v>2</v>
      </c>
      <c r="AF98" s="736">
        <v>10</v>
      </c>
      <c r="AG98" s="799"/>
      <c r="AH98" s="908">
        <v>23</v>
      </c>
      <c r="AI98" s="799"/>
      <c r="AJ98" s="942">
        <v>2.2549019607843137E-2</v>
      </c>
    </row>
    <row r="99" spans="1:36">
      <c r="A99" s="753" t="s">
        <v>68</v>
      </c>
      <c r="B99" s="736"/>
      <c r="C99" s="736"/>
      <c r="D99" s="736"/>
      <c r="E99" s="736"/>
      <c r="F99" s="736"/>
      <c r="G99" s="736"/>
      <c r="H99" s="736"/>
      <c r="I99" s="736"/>
      <c r="J99" s="736"/>
      <c r="K99" s="736"/>
      <c r="L99" s="736"/>
      <c r="M99" s="736"/>
      <c r="N99" s="736"/>
      <c r="O99" s="736"/>
      <c r="P99" s="736"/>
      <c r="Q99" s="736"/>
      <c r="R99" s="736"/>
      <c r="S99" s="736"/>
      <c r="T99" s="736"/>
      <c r="U99" s="736"/>
      <c r="V99" s="736"/>
      <c r="W99" s="736"/>
      <c r="X99" s="736">
        <v>1</v>
      </c>
      <c r="Y99" s="736"/>
      <c r="Z99" s="736"/>
      <c r="AA99" s="736"/>
      <c r="AB99" s="736">
        <v>1</v>
      </c>
      <c r="AC99" s="736"/>
      <c r="AD99" s="736"/>
      <c r="AE99" s="736"/>
      <c r="AF99" s="736"/>
      <c r="AG99" s="799"/>
      <c r="AH99" s="908">
        <v>1</v>
      </c>
      <c r="AI99" s="799"/>
      <c r="AJ99" s="942">
        <v>9.8039215686274508E-4</v>
      </c>
    </row>
    <row r="100" spans="1:36">
      <c r="A100" s="753" t="s">
        <v>185</v>
      </c>
      <c r="B100" s="736"/>
      <c r="C100" s="736"/>
      <c r="D100" s="736"/>
      <c r="E100" s="736"/>
      <c r="F100" s="736"/>
      <c r="G100" s="736"/>
      <c r="H100" s="736"/>
      <c r="I100" s="736"/>
      <c r="J100" s="736"/>
      <c r="K100" s="736"/>
      <c r="L100" s="736"/>
      <c r="M100" s="736"/>
      <c r="N100" s="736"/>
      <c r="O100" s="736"/>
      <c r="P100" s="736"/>
      <c r="Q100" s="736"/>
      <c r="R100" s="736"/>
      <c r="S100" s="736">
        <v>1</v>
      </c>
      <c r="T100" s="736"/>
      <c r="U100" s="736"/>
      <c r="V100" s="736"/>
      <c r="W100" s="736"/>
      <c r="X100" s="736"/>
      <c r="Y100" s="736"/>
      <c r="Z100" s="736"/>
      <c r="AA100" s="736"/>
      <c r="AB100" s="736">
        <v>1</v>
      </c>
      <c r="AC100" s="736"/>
      <c r="AD100" s="736"/>
      <c r="AE100" s="736"/>
      <c r="AF100" s="736"/>
      <c r="AG100" s="799"/>
      <c r="AH100" s="908">
        <v>1</v>
      </c>
      <c r="AI100" s="799"/>
      <c r="AJ100" s="942">
        <v>9.8039215686274508E-4</v>
      </c>
    </row>
    <row r="101" spans="1:36">
      <c r="A101" s="753" t="s">
        <v>186</v>
      </c>
      <c r="B101" s="736"/>
      <c r="C101" s="736"/>
      <c r="D101" s="736"/>
      <c r="E101" s="736"/>
      <c r="F101" s="736"/>
      <c r="G101" s="736"/>
      <c r="H101" s="736"/>
      <c r="I101" s="736"/>
      <c r="J101" s="736">
        <v>1</v>
      </c>
      <c r="K101" s="736"/>
      <c r="L101" s="736"/>
      <c r="M101" s="736"/>
      <c r="N101" s="736"/>
      <c r="O101" s="736"/>
      <c r="P101" s="736"/>
      <c r="Q101" s="736"/>
      <c r="R101" s="736"/>
      <c r="S101" s="736"/>
      <c r="T101" s="736"/>
      <c r="U101" s="736"/>
      <c r="V101" s="736"/>
      <c r="W101" s="736"/>
      <c r="X101" s="736"/>
      <c r="Y101" s="736"/>
      <c r="Z101" s="736"/>
      <c r="AA101" s="736"/>
      <c r="AB101" s="736">
        <v>1</v>
      </c>
      <c r="AC101" s="736">
        <v>1</v>
      </c>
      <c r="AD101" s="736">
        <v>1</v>
      </c>
      <c r="AE101" s="736"/>
      <c r="AF101" s="736">
        <v>2</v>
      </c>
      <c r="AG101" s="799"/>
      <c r="AH101" s="908">
        <v>3</v>
      </c>
      <c r="AI101" s="799"/>
      <c r="AJ101" s="942">
        <v>2.9411764705882353E-3</v>
      </c>
    </row>
    <row r="102" spans="1:36">
      <c r="A102" s="753" t="s">
        <v>794</v>
      </c>
      <c r="B102" s="736"/>
      <c r="C102" s="736"/>
      <c r="D102" s="736"/>
      <c r="E102" s="736"/>
      <c r="F102" s="736"/>
      <c r="G102" s="736"/>
      <c r="H102" s="736"/>
      <c r="I102" s="736"/>
      <c r="J102" s="736"/>
      <c r="K102" s="736"/>
      <c r="L102" s="736"/>
      <c r="M102" s="736"/>
      <c r="N102" s="736"/>
      <c r="O102" s="736"/>
      <c r="P102" s="736"/>
      <c r="Q102" s="736"/>
      <c r="R102" s="736"/>
      <c r="S102" s="736"/>
      <c r="T102" s="736"/>
      <c r="U102" s="736"/>
      <c r="V102" s="736"/>
      <c r="W102" s="736"/>
      <c r="X102" s="736"/>
      <c r="Y102" s="736"/>
      <c r="Z102" s="736"/>
      <c r="AA102" s="736"/>
      <c r="AB102" s="736"/>
      <c r="AC102" s="736"/>
      <c r="AD102" s="736">
        <v>1</v>
      </c>
      <c r="AE102" s="736"/>
      <c r="AF102" s="736">
        <v>1</v>
      </c>
      <c r="AG102" s="799"/>
      <c r="AH102" s="908">
        <v>1</v>
      </c>
      <c r="AI102" s="799"/>
      <c r="AJ102" s="942">
        <v>9.8039215686274508E-4</v>
      </c>
    </row>
    <row r="103" spans="1:36">
      <c r="A103" s="753" t="s">
        <v>187</v>
      </c>
      <c r="B103" s="736"/>
      <c r="C103" s="736"/>
      <c r="D103" s="736"/>
      <c r="E103" s="736"/>
      <c r="F103" s="736"/>
      <c r="G103" s="736"/>
      <c r="H103" s="736"/>
      <c r="I103" s="736"/>
      <c r="J103" s="736"/>
      <c r="K103" s="736">
        <v>1</v>
      </c>
      <c r="L103" s="736"/>
      <c r="M103" s="736">
        <v>1</v>
      </c>
      <c r="N103" s="736"/>
      <c r="O103" s="736">
        <v>1</v>
      </c>
      <c r="P103" s="736"/>
      <c r="Q103" s="736">
        <v>1</v>
      </c>
      <c r="R103" s="736"/>
      <c r="S103" s="736"/>
      <c r="T103" s="736"/>
      <c r="U103" s="736"/>
      <c r="V103" s="736"/>
      <c r="W103" s="736"/>
      <c r="X103" s="736"/>
      <c r="Y103" s="736"/>
      <c r="Z103" s="736"/>
      <c r="AA103" s="736">
        <v>1</v>
      </c>
      <c r="AB103" s="736">
        <v>5</v>
      </c>
      <c r="AC103" s="736">
        <v>1</v>
      </c>
      <c r="AD103" s="736">
        <v>2</v>
      </c>
      <c r="AE103" s="736"/>
      <c r="AF103" s="736">
        <v>3</v>
      </c>
      <c r="AG103" s="799"/>
      <c r="AH103" s="908">
        <v>8</v>
      </c>
      <c r="AI103" s="799"/>
      <c r="AJ103" s="942">
        <v>7.8431372549019607E-3</v>
      </c>
    </row>
    <row r="104" spans="1:36">
      <c r="A104" s="755" t="s">
        <v>188</v>
      </c>
      <c r="B104" s="756"/>
      <c r="C104" s="756"/>
      <c r="D104" s="756"/>
      <c r="E104" s="756"/>
      <c r="F104" s="756"/>
      <c r="G104" s="756"/>
      <c r="H104" s="756"/>
      <c r="I104" s="756"/>
      <c r="J104" s="756">
        <v>1</v>
      </c>
      <c r="K104" s="756"/>
      <c r="L104" s="756"/>
      <c r="M104" s="756"/>
      <c r="N104" s="756"/>
      <c r="O104" s="756"/>
      <c r="P104" s="756"/>
      <c r="Q104" s="756"/>
      <c r="R104" s="756"/>
      <c r="S104" s="756"/>
      <c r="T104" s="756"/>
      <c r="U104" s="756"/>
      <c r="V104" s="756"/>
      <c r="W104" s="756"/>
      <c r="X104" s="756"/>
      <c r="Y104" s="756"/>
      <c r="Z104" s="756"/>
      <c r="AA104" s="756"/>
      <c r="AB104" s="756">
        <v>1</v>
      </c>
      <c r="AC104" s="756"/>
      <c r="AD104" s="756"/>
      <c r="AE104" s="756"/>
      <c r="AF104" s="756"/>
      <c r="AG104" s="799"/>
      <c r="AH104" s="915">
        <v>1</v>
      </c>
      <c r="AI104" s="799"/>
      <c r="AJ104" s="940">
        <v>9.8039215686274508E-4</v>
      </c>
    </row>
    <row r="105" spans="1:36">
      <c r="A105" s="430" t="s">
        <v>768</v>
      </c>
      <c r="B105" s="48"/>
      <c r="C105" s="48">
        <v>1</v>
      </c>
      <c r="D105" s="48"/>
      <c r="E105" s="48">
        <v>1</v>
      </c>
      <c r="F105" s="48"/>
      <c r="G105" s="48"/>
      <c r="H105" s="48"/>
      <c r="I105" s="48"/>
      <c r="J105" s="48">
        <v>1</v>
      </c>
      <c r="K105" s="48"/>
      <c r="L105" s="48"/>
      <c r="M105" s="48"/>
      <c r="N105" s="48"/>
      <c r="O105" s="48"/>
      <c r="P105" s="48">
        <v>1</v>
      </c>
      <c r="Q105" s="48">
        <v>1</v>
      </c>
      <c r="R105" s="48"/>
      <c r="S105" s="48"/>
      <c r="T105" s="48"/>
      <c r="U105" s="48"/>
      <c r="V105" s="48">
        <v>4</v>
      </c>
      <c r="W105" s="48"/>
      <c r="X105" s="48">
        <v>1</v>
      </c>
      <c r="Y105" s="48"/>
      <c r="Z105" s="48"/>
      <c r="AA105" s="48">
        <v>2</v>
      </c>
      <c r="AB105" s="174">
        <v>12</v>
      </c>
      <c r="AC105" s="48"/>
      <c r="AD105" s="48">
        <v>1</v>
      </c>
      <c r="AE105" s="48">
        <v>1</v>
      </c>
      <c r="AF105" s="227">
        <v>2</v>
      </c>
      <c r="AG105" s="799"/>
      <c r="AH105" s="529">
        <v>14</v>
      </c>
      <c r="AI105" s="799"/>
      <c r="AJ105" s="526">
        <v>1.3725490196078431E-2</v>
      </c>
    </row>
    <row r="106" spans="1:36">
      <c r="A106" s="750" t="s">
        <v>70</v>
      </c>
      <c r="B106" s="751"/>
      <c r="C106" s="751"/>
      <c r="D106" s="751"/>
      <c r="E106" s="751"/>
      <c r="F106" s="751"/>
      <c r="G106" s="751"/>
      <c r="H106" s="751"/>
      <c r="I106" s="751"/>
      <c r="J106" s="751"/>
      <c r="K106" s="751"/>
      <c r="L106" s="751"/>
      <c r="M106" s="751"/>
      <c r="N106" s="751"/>
      <c r="O106" s="751"/>
      <c r="P106" s="751">
        <v>1</v>
      </c>
      <c r="Q106" s="751"/>
      <c r="R106" s="751"/>
      <c r="S106" s="751"/>
      <c r="T106" s="751"/>
      <c r="U106" s="751"/>
      <c r="V106" s="751">
        <v>1</v>
      </c>
      <c r="W106" s="751"/>
      <c r="X106" s="751"/>
      <c r="Y106" s="751"/>
      <c r="Z106" s="751"/>
      <c r="AA106" s="751"/>
      <c r="AB106" s="751">
        <v>2</v>
      </c>
      <c r="AC106" s="751"/>
      <c r="AD106" s="751"/>
      <c r="AE106" s="751"/>
      <c r="AF106" s="751"/>
      <c r="AG106" s="799"/>
      <c r="AH106" s="905">
        <v>2</v>
      </c>
      <c r="AI106" s="799"/>
      <c r="AJ106" s="939">
        <v>1.9607843137254902E-3</v>
      </c>
    </row>
    <row r="107" spans="1:36">
      <c r="A107" s="755" t="s">
        <v>69</v>
      </c>
      <c r="B107" s="756"/>
      <c r="C107" s="756">
        <v>1</v>
      </c>
      <c r="D107" s="756"/>
      <c r="E107" s="756">
        <v>1</v>
      </c>
      <c r="F107" s="756"/>
      <c r="G107" s="756"/>
      <c r="H107" s="756"/>
      <c r="I107" s="756"/>
      <c r="J107" s="756">
        <v>1</v>
      </c>
      <c r="K107" s="756"/>
      <c r="L107" s="756"/>
      <c r="M107" s="756"/>
      <c r="N107" s="756"/>
      <c r="O107" s="756"/>
      <c r="P107" s="756"/>
      <c r="Q107" s="756">
        <v>1</v>
      </c>
      <c r="R107" s="756"/>
      <c r="S107" s="756"/>
      <c r="T107" s="756"/>
      <c r="U107" s="756"/>
      <c r="V107" s="756">
        <v>3</v>
      </c>
      <c r="W107" s="756"/>
      <c r="X107" s="756">
        <v>1</v>
      </c>
      <c r="Y107" s="756"/>
      <c r="Z107" s="756"/>
      <c r="AA107" s="756">
        <v>2</v>
      </c>
      <c r="AB107" s="756">
        <v>10</v>
      </c>
      <c r="AC107" s="756"/>
      <c r="AD107" s="756">
        <v>1</v>
      </c>
      <c r="AE107" s="756">
        <v>1</v>
      </c>
      <c r="AF107" s="756">
        <v>2</v>
      </c>
      <c r="AG107" s="799"/>
      <c r="AH107" s="915">
        <v>12</v>
      </c>
      <c r="AI107" s="799"/>
      <c r="AJ107" s="940">
        <v>1.1764705882352941E-2</v>
      </c>
    </row>
    <row r="108" spans="1:36">
      <c r="A108" s="430" t="s">
        <v>769</v>
      </c>
      <c r="B108" s="48"/>
      <c r="C108" s="48"/>
      <c r="D108" s="48"/>
      <c r="E108" s="48"/>
      <c r="F108" s="48"/>
      <c r="G108" s="48"/>
      <c r="H108" s="48"/>
      <c r="I108" s="48"/>
      <c r="J108" s="48"/>
      <c r="K108" s="48"/>
      <c r="L108" s="48"/>
      <c r="M108" s="48">
        <v>1</v>
      </c>
      <c r="N108" s="48"/>
      <c r="O108" s="48"/>
      <c r="P108" s="48"/>
      <c r="Q108" s="48"/>
      <c r="R108" s="48"/>
      <c r="S108" s="48"/>
      <c r="T108" s="48"/>
      <c r="U108" s="48"/>
      <c r="V108" s="48"/>
      <c r="W108" s="48">
        <v>5</v>
      </c>
      <c r="X108" s="48"/>
      <c r="Y108" s="48"/>
      <c r="Z108" s="48"/>
      <c r="AA108" s="48"/>
      <c r="AB108" s="174">
        <v>6</v>
      </c>
      <c r="AC108" s="48"/>
      <c r="AD108" s="48"/>
      <c r="AE108" s="48"/>
      <c r="AF108" s="227"/>
      <c r="AG108" s="799"/>
      <c r="AH108" s="529">
        <v>6</v>
      </c>
      <c r="AI108" s="799"/>
      <c r="AJ108" s="526">
        <v>5.8823529411764705E-3</v>
      </c>
    </row>
    <row r="109" spans="1:36">
      <c r="A109" s="758" t="s">
        <v>72</v>
      </c>
      <c r="B109" s="699"/>
      <c r="C109" s="699"/>
      <c r="D109" s="699"/>
      <c r="E109" s="699"/>
      <c r="F109" s="699"/>
      <c r="G109" s="699"/>
      <c r="H109" s="699"/>
      <c r="I109" s="699"/>
      <c r="J109" s="699"/>
      <c r="K109" s="699"/>
      <c r="L109" s="699"/>
      <c r="M109" s="699">
        <v>1</v>
      </c>
      <c r="N109" s="699"/>
      <c r="O109" s="699"/>
      <c r="P109" s="699"/>
      <c r="Q109" s="699"/>
      <c r="R109" s="699"/>
      <c r="S109" s="699"/>
      <c r="T109" s="699"/>
      <c r="U109" s="699"/>
      <c r="V109" s="699"/>
      <c r="W109" s="699">
        <v>5</v>
      </c>
      <c r="X109" s="699"/>
      <c r="Y109" s="699"/>
      <c r="Z109" s="699"/>
      <c r="AA109" s="699"/>
      <c r="AB109" s="699">
        <v>6</v>
      </c>
      <c r="AC109" s="699"/>
      <c r="AD109" s="699"/>
      <c r="AE109" s="699"/>
      <c r="AF109" s="699"/>
      <c r="AG109" s="799"/>
      <c r="AH109" s="918">
        <v>6</v>
      </c>
      <c r="AI109" s="799"/>
      <c r="AJ109" s="941">
        <v>5.8823529411764705E-3</v>
      </c>
    </row>
    <row r="110" spans="1:36">
      <c r="A110" s="430" t="s">
        <v>770</v>
      </c>
      <c r="B110" s="48"/>
      <c r="C110" s="48"/>
      <c r="D110" s="48">
        <v>2</v>
      </c>
      <c r="E110" s="48">
        <v>1</v>
      </c>
      <c r="F110" s="48"/>
      <c r="G110" s="48">
        <v>1</v>
      </c>
      <c r="H110" s="48"/>
      <c r="I110" s="48"/>
      <c r="J110" s="48"/>
      <c r="K110" s="48"/>
      <c r="L110" s="48"/>
      <c r="M110" s="48">
        <v>2</v>
      </c>
      <c r="N110" s="48"/>
      <c r="O110" s="48">
        <v>1</v>
      </c>
      <c r="P110" s="48"/>
      <c r="Q110" s="48">
        <v>2</v>
      </c>
      <c r="R110" s="48">
        <v>2</v>
      </c>
      <c r="S110" s="48"/>
      <c r="T110" s="48">
        <v>1</v>
      </c>
      <c r="U110" s="48"/>
      <c r="V110" s="48"/>
      <c r="W110" s="48"/>
      <c r="X110" s="48">
        <v>18</v>
      </c>
      <c r="Y110" s="48"/>
      <c r="Z110" s="48">
        <v>1</v>
      </c>
      <c r="AA110" s="48">
        <v>1</v>
      </c>
      <c r="AB110" s="174">
        <v>32</v>
      </c>
      <c r="AC110" s="48">
        <v>1</v>
      </c>
      <c r="AD110" s="48">
        <v>1</v>
      </c>
      <c r="AE110" s="48">
        <v>1</v>
      </c>
      <c r="AF110" s="227">
        <v>3</v>
      </c>
      <c r="AG110" s="799"/>
      <c r="AH110" s="529">
        <v>35</v>
      </c>
      <c r="AI110" s="799"/>
      <c r="AJ110" s="526">
        <v>3.4313725490196081E-2</v>
      </c>
    </row>
    <row r="111" spans="1:36">
      <c r="A111" s="750" t="s">
        <v>74</v>
      </c>
      <c r="B111" s="751"/>
      <c r="C111" s="751"/>
      <c r="D111" s="751"/>
      <c r="E111" s="751"/>
      <c r="F111" s="751"/>
      <c r="G111" s="751"/>
      <c r="H111" s="751"/>
      <c r="I111" s="751"/>
      <c r="J111" s="751"/>
      <c r="K111" s="751"/>
      <c r="L111" s="751"/>
      <c r="M111" s="751"/>
      <c r="N111" s="751"/>
      <c r="O111" s="751"/>
      <c r="P111" s="751"/>
      <c r="Q111" s="751"/>
      <c r="R111" s="751"/>
      <c r="S111" s="751"/>
      <c r="T111" s="751"/>
      <c r="U111" s="751"/>
      <c r="V111" s="751"/>
      <c r="W111" s="751"/>
      <c r="X111" s="751">
        <v>7</v>
      </c>
      <c r="Y111" s="751"/>
      <c r="Z111" s="751"/>
      <c r="AA111" s="751"/>
      <c r="AB111" s="751">
        <v>7</v>
      </c>
      <c r="AC111" s="751"/>
      <c r="AD111" s="751"/>
      <c r="AE111" s="751"/>
      <c r="AF111" s="751"/>
      <c r="AG111" s="799"/>
      <c r="AH111" s="905">
        <v>7</v>
      </c>
      <c r="AI111" s="799"/>
      <c r="AJ111" s="939">
        <v>6.8627450980392156E-3</v>
      </c>
    </row>
    <row r="112" spans="1:36">
      <c r="A112" s="753" t="s">
        <v>75</v>
      </c>
      <c r="B112" s="736"/>
      <c r="C112" s="736"/>
      <c r="D112" s="736"/>
      <c r="E112" s="736"/>
      <c r="F112" s="736"/>
      <c r="G112" s="736"/>
      <c r="H112" s="736"/>
      <c r="I112" s="736"/>
      <c r="J112" s="736"/>
      <c r="K112" s="736"/>
      <c r="L112" s="736"/>
      <c r="M112" s="736"/>
      <c r="N112" s="736"/>
      <c r="O112" s="736"/>
      <c r="P112" s="736"/>
      <c r="Q112" s="736">
        <v>1</v>
      </c>
      <c r="R112" s="736"/>
      <c r="S112" s="736"/>
      <c r="T112" s="736"/>
      <c r="U112" s="736"/>
      <c r="V112" s="736"/>
      <c r="W112" s="736"/>
      <c r="X112" s="736">
        <v>2</v>
      </c>
      <c r="Y112" s="736"/>
      <c r="Z112" s="736"/>
      <c r="AA112" s="736"/>
      <c r="AB112" s="736">
        <v>3</v>
      </c>
      <c r="AC112" s="736"/>
      <c r="AD112" s="736">
        <v>1</v>
      </c>
      <c r="AE112" s="736"/>
      <c r="AF112" s="736">
        <v>1</v>
      </c>
      <c r="AG112" s="799"/>
      <c r="AH112" s="908">
        <v>4</v>
      </c>
      <c r="AI112" s="799"/>
      <c r="AJ112" s="942">
        <v>3.9215686274509803E-3</v>
      </c>
    </row>
    <row r="113" spans="1:36">
      <c r="A113" s="753" t="s">
        <v>76</v>
      </c>
      <c r="B113" s="736"/>
      <c r="C113" s="736"/>
      <c r="D113" s="736">
        <v>1</v>
      </c>
      <c r="E113" s="736">
        <v>1</v>
      </c>
      <c r="F113" s="736"/>
      <c r="G113" s="736">
        <v>1</v>
      </c>
      <c r="H113" s="736"/>
      <c r="I113" s="736"/>
      <c r="J113" s="736"/>
      <c r="K113" s="736"/>
      <c r="L113" s="736"/>
      <c r="M113" s="736">
        <v>1</v>
      </c>
      <c r="N113" s="736"/>
      <c r="O113" s="736"/>
      <c r="P113" s="736"/>
      <c r="Q113" s="736"/>
      <c r="R113" s="736">
        <v>2</v>
      </c>
      <c r="S113" s="736"/>
      <c r="T113" s="736">
        <v>1</v>
      </c>
      <c r="U113" s="736"/>
      <c r="V113" s="736"/>
      <c r="W113" s="736"/>
      <c r="X113" s="736">
        <v>6</v>
      </c>
      <c r="Y113" s="736"/>
      <c r="Z113" s="736">
        <v>1</v>
      </c>
      <c r="AA113" s="736"/>
      <c r="AB113" s="736">
        <v>14</v>
      </c>
      <c r="AC113" s="736">
        <v>1</v>
      </c>
      <c r="AD113" s="736"/>
      <c r="AE113" s="736"/>
      <c r="AF113" s="736">
        <v>1</v>
      </c>
      <c r="AG113" s="799"/>
      <c r="AH113" s="908">
        <v>15</v>
      </c>
      <c r="AI113" s="799"/>
      <c r="AJ113" s="942">
        <v>1.4705882352941176E-2</v>
      </c>
    </row>
    <row r="114" spans="1:36">
      <c r="A114" s="753" t="s">
        <v>77</v>
      </c>
      <c r="B114" s="736"/>
      <c r="C114" s="736"/>
      <c r="D114" s="736"/>
      <c r="E114" s="736"/>
      <c r="F114" s="736"/>
      <c r="G114" s="736"/>
      <c r="H114" s="736"/>
      <c r="I114" s="736"/>
      <c r="J114" s="736"/>
      <c r="K114" s="736"/>
      <c r="L114" s="736"/>
      <c r="M114" s="736">
        <v>1</v>
      </c>
      <c r="N114" s="736"/>
      <c r="O114" s="736"/>
      <c r="P114" s="736"/>
      <c r="Q114" s="736">
        <v>1</v>
      </c>
      <c r="R114" s="736"/>
      <c r="S114" s="736"/>
      <c r="T114" s="736"/>
      <c r="U114" s="736"/>
      <c r="V114" s="736"/>
      <c r="W114" s="736"/>
      <c r="X114" s="736">
        <v>1</v>
      </c>
      <c r="Y114" s="736"/>
      <c r="Z114" s="736"/>
      <c r="AA114" s="736">
        <v>1</v>
      </c>
      <c r="AB114" s="736">
        <v>4</v>
      </c>
      <c r="AC114" s="736"/>
      <c r="AD114" s="736"/>
      <c r="AE114" s="736">
        <v>1</v>
      </c>
      <c r="AF114" s="736">
        <v>1</v>
      </c>
      <c r="AG114" s="799"/>
      <c r="AH114" s="908">
        <v>5</v>
      </c>
      <c r="AI114" s="799"/>
      <c r="AJ114" s="942">
        <v>4.9019607843137254E-3</v>
      </c>
    </row>
    <row r="115" spans="1:36">
      <c r="A115" s="753" t="s">
        <v>622</v>
      </c>
      <c r="B115" s="736"/>
      <c r="C115" s="736"/>
      <c r="D115" s="736"/>
      <c r="E115" s="736"/>
      <c r="F115" s="736"/>
      <c r="G115" s="736"/>
      <c r="H115" s="736"/>
      <c r="I115" s="736"/>
      <c r="J115" s="736"/>
      <c r="K115" s="736"/>
      <c r="L115" s="736"/>
      <c r="M115" s="736"/>
      <c r="N115" s="736"/>
      <c r="O115" s="736">
        <v>1</v>
      </c>
      <c r="P115" s="736"/>
      <c r="Q115" s="736"/>
      <c r="R115" s="736"/>
      <c r="S115" s="736"/>
      <c r="T115" s="736"/>
      <c r="U115" s="736"/>
      <c r="V115" s="736"/>
      <c r="W115" s="736"/>
      <c r="X115" s="736"/>
      <c r="Y115" s="736"/>
      <c r="Z115" s="736"/>
      <c r="AA115" s="736"/>
      <c r="AB115" s="736">
        <v>1</v>
      </c>
      <c r="AC115" s="736"/>
      <c r="AD115" s="736"/>
      <c r="AE115" s="736"/>
      <c r="AF115" s="736"/>
      <c r="AG115" s="799"/>
      <c r="AH115" s="908">
        <v>1</v>
      </c>
      <c r="AI115" s="799"/>
      <c r="AJ115" s="942">
        <v>9.8039215686274508E-4</v>
      </c>
    </row>
    <row r="116" spans="1:36">
      <c r="A116" s="755" t="s">
        <v>78</v>
      </c>
      <c r="B116" s="756"/>
      <c r="C116" s="756"/>
      <c r="D116" s="756">
        <v>1</v>
      </c>
      <c r="E116" s="756"/>
      <c r="F116" s="756"/>
      <c r="G116" s="756"/>
      <c r="H116" s="756"/>
      <c r="I116" s="756"/>
      <c r="J116" s="756"/>
      <c r="K116" s="756"/>
      <c r="L116" s="756"/>
      <c r="M116" s="756"/>
      <c r="N116" s="756"/>
      <c r="O116" s="756"/>
      <c r="P116" s="756"/>
      <c r="Q116" s="756"/>
      <c r="R116" s="756"/>
      <c r="S116" s="756"/>
      <c r="T116" s="756"/>
      <c r="U116" s="756"/>
      <c r="V116" s="756"/>
      <c r="W116" s="756"/>
      <c r="X116" s="756">
        <v>2</v>
      </c>
      <c r="Y116" s="756"/>
      <c r="Z116" s="756"/>
      <c r="AA116" s="756"/>
      <c r="AB116" s="756">
        <v>3</v>
      </c>
      <c r="AC116" s="756"/>
      <c r="AD116" s="756"/>
      <c r="AE116" s="756"/>
      <c r="AF116" s="756"/>
      <c r="AG116" s="799"/>
      <c r="AH116" s="915">
        <v>3</v>
      </c>
      <c r="AI116" s="799"/>
      <c r="AJ116" s="940">
        <v>2.9411764705882353E-3</v>
      </c>
    </row>
    <row r="117" spans="1:36">
      <c r="A117" s="430" t="s">
        <v>771</v>
      </c>
      <c r="B117" s="48"/>
      <c r="C117" s="48"/>
      <c r="D117" s="48"/>
      <c r="E117" s="48"/>
      <c r="F117" s="48"/>
      <c r="G117" s="48"/>
      <c r="H117" s="48"/>
      <c r="I117" s="48">
        <v>1</v>
      </c>
      <c r="J117" s="48">
        <v>2</v>
      </c>
      <c r="K117" s="48"/>
      <c r="L117" s="48"/>
      <c r="M117" s="48"/>
      <c r="N117" s="48"/>
      <c r="O117" s="48"/>
      <c r="P117" s="48"/>
      <c r="Q117" s="48">
        <v>1</v>
      </c>
      <c r="R117" s="48"/>
      <c r="S117" s="48"/>
      <c r="T117" s="48"/>
      <c r="U117" s="48"/>
      <c r="V117" s="48"/>
      <c r="W117" s="48"/>
      <c r="X117" s="48"/>
      <c r="Y117" s="48">
        <v>7</v>
      </c>
      <c r="Z117" s="48"/>
      <c r="AA117" s="48">
        <v>1</v>
      </c>
      <c r="AB117" s="174">
        <v>12</v>
      </c>
      <c r="AC117" s="48">
        <v>1</v>
      </c>
      <c r="AD117" s="48">
        <v>3</v>
      </c>
      <c r="AE117" s="48"/>
      <c r="AF117" s="227">
        <v>4</v>
      </c>
      <c r="AG117" s="799"/>
      <c r="AH117" s="529">
        <v>16</v>
      </c>
      <c r="AI117" s="799"/>
      <c r="AJ117" s="526">
        <v>1.5686274509803921E-2</v>
      </c>
    </row>
    <row r="118" spans="1:36">
      <c r="A118" s="750" t="s">
        <v>99</v>
      </c>
      <c r="B118" s="751"/>
      <c r="C118" s="751"/>
      <c r="D118" s="751"/>
      <c r="E118" s="751"/>
      <c r="F118" s="751"/>
      <c r="G118" s="751"/>
      <c r="H118" s="751"/>
      <c r="I118" s="751"/>
      <c r="J118" s="751">
        <v>2</v>
      </c>
      <c r="K118" s="751"/>
      <c r="L118" s="751"/>
      <c r="M118" s="751"/>
      <c r="N118" s="751"/>
      <c r="O118" s="751"/>
      <c r="P118" s="751"/>
      <c r="Q118" s="751"/>
      <c r="R118" s="751"/>
      <c r="S118" s="751"/>
      <c r="T118" s="751"/>
      <c r="U118" s="751"/>
      <c r="V118" s="751"/>
      <c r="W118" s="751"/>
      <c r="X118" s="751"/>
      <c r="Y118" s="751"/>
      <c r="Z118" s="751"/>
      <c r="AA118" s="751"/>
      <c r="AB118" s="751">
        <v>2</v>
      </c>
      <c r="AC118" s="751"/>
      <c r="AD118" s="751"/>
      <c r="AE118" s="751"/>
      <c r="AF118" s="751"/>
      <c r="AG118" s="799"/>
      <c r="AH118" s="905">
        <v>2</v>
      </c>
      <c r="AI118" s="799"/>
      <c r="AJ118" s="939">
        <v>1.9607843137254902E-3</v>
      </c>
    </row>
    <row r="119" spans="1:36">
      <c r="A119" s="753" t="s">
        <v>79</v>
      </c>
      <c r="B119" s="736"/>
      <c r="C119" s="736"/>
      <c r="D119" s="736"/>
      <c r="E119" s="736"/>
      <c r="F119" s="736"/>
      <c r="G119" s="736"/>
      <c r="H119" s="736"/>
      <c r="I119" s="736">
        <v>1</v>
      </c>
      <c r="J119" s="736"/>
      <c r="K119" s="736"/>
      <c r="L119" s="736"/>
      <c r="M119" s="736"/>
      <c r="N119" s="736"/>
      <c r="O119" s="736"/>
      <c r="P119" s="736"/>
      <c r="Q119" s="736">
        <v>1</v>
      </c>
      <c r="R119" s="736"/>
      <c r="S119" s="736"/>
      <c r="T119" s="736"/>
      <c r="U119" s="736"/>
      <c r="V119" s="736"/>
      <c r="W119" s="736"/>
      <c r="X119" s="736"/>
      <c r="Y119" s="736">
        <v>6</v>
      </c>
      <c r="Z119" s="736"/>
      <c r="AA119" s="736">
        <v>1</v>
      </c>
      <c r="AB119" s="736">
        <v>9</v>
      </c>
      <c r="AC119" s="736">
        <v>1</v>
      </c>
      <c r="AD119" s="736">
        <v>3</v>
      </c>
      <c r="AE119" s="736"/>
      <c r="AF119" s="736">
        <v>4</v>
      </c>
      <c r="AG119" s="799"/>
      <c r="AH119" s="908">
        <v>13</v>
      </c>
      <c r="AI119" s="799"/>
      <c r="AJ119" s="942">
        <v>1.2745098039215686E-2</v>
      </c>
    </row>
    <row r="120" spans="1:36">
      <c r="A120" s="755" t="s">
        <v>80</v>
      </c>
      <c r="B120" s="756"/>
      <c r="C120" s="756"/>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v>1</v>
      </c>
      <c r="Z120" s="756"/>
      <c r="AA120" s="756"/>
      <c r="AB120" s="756">
        <v>1</v>
      </c>
      <c r="AC120" s="756"/>
      <c r="AD120" s="756"/>
      <c r="AE120" s="756"/>
      <c r="AF120" s="756"/>
      <c r="AG120" s="799"/>
      <c r="AH120" s="915">
        <v>1</v>
      </c>
      <c r="AI120" s="799"/>
      <c r="AJ120" s="940">
        <v>9.8039215686274508E-4</v>
      </c>
    </row>
    <row r="121" spans="1:36">
      <c r="A121" s="430" t="s">
        <v>772</v>
      </c>
      <c r="B121" s="48">
        <v>2</v>
      </c>
      <c r="C121" s="48"/>
      <c r="D121" s="48">
        <v>1</v>
      </c>
      <c r="E121" s="48">
        <v>2</v>
      </c>
      <c r="F121" s="48"/>
      <c r="G121" s="48"/>
      <c r="H121" s="48"/>
      <c r="I121" s="48"/>
      <c r="J121" s="48">
        <v>1</v>
      </c>
      <c r="K121" s="48"/>
      <c r="L121" s="48"/>
      <c r="M121" s="48"/>
      <c r="N121" s="48"/>
      <c r="O121" s="48"/>
      <c r="P121" s="48">
        <v>1</v>
      </c>
      <c r="Q121" s="48">
        <v>1</v>
      </c>
      <c r="R121" s="48"/>
      <c r="S121" s="48">
        <v>1</v>
      </c>
      <c r="T121" s="48"/>
      <c r="U121" s="48"/>
      <c r="V121" s="48"/>
      <c r="W121" s="48">
        <v>1</v>
      </c>
      <c r="X121" s="48">
        <v>1</v>
      </c>
      <c r="Y121" s="48"/>
      <c r="Z121" s="48">
        <v>4</v>
      </c>
      <c r="AA121" s="48"/>
      <c r="AB121" s="174">
        <v>15</v>
      </c>
      <c r="AC121" s="48">
        <v>1</v>
      </c>
      <c r="AD121" s="48">
        <v>1</v>
      </c>
      <c r="AE121" s="48">
        <v>3</v>
      </c>
      <c r="AF121" s="227">
        <v>5</v>
      </c>
      <c r="AG121" s="799"/>
      <c r="AH121" s="529">
        <v>20</v>
      </c>
      <c r="AI121" s="799"/>
      <c r="AJ121" s="526">
        <v>1.9607843137254902E-2</v>
      </c>
    </row>
    <row r="122" spans="1:36">
      <c r="A122" s="750" t="s">
        <v>82</v>
      </c>
      <c r="B122" s="751"/>
      <c r="C122" s="751"/>
      <c r="D122" s="751"/>
      <c r="E122" s="751"/>
      <c r="F122" s="751"/>
      <c r="G122" s="751"/>
      <c r="H122" s="751"/>
      <c r="I122" s="751"/>
      <c r="J122" s="751"/>
      <c r="K122" s="751"/>
      <c r="L122" s="751"/>
      <c r="M122" s="751"/>
      <c r="N122" s="751"/>
      <c r="O122" s="751"/>
      <c r="P122" s="751"/>
      <c r="Q122" s="751">
        <v>1</v>
      </c>
      <c r="R122" s="751"/>
      <c r="S122" s="751"/>
      <c r="T122" s="751"/>
      <c r="U122" s="751"/>
      <c r="V122" s="751"/>
      <c r="W122" s="751"/>
      <c r="X122" s="751">
        <v>1</v>
      </c>
      <c r="Y122" s="751"/>
      <c r="Z122" s="751">
        <v>1</v>
      </c>
      <c r="AA122" s="751"/>
      <c r="AB122" s="751">
        <v>3</v>
      </c>
      <c r="AC122" s="751"/>
      <c r="AD122" s="751"/>
      <c r="AE122" s="751">
        <v>1</v>
      </c>
      <c r="AF122" s="751">
        <v>1</v>
      </c>
      <c r="AG122" s="799"/>
      <c r="AH122" s="905">
        <v>4</v>
      </c>
      <c r="AI122" s="799"/>
      <c r="AJ122" s="939">
        <v>3.9215686274509803E-3</v>
      </c>
    </row>
    <row r="123" spans="1:36">
      <c r="A123" s="755" t="s">
        <v>81</v>
      </c>
      <c r="B123" s="756">
        <v>2</v>
      </c>
      <c r="C123" s="756"/>
      <c r="D123" s="756">
        <v>1</v>
      </c>
      <c r="E123" s="756">
        <v>2</v>
      </c>
      <c r="F123" s="756"/>
      <c r="G123" s="756"/>
      <c r="H123" s="756"/>
      <c r="I123" s="756"/>
      <c r="J123" s="756">
        <v>1</v>
      </c>
      <c r="K123" s="756"/>
      <c r="L123" s="756"/>
      <c r="M123" s="756"/>
      <c r="N123" s="756"/>
      <c r="O123" s="756"/>
      <c r="P123" s="756">
        <v>1</v>
      </c>
      <c r="Q123" s="756"/>
      <c r="R123" s="756"/>
      <c r="S123" s="756">
        <v>1</v>
      </c>
      <c r="T123" s="756"/>
      <c r="U123" s="756"/>
      <c r="V123" s="756"/>
      <c r="W123" s="756">
        <v>1</v>
      </c>
      <c r="X123" s="756"/>
      <c r="Y123" s="756"/>
      <c r="Z123" s="756">
        <v>3</v>
      </c>
      <c r="AA123" s="756"/>
      <c r="AB123" s="756">
        <v>12</v>
      </c>
      <c r="AC123" s="756">
        <v>1</v>
      </c>
      <c r="AD123" s="756">
        <v>1</v>
      </c>
      <c r="AE123" s="756">
        <v>2</v>
      </c>
      <c r="AF123" s="756">
        <v>4</v>
      </c>
      <c r="AG123" s="799"/>
      <c r="AH123" s="915">
        <v>16</v>
      </c>
      <c r="AI123" s="799"/>
      <c r="AJ123" s="940">
        <v>1.5686274509803921E-2</v>
      </c>
    </row>
    <row r="124" spans="1:36">
      <c r="A124" s="430" t="s">
        <v>773</v>
      </c>
      <c r="B124" s="48">
        <v>4</v>
      </c>
      <c r="C124" s="48">
        <v>2</v>
      </c>
      <c r="D124" s="48"/>
      <c r="E124" s="48">
        <v>1</v>
      </c>
      <c r="F124" s="48"/>
      <c r="G124" s="48">
        <v>1</v>
      </c>
      <c r="H124" s="48">
        <v>1</v>
      </c>
      <c r="I124" s="48">
        <v>1</v>
      </c>
      <c r="J124" s="48">
        <v>1</v>
      </c>
      <c r="K124" s="48">
        <v>2</v>
      </c>
      <c r="L124" s="48"/>
      <c r="M124" s="48">
        <v>1</v>
      </c>
      <c r="N124" s="48">
        <v>1</v>
      </c>
      <c r="O124" s="48"/>
      <c r="P124" s="48">
        <v>3</v>
      </c>
      <c r="Q124" s="48"/>
      <c r="R124" s="48">
        <v>1</v>
      </c>
      <c r="S124" s="48"/>
      <c r="T124" s="48"/>
      <c r="U124" s="48"/>
      <c r="V124" s="48">
        <v>1</v>
      </c>
      <c r="W124" s="48">
        <v>1</v>
      </c>
      <c r="X124" s="48">
        <v>2</v>
      </c>
      <c r="Y124" s="48">
        <v>1</v>
      </c>
      <c r="Z124" s="48">
        <v>1</v>
      </c>
      <c r="AA124" s="48">
        <v>19</v>
      </c>
      <c r="AB124" s="174">
        <v>44</v>
      </c>
      <c r="AC124" s="48">
        <v>4</v>
      </c>
      <c r="AD124" s="48"/>
      <c r="AE124" s="48">
        <v>1</v>
      </c>
      <c r="AF124" s="227">
        <v>5</v>
      </c>
      <c r="AG124" s="799"/>
      <c r="AH124" s="529">
        <v>49</v>
      </c>
      <c r="AI124" s="799"/>
      <c r="AJ124" s="526">
        <v>4.8039215686274513E-2</v>
      </c>
    </row>
    <row r="125" spans="1:36">
      <c r="A125" s="750" t="s">
        <v>100</v>
      </c>
      <c r="B125" s="751"/>
      <c r="C125" s="751">
        <v>1</v>
      </c>
      <c r="D125" s="751"/>
      <c r="E125" s="751"/>
      <c r="F125" s="751"/>
      <c r="G125" s="751">
        <v>1</v>
      </c>
      <c r="H125" s="751">
        <v>1</v>
      </c>
      <c r="I125" s="751"/>
      <c r="J125" s="751"/>
      <c r="K125" s="751"/>
      <c r="L125" s="751"/>
      <c r="M125" s="751"/>
      <c r="N125" s="751"/>
      <c r="O125" s="751"/>
      <c r="P125" s="751">
        <v>2</v>
      </c>
      <c r="Q125" s="751"/>
      <c r="R125" s="751"/>
      <c r="S125" s="751"/>
      <c r="T125" s="751"/>
      <c r="U125" s="751"/>
      <c r="V125" s="751"/>
      <c r="W125" s="751"/>
      <c r="X125" s="751">
        <v>1</v>
      </c>
      <c r="Y125" s="751"/>
      <c r="Z125" s="751"/>
      <c r="AA125" s="751">
        <v>2</v>
      </c>
      <c r="AB125" s="751">
        <v>8</v>
      </c>
      <c r="AC125" s="751">
        <v>1</v>
      </c>
      <c r="AD125" s="751"/>
      <c r="AE125" s="751"/>
      <c r="AF125" s="751">
        <v>1</v>
      </c>
      <c r="AG125" s="799"/>
      <c r="AH125" s="905">
        <v>9</v>
      </c>
      <c r="AI125" s="799"/>
      <c r="AJ125" s="939">
        <v>8.8235294117647058E-3</v>
      </c>
    </row>
    <row r="126" spans="1:36">
      <c r="A126" s="753" t="s">
        <v>85</v>
      </c>
      <c r="B126" s="736">
        <v>2</v>
      </c>
      <c r="C126" s="736"/>
      <c r="D126" s="736"/>
      <c r="E126" s="736"/>
      <c r="F126" s="736"/>
      <c r="G126" s="736"/>
      <c r="H126" s="736"/>
      <c r="I126" s="736">
        <v>1</v>
      </c>
      <c r="J126" s="736">
        <v>1</v>
      </c>
      <c r="K126" s="736">
        <v>1</v>
      </c>
      <c r="L126" s="736"/>
      <c r="M126" s="736"/>
      <c r="N126" s="736"/>
      <c r="O126" s="736"/>
      <c r="P126" s="736"/>
      <c r="Q126" s="736"/>
      <c r="R126" s="736">
        <v>1</v>
      </c>
      <c r="S126" s="736"/>
      <c r="T126" s="736"/>
      <c r="U126" s="736"/>
      <c r="V126" s="736"/>
      <c r="W126" s="736">
        <v>1</v>
      </c>
      <c r="X126" s="736"/>
      <c r="Y126" s="736">
        <v>1</v>
      </c>
      <c r="Z126" s="736"/>
      <c r="AA126" s="736">
        <v>7</v>
      </c>
      <c r="AB126" s="736">
        <v>15</v>
      </c>
      <c r="AC126" s="736">
        <v>2</v>
      </c>
      <c r="AD126" s="736"/>
      <c r="AE126" s="736">
        <v>1</v>
      </c>
      <c r="AF126" s="736">
        <v>3</v>
      </c>
      <c r="AG126" s="799"/>
      <c r="AH126" s="908">
        <v>18</v>
      </c>
      <c r="AI126" s="799"/>
      <c r="AJ126" s="942">
        <v>1.7647058823529412E-2</v>
      </c>
    </row>
    <row r="127" spans="1:36">
      <c r="A127" s="753" t="s">
        <v>86</v>
      </c>
      <c r="B127" s="736">
        <v>2</v>
      </c>
      <c r="C127" s="736"/>
      <c r="D127" s="736"/>
      <c r="E127" s="736">
        <v>1</v>
      </c>
      <c r="F127" s="736"/>
      <c r="G127" s="736"/>
      <c r="H127" s="736"/>
      <c r="I127" s="736"/>
      <c r="J127" s="736"/>
      <c r="K127" s="736">
        <v>1</v>
      </c>
      <c r="L127" s="736"/>
      <c r="M127" s="736">
        <v>1</v>
      </c>
      <c r="N127" s="736">
        <v>1</v>
      </c>
      <c r="O127" s="736"/>
      <c r="P127" s="736">
        <v>1</v>
      </c>
      <c r="Q127" s="736"/>
      <c r="R127" s="736"/>
      <c r="S127" s="736"/>
      <c r="T127" s="736"/>
      <c r="U127" s="736"/>
      <c r="V127" s="736"/>
      <c r="W127" s="736"/>
      <c r="X127" s="736">
        <v>1</v>
      </c>
      <c r="Y127" s="736"/>
      <c r="Z127" s="736"/>
      <c r="AA127" s="736">
        <v>8</v>
      </c>
      <c r="AB127" s="736">
        <v>16</v>
      </c>
      <c r="AC127" s="736">
        <v>1</v>
      </c>
      <c r="AD127" s="736"/>
      <c r="AE127" s="736"/>
      <c r="AF127" s="736">
        <v>1</v>
      </c>
      <c r="AG127" s="799"/>
      <c r="AH127" s="908">
        <v>17</v>
      </c>
      <c r="AI127" s="799"/>
      <c r="AJ127" s="942">
        <v>1.6666666666666666E-2</v>
      </c>
    </row>
    <row r="128" spans="1:36">
      <c r="A128" s="753" t="s">
        <v>87</v>
      </c>
      <c r="B128" s="736"/>
      <c r="C128" s="736">
        <v>1</v>
      </c>
      <c r="D128" s="736"/>
      <c r="E128" s="736"/>
      <c r="F128" s="736"/>
      <c r="G128" s="736"/>
      <c r="H128" s="736"/>
      <c r="I128" s="736"/>
      <c r="J128" s="736"/>
      <c r="K128" s="736"/>
      <c r="L128" s="736"/>
      <c r="M128" s="736"/>
      <c r="N128" s="736"/>
      <c r="O128" s="736"/>
      <c r="P128" s="736"/>
      <c r="Q128" s="736"/>
      <c r="R128" s="736"/>
      <c r="S128" s="736"/>
      <c r="T128" s="736"/>
      <c r="U128" s="736"/>
      <c r="V128" s="736">
        <v>1</v>
      </c>
      <c r="W128" s="736"/>
      <c r="X128" s="736"/>
      <c r="Y128" s="736"/>
      <c r="Z128" s="736">
        <v>1</v>
      </c>
      <c r="AA128" s="736">
        <v>1</v>
      </c>
      <c r="AB128" s="736">
        <v>4</v>
      </c>
      <c r="AC128" s="736"/>
      <c r="AD128" s="736"/>
      <c r="AE128" s="736"/>
      <c r="AF128" s="736"/>
      <c r="AG128" s="799"/>
      <c r="AH128" s="908">
        <v>4</v>
      </c>
      <c r="AI128" s="799"/>
      <c r="AJ128" s="942">
        <v>3.9215686274509803E-3</v>
      </c>
    </row>
    <row r="129" spans="1:36">
      <c r="A129" s="755" t="s">
        <v>88</v>
      </c>
      <c r="B129" s="756"/>
      <c r="C129" s="756"/>
      <c r="D129" s="756"/>
      <c r="E129" s="756"/>
      <c r="F129" s="756"/>
      <c r="G129" s="756"/>
      <c r="H129" s="756"/>
      <c r="I129" s="756"/>
      <c r="J129" s="756"/>
      <c r="K129" s="756"/>
      <c r="L129" s="756"/>
      <c r="M129" s="756"/>
      <c r="N129" s="756"/>
      <c r="O129" s="756"/>
      <c r="P129" s="756"/>
      <c r="Q129" s="756"/>
      <c r="R129" s="756"/>
      <c r="S129" s="756"/>
      <c r="T129" s="756"/>
      <c r="U129" s="756"/>
      <c r="V129" s="756"/>
      <c r="W129" s="756"/>
      <c r="X129" s="756"/>
      <c r="Y129" s="756"/>
      <c r="Z129" s="756"/>
      <c r="AA129" s="756">
        <v>1</v>
      </c>
      <c r="AB129" s="756">
        <v>1</v>
      </c>
      <c r="AC129" s="756"/>
      <c r="AD129" s="756"/>
      <c r="AE129" s="756"/>
      <c r="AF129" s="756"/>
      <c r="AG129" s="799"/>
      <c r="AH129" s="915">
        <v>1</v>
      </c>
      <c r="AI129" s="799"/>
      <c r="AJ129" s="940">
        <v>9.8039215686274508E-4</v>
      </c>
    </row>
    <row r="130" spans="1:36">
      <c r="A130" s="430" t="s">
        <v>774</v>
      </c>
      <c r="B130" s="48">
        <v>1</v>
      </c>
      <c r="C130" s="48">
        <v>2</v>
      </c>
      <c r="D130" s="48"/>
      <c r="E130" s="48">
        <v>3</v>
      </c>
      <c r="F130" s="48">
        <v>1</v>
      </c>
      <c r="G130" s="48"/>
      <c r="H130" s="48"/>
      <c r="I130" s="48">
        <v>2</v>
      </c>
      <c r="J130" s="48"/>
      <c r="K130" s="48">
        <v>1</v>
      </c>
      <c r="L130" s="48"/>
      <c r="M130" s="48">
        <v>5</v>
      </c>
      <c r="N130" s="48">
        <v>1</v>
      </c>
      <c r="O130" s="48">
        <v>2</v>
      </c>
      <c r="P130" s="48"/>
      <c r="Q130" s="48">
        <v>1</v>
      </c>
      <c r="R130" s="48">
        <v>2</v>
      </c>
      <c r="S130" s="48">
        <v>3</v>
      </c>
      <c r="T130" s="48">
        <v>3</v>
      </c>
      <c r="U130" s="48"/>
      <c r="V130" s="48"/>
      <c r="W130" s="48"/>
      <c r="X130" s="48">
        <v>3</v>
      </c>
      <c r="Y130" s="48">
        <v>2</v>
      </c>
      <c r="Z130" s="48">
        <v>2</v>
      </c>
      <c r="AA130" s="48">
        <v>3</v>
      </c>
      <c r="AB130" s="174">
        <v>37</v>
      </c>
      <c r="AC130" s="48">
        <v>11</v>
      </c>
      <c r="AD130" s="48">
        <v>6</v>
      </c>
      <c r="AE130" s="48">
        <v>13</v>
      </c>
      <c r="AF130" s="227">
        <v>30</v>
      </c>
      <c r="AG130" s="799"/>
      <c r="AH130" s="529">
        <v>67</v>
      </c>
      <c r="AI130" s="799"/>
      <c r="AJ130" s="526">
        <v>6.5686274509803924E-2</v>
      </c>
    </row>
    <row r="131" spans="1:36">
      <c r="A131" s="750" t="s">
        <v>781</v>
      </c>
      <c r="B131" s="751"/>
      <c r="C131" s="751"/>
      <c r="D131" s="751"/>
      <c r="E131" s="751"/>
      <c r="F131" s="751"/>
      <c r="G131" s="751"/>
      <c r="H131" s="751"/>
      <c r="I131" s="751"/>
      <c r="J131" s="751"/>
      <c r="K131" s="751"/>
      <c r="L131" s="751"/>
      <c r="M131" s="751"/>
      <c r="N131" s="751"/>
      <c r="O131" s="751"/>
      <c r="P131" s="751"/>
      <c r="Q131" s="751"/>
      <c r="R131" s="751"/>
      <c r="S131" s="751"/>
      <c r="T131" s="751"/>
      <c r="U131" s="751"/>
      <c r="V131" s="751"/>
      <c r="W131" s="751"/>
      <c r="X131" s="751"/>
      <c r="Y131" s="751"/>
      <c r="Z131" s="751"/>
      <c r="AA131" s="751">
        <v>1</v>
      </c>
      <c r="AB131" s="751">
        <v>1</v>
      </c>
      <c r="AC131" s="751">
        <v>2</v>
      </c>
      <c r="AD131" s="751"/>
      <c r="AE131" s="751"/>
      <c r="AF131" s="751">
        <v>2</v>
      </c>
      <c r="AG131" s="799"/>
      <c r="AH131" s="905">
        <v>3</v>
      </c>
      <c r="AI131" s="799"/>
      <c r="AJ131" s="939">
        <v>2.9411764705882353E-3</v>
      </c>
    </row>
    <row r="132" spans="1:36">
      <c r="A132" s="753" t="s">
        <v>90</v>
      </c>
      <c r="B132" s="736"/>
      <c r="C132" s="736"/>
      <c r="D132" s="736"/>
      <c r="E132" s="736"/>
      <c r="F132" s="736"/>
      <c r="G132" s="736"/>
      <c r="H132" s="736"/>
      <c r="I132" s="736"/>
      <c r="J132" s="736"/>
      <c r="K132" s="736"/>
      <c r="L132" s="736"/>
      <c r="M132" s="736"/>
      <c r="N132" s="736"/>
      <c r="O132" s="736"/>
      <c r="P132" s="736"/>
      <c r="Q132" s="736"/>
      <c r="R132" s="736"/>
      <c r="S132" s="736"/>
      <c r="T132" s="736">
        <v>1</v>
      </c>
      <c r="U132" s="736"/>
      <c r="V132" s="736"/>
      <c r="W132" s="736"/>
      <c r="X132" s="736"/>
      <c r="Y132" s="736"/>
      <c r="Z132" s="736"/>
      <c r="AA132" s="736"/>
      <c r="AB132" s="736">
        <v>1</v>
      </c>
      <c r="AC132" s="736"/>
      <c r="AD132" s="736"/>
      <c r="AE132" s="736">
        <v>1</v>
      </c>
      <c r="AF132" s="736">
        <v>1</v>
      </c>
      <c r="AG132" s="799"/>
      <c r="AH132" s="908">
        <v>2</v>
      </c>
      <c r="AI132" s="799"/>
      <c r="AJ132" s="942">
        <v>1.9607843137254902E-3</v>
      </c>
    </row>
    <row r="133" spans="1:36">
      <c r="A133" s="753" t="s">
        <v>161</v>
      </c>
      <c r="B133" s="736"/>
      <c r="C133" s="736"/>
      <c r="D133" s="736"/>
      <c r="E133" s="736"/>
      <c r="F133" s="736">
        <v>1</v>
      </c>
      <c r="G133" s="736"/>
      <c r="H133" s="736"/>
      <c r="I133" s="736"/>
      <c r="J133" s="736"/>
      <c r="K133" s="736"/>
      <c r="L133" s="736"/>
      <c r="M133" s="736"/>
      <c r="N133" s="736"/>
      <c r="O133" s="736"/>
      <c r="P133" s="736"/>
      <c r="Q133" s="736"/>
      <c r="R133" s="736"/>
      <c r="S133" s="736"/>
      <c r="T133" s="736"/>
      <c r="U133" s="736"/>
      <c r="V133" s="736"/>
      <c r="W133" s="736"/>
      <c r="X133" s="736"/>
      <c r="Y133" s="736">
        <v>1</v>
      </c>
      <c r="Z133" s="736"/>
      <c r="AA133" s="736"/>
      <c r="AB133" s="736">
        <v>2</v>
      </c>
      <c r="AC133" s="736"/>
      <c r="AD133" s="736"/>
      <c r="AE133" s="736">
        <v>1</v>
      </c>
      <c r="AF133" s="736">
        <v>1</v>
      </c>
      <c r="AG133" s="799"/>
      <c r="AH133" s="908">
        <v>3</v>
      </c>
      <c r="AI133" s="799"/>
      <c r="AJ133" s="942">
        <v>2.9411764705882353E-3</v>
      </c>
    </row>
    <row r="134" spans="1:36">
      <c r="A134" s="753" t="s">
        <v>91</v>
      </c>
      <c r="B134" s="736"/>
      <c r="C134" s="736"/>
      <c r="D134" s="736"/>
      <c r="E134" s="736">
        <v>2</v>
      </c>
      <c r="F134" s="736"/>
      <c r="G134" s="736"/>
      <c r="H134" s="736"/>
      <c r="I134" s="736">
        <v>2</v>
      </c>
      <c r="J134" s="736"/>
      <c r="K134" s="736">
        <v>1</v>
      </c>
      <c r="L134" s="736"/>
      <c r="M134" s="736">
        <v>2</v>
      </c>
      <c r="N134" s="736"/>
      <c r="O134" s="736">
        <v>1</v>
      </c>
      <c r="P134" s="736"/>
      <c r="Q134" s="736">
        <v>1</v>
      </c>
      <c r="R134" s="736">
        <v>1</v>
      </c>
      <c r="S134" s="736">
        <v>2</v>
      </c>
      <c r="T134" s="736"/>
      <c r="U134" s="736"/>
      <c r="V134" s="736"/>
      <c r="W134" s="736"/>
      <c r="X134" s="736">
        <v>1</v>
      </c>
      <c r="Y134" s="736"/>
      <c r="Z134" s="736">
        <v>1</v>
      </c>
      <c r="AA134" s="736">
        <v>2</v>
      </c>
      <c r="AB134" s="736">
        <v>16</v>
      </c>
      <c r="AC134" s="736">
        <v>3</v>
      </c>
      <c r="AD134" s="736">
        <v>5</v>
      </c>
      <c r="AE134" s="736">
        <v>4</v>
      </c>
      <c r="AF134" s="736">
        <v>12</v>
      </c>
      <c r="AG134" s="799"/>
      <c r="AH134" s="908">
        <v>28</v>
      </c>
      <c r="AI134" s="799"/>
      <c r="AJ134" s="942">
        <v>2.7450980392156862E-2</v>
      </c>
    </row>
    <row r="135" spans="1:36">
      <c r="A135" s="753" t="s">
        <v>92</v>
      </c>
      <c r="B135" s="736"/>
      <c r="C135" s="736">
        <v>1</v>
      </c>
      <c r="D135" s="736"/>
      <c r="E135" s="736">
        <v>1</v>
      </c>
      <c r="F135" s="736"/>
      <c r="G135" s="736"/>
      <c r="H135" s="736"/>
      <c r="I135" s="736"/>
      <c r="J135" s="736"/>
      <c r="K135" s="736"/>
      <c r="L135" s="736"/>
      <c r="M135" s="736">
        <v>1</v>
      </c>
      <c r="N135" s="736">
        <v>1</v>
      </c>
      <c r="O135" s="736"/>
      <c r="P135" s="736"/>
      <c r="Q135" s="736"/>
      <c r="R135" s="736">
        <v>1</v>
      </c>
      <c r="S135" s="736">
        <v>1</v>
      </c>
      <c r="T135" s="736">
        <v>2</v>
      </c>
      <c r="U135" s="736"/>
      <c r="V135" s="736"/>
      <c r="W135" s="736"/>
      <c r="X135" s="736">
        <v>2</v>
      </c>
      <c r="Y135" s="736">
        <v>1</v>
      </c>
      <c r="Z135" s="736">
        <v>1</v>
      </c>
      <c r="AA135" s="736"/>
      <c r="AB135" s="736">
        <v>12</v>
      </c>
      <c r="AC135" s="736">
        <v>5</v>
      </c>
      <c r="AD135" s="736">
        <v>1</v>
      </c>
      <c r="AE135" s="736">
        <v>5</v>
      </c>
      <c r="AF135" s="736">
        <v>11</v>
      </c>
      <c r="AG135" s="799"/>
      <c r="AH135" s="908">
        <v>23</v>
      </c>
      <c r="AI135" s="799"/>
      <c r="AJ135" s="942">
        <v>2.2549019607843137E-2</v>
      </c>
    </row>
    <row r="136" spans="1:36">
      <c r="A136" s="920" t="s">
        <v>93</v>
      </c>
      <c r="B136" s="921">
        <v>1</v>
      </c>
      <c r="C136" s="921">
        <v>1</v>
      </c>
      <c r="D136" s="921"/>
      <c r="E136" s="921"/>
      <c r="F136" s="921"/>
      <c r="G136" s="921"/>
      <c r="H136" s="921"/>
      <c r="I136" s="921"/>
      <c r="J136" s="921"/>
      <c r="K136" s="921"/>
      <c r="L136" s="921"/>
      <c r="M136" s="921">
        <v>2</v>
      </c>
      <c r="N136" s="921"/>
      <c r="O136" s="921">
        <v>1</v>
      </c>
      <c r="P136" s="921"/>
      <c r="Q136" s="921"/>
      <c r="R136" s="921"/>
      <c r="S136" s="921"/>
      <c r="T136" s="921"/>
      <c r="U136" s="921"/>
      <c r="V136" s="921"/>
      <c r="W136" s="921"/>
      <c r="X136" s="921"/>
      <c r="Y136" s="921"/>
      <c r="Z136" s="921"/>
      <c r="AA136" s="921"/>
      <c r="AB136" s="921">
        <v>5</v>
      </c>
      <c r="AC136" s="921">
        <v>1</v>
      </c>
      <c r="AD136" s="921"/>
      <c r="AE136" s="921">
        <v>2</v>
      </c>
      <c r="AF136" s="921">
        <v>3</v>
      </c>
      <c r="AG136" s="799"/>
      <c r="AH136" s="925">
        <v>8</v>
      </c>
      <c r="AI136" s="799"/>
      <c r="AJ136" s="943">
        <v>7.8431372549019607E-3</v>
      </c>
    </row>
    <row r="137" spans="1:36" s="70" customFormat="1">
      <c r="A137" s="799"/>
      <c r="B137" s="799"/>
      <c r="C137" s="799"/>
      <c r="D137" s="799"/>
      <c r="E137" s="799"/>
      <c r="F137" s="799"/>
      <c r="G137" s="799"/>
      <c r="H137" s="799"/>
      <c r="I137" s="799"/>
      <c r="J137" s="799"/>
      <c r="K137" s="799"/>
      <c r="L137" s="799"/>
      <c r="M137" s="799"/>
      <c r="N137" s="799"/>
      <c r="O137" s="799"/>
      <c r="P137" s="799"/>
      <c r="Q137" s="799"/>
      <c r="R137" s="799"/>
      <c r="S137" s="799"/>
      <c r="T137" s="799"/>
      <c r="U137" s="799"/>
      <c r="V137" s="799"/>
      <c r="W137" s="799"/>
      <c r="X137" s="799"/>
      <c r="Y137" s="799"/>
      <c r="Z137" s="799"/>
      <c r="AA137" s="799"/>
      <c r="AB137" s="799"/>
      <c r="AC137" s="799"/>
      <c r="AD137" s="799"/>
      <c r="AE137" s="799"/>
      <c r="AF137" s="799"/>
      <c r="AG137" s="799"/>
      <c r="AH137" s="799"/>
      <c r="AI137" s="799"/>
      <c r="AJ137" s="931"/>
    </row>
    <row r="138" spans="1:36">
      <c r="A138" s="430" t="s">
        <v>795</v>
      </c>
      <c r="B138" s="48">
        <v>6</v>
      </c>
      <c r="C138" s="48">
        <v>1</v>
      </c>
      <c r="D138" s="48">
        <v>1</v>
      </c>
      <c r="E138" s="48">
        <v>3</v>
      </c>
      <c r="F138" s="48"/>
      <c r="G138" s="48"/>
      <c r="H138" s="48"/>
      <c r="I138" s="48"/>
      <c r="J138" s="48">
        <v>3</v>
      </c>
      <c r="K138" s="48">
        <v>1</v>
      </c>
      <c r="L138" s="48"/>
      <c r="M138" s="48">
        <v>4</v>
      </c>
      <c r="N138" s="48"/>
      <c r="O138" s="48">
        <v>3</v>
      </c>
      <c r="P138" s="48">
        <v>3</v>
      </c>
      <c r="Q138" s="48">
        <v>1</v>
      </c>
      <c r="R138" s="48">
        <v>1</v>
      </c>
      <c r="S138" s="48"/>
      <c r="T138" s="48"/>
      <c r="U138" s="48"/>
      <c r="V138" s="48">
        <v>1</v>
      </c>
      <c r="W138" s="48"/>
      <c r="X138" s="48">
        <v>4</v>
      </c>
      <c r="Y138" s="48"/>
      <c r="Z138" s="48">
        <v>1</v>
      </c>
      <c r="AA138" s="48">
        <v>4</v>
      </c>
      <c r="AB138" s="48">
        <v>37</v>
      </c>
      <c r="AC138" s="48">
        <v>5</v>
      </c>
      <c r="AD138" s="48">
        <v>3</v>
      </c>
      <c r="AE138" s="48">
        <v>7</v>
      </c>
      <c r="AF138" s="129">
        <v>15</v>
      </c>
      <c r="AG138" s="799"/>
      <c r="AH138" s="529">
        <v>52</v>
      </c>
      <c r="AI138" s="799"/>
      <c r="AJ138" s="526">
        <v>5.0980392156862744E-2</v>
      </c>
    </row>
    <row r="139" spans="1:36">
      <c r="A139" s="799"/>
      <c r="B139" s="799"/>
      <c r="C139" s="799"/>
      <c r="D139" s="799"/>
      <c r="E139" s="799"/>
      <c r="F139" s="799"/>
      <c r="G139" s="799"/>
      <c r="H139" s="799"/>
      <c r="I139" s="799"/>
      <c r="J139" s="799"/>
      <c r="K139" s="799"/>
      <c r="L139" s="799"/>
      <c r="M139" s="799"/>
      <c r="N139" s="799"/>
      <c r="O139" s="799"/>
      <c r="P139" s="799"/>
      <c r="Q139" s="799"/>
      <c r="R139" s="799"/>
      <c r="S139" s="799"/>
      <c r="T139" s="799"/>
      <c r="U139" s="799"/>
      <c r="V139" s="799"/>
      <c r="W139" s="799"/>
      <c r="X139" s="799"/>
      <c r="Y139" s="799"/>
      <c r="Z139" s="799"/>
      <c r="AA139" s="799"/>
      <c r="AB139" s="799"/>
      <c r="AC139" s="799"/>
      <c r="AD139" s="799"/>
      <c r="AE139" s="799"/>
      <c r="AF139" s="799"/>
      <c r="AG139" s="799"/>
      <c r="AH139" s="799"/>
      <c r="AI139" s="799"/>
      <c r="AJ139" s="931"/>
    </row>
    <row r="140" spans="1:36">
      <c r="A140" s="430" t="s">
        <v>0</v>
      </c>
      <c r="B140" s="48">
        <v>4</v>
      </c>
      <c r="C140" s="48">
        <v>3</v>
      </c>
      <c r="D140" s="48"/>
      <c r="E140" s="48">
        <v>3</v>
      </c>
      <c r="F140" s="48">
        <v>2</v>
      </c>
      <c r="G140" s="48">
        <v>1</v>
      </c>
      <c r="H140" s="48">
        <v>1</v>
      </c>
      <c r="I140" s="48"/>
      <c r="J140" s="48">
        <v>2</v>
      </c>
      <c r="K140" s="48"/>
      <c r="L140" s="48"/>
      <c r="M140" s="48">
        <v>9</v>
      </c>
      <c r="N140" s="48">
        <v>1</v>
      </c>
      <c r="O140" s="48"/>
      <c r="P140" s="48">
        <v>5</v>
      </c>
      <c r="Q140" s="48">
        <v>4</v>
      </c>
      <c r="R140" s="48">
        <v>2</v>
      </c>
      <c r="S140" s="48">
        <v>5</v>
      </c>
      <c r="T140" s="48">
        <v>1</v>
      </c>
      <c r="U140" s="48"/>
      <c r="V140" s="48">
        <v>2</v>
      </c>
      <c r="W140" s="48"/>
      <c r="X140" s="48">
        <v>2</v>
      </c>
      <c r="Y140" s="48">
        <v>4</v>
      </c>
      <c r="Z140" s="48">
        <v>1</v>
      </c>
      <c r="AA140" s="48"/>
      <c r="AB140" s="48">
        <v>52</v>
      </c>
      <c r="AC140" s="48">
        <v>10</v>
      </c>
      <c r="AD140" s="48"/>
      <c r="AE140" s="48">
        <v>6</v>
      </c>
      <c r="AF140" s="129">
        <v>16</v>
      </c>
      <c r="AG140" s="799"/>
      <c r="AH140" s="529">
        <v>68</v>
      </c>
      <c r="AI140" s="799"/>
      <c r="AJ140" s="526">
        <v>6.6666666666666666E-2</v>
      </c>
    </row>
    <row r="141" spans="1:36">
      <c r="A141" s="799"/>
      <c r="B141" s="799"/>
      <c r="C141" s="799"/>
      <c r="D141" s="799"/>
      <c r="E141" s="799"/>
      <c r="F141" s="799"/>
      <c r="G141" s="799"/>
      <c r="H141" s="799"/>
      <c r="I141" s="799"/>
      <c r="J141" s="799"/>
      <c r="K141" s="799"/>
      <c r="L141" s="799"/>
      <c r="M141" s="799"/>
      <c r="N141" s="799"/>
      <c r="O141" s="799"/>
      <c r="P141" s="799"/>
      <c r="Q141" s="799"/>
      <c r="R141" s="799"/>
      <c r="S141" s="799"/>
      <c r="T141" s="799"/>
      <c r="U141" s="799"/>
      <c r="V141" s="799"/>
      <c r="W141" s="799"/>
      <c r="X141" s="799"/>
      <c r="Y141" s="799"/>
      <c r="Z141" s="799"/>
      <c r="AA141" s="799"/>
      <c r="AB141" s="799"/>
      <c r="AC141" s="799"/>
      <c r="AD141" s="799"/>
      <c r="AE141" s="799"/>
      <c r="AF141" s="799"/>
      <c r="AG141" s="799"/>
      <c r="AH141" s="799"/>
      <c r="AI141" s="799"/>
      <c r="AJ141" s="931"/>
    </row>
    <row r="142" spans="1:36">
      <c r="A142" s="274" t="s">
        <v>1</v>
      </c>
      <c r="B142" s="154">
        <v>47</v>
      </c>
      <c r="C142" s="154">
        <v>24</v>
      </c>
      <c r="D142" s="154">
        <v>22</v>
      </c>
      <c r="E142" s="154">
        <v>43</v>
      </c>
      <c r="F142" s="154">
        <v>18</v>
      </c>
      <c r="G142" s="154">
        <v>11</v>
      </c>
      <c r="H142" s="154">
        <v>5</v>
      </c>
      <c r="I142" s="154">
        <v>19</v>
      </c>
      <c r="J142" s="154">
        <v>41</v>
      </c>
      <c r="K142" s="154">
        <v>13</v>
      </c>
      <c r="L142" s="154">
        <v>1</v>
      </c>
      <c r="M142" s="154">
        <v>72</v>
      </c>
      <c r="N142" s="154">
        <v>9</v>
      </c>
      <c r="O142" s="154">
        <v>51</v>
      </c>
      <c r="P142" s="154">
        <v>57</v>
      </c>
      <c r="Q142" s="154">
        <v>42</v>
      </c>
      <c r="R142" s="154">
        <v>28</v>
      </c>
      <c r="S142" s="154">
        <v>26</v>
      </c>
      <c r="T142" s="154">
        <v>24</v>
      </c>
      <c r="U142" s="154">
        <v>2</v>
      </c>
      <c r="V142" s="154">
        <v>19</v>
      </c>
      <c r="W142" s="154">
        <v>18</v>
      </c>
      <c r="X142" s="154">
        <v>50</v>
      </c>
      <c r="Y142" s="154">
        <v>29</v>
      </c>
      <c r="Z142" s="154">
        <v>27</v>
      </c>
      <c r="AA142" s="154">
        <v>52</v>
      </c>
      <c r="AB142" s="154">
        <v>750</v>
      </c>
      <c r="AC142" s="154">
        <v>136</v>
      </c>
      <c r="AD142" s="154">
        <v>72</v>
      </c>
      <c r="AE142" s="154">
        <v>62</v>
      </c>
      <c r="AF142" s="346">
        <v>270</v>
      </c>
      <c r="AG142" s="799"/>
      <c r="AH142" s="589">
        <v>1020</v>
      </c>
      <c r="AI142" s="799"/>
      <c r="AJ142" s="526">
        <v>1</v>
      </c>
    </row>
    <row r="143" spans="1:36">
      <c r="A143" s="18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800"/>
      <c r="AJ143" s="801"/>
    </row>
    <row r="144" spans="1:36">
      <c r="A144" s="800"/>
      <c r="B144" s="800"/>
      <c r="C144" s="800"/>
      <c r="D144" s="800"/>
      <c r="E144" s="800"/>
      <c r="F144" s="800"/>
      <c r="G144" s="800"/>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C144" s="800"/>
      <c r="AD144" s="800"/>
      <c r="AE144" s="800"/>
      <c r="AF144" s="800"/>
      <c r="AG144" s="800"/>
      <c r="AH144" s="800"/>
      <c r="AI144" s="800"/>
      <c r="AJ144" s="801"/>
    </row>
  </sheetData>
  <mergeCells count="3">
    <mergeCell ref="A5:AJ5"/>
    <mergeCell ref="A2:AH2"/>
    <mergeCell ref="B7:AF7"/>
  </mergeCells>
  <printOptions horizontalCentered="1"/>
  <pageMargins left="0.39370078740157483" right="0.39370078740157483" top="0.98425196850393704" bottom="0.59055118110236227" header="0.39370078740157483" footer="0.39370078740157483"/>
  <pageSetup paperSize="9" scale="74" firstPageNumber="42" fitToHeight="0" orientation="landscape" r:id="rId1"/>
  <rowBreaks count="3" manualBreakCount="3">
    <brk id="38" max="35" man="1"/>
    <brk id="73" max="35" man="1"/>
    <brk id="107" max="35" man="1"/>
  </rowBreaks>
</worksheet>
</file>

<file path=xl/worksheets/sheet24.xml><?xml version="1.0" encoding="utf-8"?>
<worksheet xmlns="http://schemas.openxmlformats.org/spreadsheetml/2006/main" xmlns:r="http://schemas.openxmlformats.org/officeDocument/2006/relationships">
  <sheetPr>
    <tabColor theme="3" tint="-0.499984740745262"/>
    <pageSetUpPr fitToPage="1"/>
  </sheetPr>
  <dimension ref="A2:AH61"/>
  <sheetViews>
    <sheetView showGridLines="0" showZeros="0" workbookViewId="0">
      <selection activeCell="R39" sqref="R39"/>
    </sheetView>
  </sheetViews>
  <sheetFormatPr baseColWidth="10" defaultRowHeight="13.2"/>
  <cols>
    <col min="1" max="1" width="23.44140625" customWidth="1"/>
    <col min="2" max="2" width="6.33203125" bestFit="1" customWidth="1"/>
    <col min="3" max="5" width="5.77734375" bestFit="1" customWidth="1"/>
    <col min="6" max="6" width="5.77734375" customWidth="1"/>
    <col min="7" max="7" width="8.6640625" customWidth="1"/>
    <col min="8" max="8" width="6.33203125" bestFit="1" customWidth="1"/>
    <col min="9" max="12" width="5.77734375" bestFit="1" customWidth="1"/>
    <col min="13" max="13" width="8.44140625" customWidth="1"/>
    <col min="14" max="14" width="6.33203125" bestFit="1" customWidth="1"/>
    <col min="15" max="18" width="5.77734375" bestFit="1" customWidth="1"/>
    <col min="19" max="19" width="15.109375" customWidth="1"/>
    <col min="20" max="20" width="4.33203125" style="20" customWidth="1"/>
    <col min="21" max="21" width="8.6640625" customWidth="1"/>
  </cols>
  <sheetData>
    <row r="2" spans="1:34" ht="33" customHeight="1">
      <c r="A2" s="1255" t="s">
        <v>742</v>
      </c>
      <c r="B2" s="1255"/>
      <c r="C2" s="1255"/>
      <c r="D2" s="1255"/>
      <c r="E2" s="1255"/>
      <c r="F2" s="1255"/>
      <c r="G2" s="1255"/>
      <c r="H2" s="1255"/>
      <c r="I2" s="1255"/>
      <c r="J2" s="1255"/>
      <c r="K2" s="1255"/>
      <c r="L2" s="1255"/>
      <c r="M2" s="1255"/>
      <c r="N2" s="1255"/>
      <c r="O2" s="1255"/>
      <c r="P2" s="1255"/>
      <c r="Q2" s="1255"/>
      <c r="R2" s="1255"/>
      <c r="S2" s="1255"/>
      <c r="T2" s="1255"/>
      <c r="U2" s="1255"/>
      <c r="V2" s="61"/>
      <c r="W2" s="61"/>
      <c r="X2" s="61"/>
      <c r="Y2" s="61"/>
      <c r="Z2" s="61"/>
      <c r="AA2" s="61"/>
      <c r="AB2" s="61"/>
      <c r="AC2" s="61"/>
      <c r="AD2" s="61"/>
      <c r="AE2" s="61"/>
      <c r="AF2" s="61"/>
      <c r="AG2" s="61"/>
      <c r="AH2" s="61"/>
    </row>
    <row r="3" spans="1:34">
      <c r="A3" s="49"/>
    </row>
    <row r="4" spans="1:34">
      <c r="A4" s="49"/>
    </row>
    <row r="6" spans="1:34" ht="17.25" customHeight="1">
      <c r="A6" s="1254" t="s">
        <v>1019</v>
      </c>
      <c r="B6" s="1254"/>
      <c r="C6" s="1254"/>
      <c r="D6" s="1254"/>
      <c r="E6" s="1254"/>
      <c r="F6" s="1254"/>
      <c r="G6" s="1254"/>
      <c r="H6" s="1254"/>
      <c r="I6" s="1254"/>
      <c r="J6" s="1254"/>
      <c r="K6" s="1254"/>
      <c r="L6" s="1254"/>
      <c r="M6" s="1254"/>
      <c r="N6" s="1254"/>
      <c r="O6" s="1254"/>
      <c r="P6" s="1254"/>
      <c r="Q6" s="1254"/>
      <c r="R6" s="1254"/>
      <c r="S6" s="1254"/>
      <c r="T6" s="1254"/>
      <c r="U6" s="1254"/>
    </row>
    <row r="8" spans="1:34">
      <c r="B8" s="1326" t="s">
        <v>193</v>
      </c>
      <c r="C8" s="1327"/>
      <c r="D8" s="1327"/>
      <c r="E8" s="1327"/>
      <c r="F8" s="1327"/>
      <c r="G8" s="1327"/>
      <c r="H8" s="1327" t="s">
        <v>194</v>
      </c>
      <c r="I8" s="1327"/>
      <c r="J8" s="1327"/>
      <c r="K8" s="1327"/>
      <c r="L8" s="1327"/>
      <c r="M8" s="1327"/>
      <c r="N8" s="1327" t="s">
        <v>271</v>
      </c>
      <c r="O8" s="1327"/>
      <c r="P8" s="1327"/>
      <c r="Q8" s="1327"/>
      <c r="R8" s="1327"/>
      <c r="S8" s="1328"/>
      <c r="T8" s="53"/>
      <c r="U8" s="1291" t="s">
        <v>101</v>
      </c>
    </row>
    <row r="9" spans="1:34" ht="26.4">
      <c r="A9" s="175" t="s">
        <v>531</v>
      </c>
      <c r="B9" s="31" t="s">
        <v>607</v>
      </c>
      <c r="C9" s="31">
        <v>2011</v>
      </c>
      <c r="D9" s="31" t="s">
        <v>242</v>
      </c>
      <c r="E9" s="31" t="s">
        <v>243</v>
      </c>
      <c r="F9" s="31">
        <v>2014</v>
      </c>
      <c r="G9" s="27" t="s">
        <v>279</v>
      </c>
      <c r="H9" s="31" t="s">
        <v>607</v>
      </c>
      <c r="I9" s="31">
        <v>2011</v>
      </c>
      <c r="J9" s="31" t="s">
        <v>242</v>
      </c>
      <c r="K9" s="31" t="s">
        <v>243</v>
      </c>
      <c r="L9" s="31">
        <v>2014</v>
      </c>
      <c r="M9" s="27" t="s">
        <v>272</v>
      </c>
      <c r="N9" s="31" t="s">
        <v>607</v>
      </c>
      <c r="O9" s="31">
        <v>2011</v>
      </c>
      <c r="P9" s="31" t="s">
        <v>242</v>
      </c>
      <c r="Q9" s="31" t="s">
        <v>243</v>
      </c>
      <c r="R9" s="31">
        <v>2014</v>
      </c>
      <c r="S9" s="27" t="s">
        <v>273</v>
      </c>
      <c r="T9" s="53"/>
      <c r="U9" s="1291"/>
    </row>
    <row r="10" spans="1:34" s="20" customFormat="1">
      <c r="B10" s="67"/>
      <c r="C10" s="67"/>
      <c r="D10" s="67"/>
      <c r="E10" s="67"/>
      <c r="F10" s="67"/>
      <c r="G10" s="53"/>
      <c r="H10" s="67"/>
      <c r="I10" s="67"/>
      <c r="J10" s="67"/>
      <c r="K10" s="67"/>
      <c r="L10" s="67"/>
      <c r="M10" s="53"/>
      <c r="N10" s="67"/>
      <c r="O10" s="67"/>
      <c r="P10" s="67"/>
      <c r="Q10" s="67"/>
      <c r="R10" s="67"/>
      <c r="S10" s="53"/>
      <c r="T10" s="53"/>
      <c r="U10" s="53"/>
    </row>
    <row r="11" spans="1:34">
      <c r="A11" s="11" t="s">
        <v>244</v>
      </c>
      <c r="B11" s="35"/>
      <c r="C11" s="35"/>
      <c r="D11" s="35"/>
      <c r="E11" s="426"/>
      <c r="F11" s="255">
        <v>1</v>
      </c>
      <c r="G11" s="73">
        <v>1</v>
      </c>
      <c r="H11" s="161">
        <v>1</v>
      </c>
      <c r="I11" s="14"/>
      <c r="J11" s="1040">
        <v>1</v>
      </c>
      <c r="K11" s="14"/>
      <c r="L11" s="165">
        <v>2</v>
      </c>
      <c r="M11" s="73">
        <v>4</v>
      </c>
      <c r="N11" s="161"/>
      <c r="O11" s="14">
        <v>1</v>
      </c>
      <c r="P11" s="14">
        <v>2</v>
      </c>
      <c r="Q11" s="14">
        <v>2</v>
      </c>
      <c r="R11" s="165">
        <v>10</v>
      </c>
      <c r="S11" s="348">
        <v>15</v>
      </c>
      <c r="U11" s="45">
        <v>20</v>
      </c>
    </row>
    <row r="12" spans="1:34">
      <c r="A12" s="12" t="s">
        <v>245</v>
      </c>
      <c r="B12" s="37"/>
      <c r="C12" s="37"/>
      <c r="D12" s="37"/>
      <c r="E12" s="427"/>
      <c r="F12" s="259"/>
      <c r="G12" s="74"/>
      <c r="H12" s="162"/>
      <c r="I12" s="15"/>
      <c r="J12" s="15"/>
      <c r="K12" s="15">
        <v>2</v>
      </c>
      <c r="L12" s="166"/>
      <c r="M12" s="74">
        <v>2</v>
      </c>
      <c r="N12" s="162">
        <v>2</v>
      </c>
      <c r="O12" s="15">
        <v>1</v>
      </c>
      <c r="P12" s="15"/>
      <c r="Q12" s="15">
        <v>2</v>
      </c>
      <c r="R12" s="166">
        <v>5</v>
      </c>
      <c r="S12" s="349">
        <v>10</v>
      </c>
      <c r="U12" s="46">
        <v>12</v>
      </c>
    </row>
    <row r="13" spans="1:34">
      <c r="A13" s="12" t="s">
        <v>247</v>
      </c>
      <c r="B13" s="37"/>
      <c r="C13" s="37"/>
      <c r="D13" s="37"/>
      <c r="E13" s="427"/>
      <c r="F13" s="259"/>
      <c r="G13" s="74"/>
      <c r="H13" s="162">
        <v>1</v>
      </c>
      <c r="I13" s="15"/>
      <c r="J13" s="15"/>
      <c r="K13" s="15">
        <v>1</v>
      </c>
      <c r="L13" s="166"/>
      <c r="M13" s="74">
        <v>2</v>
      </c>
      <c r="N13" s="162">
        <v>1</v>
      </c>
      <c r="O13" s="15"/>
      <c r="P13" s="15"/>
      <c r="Q13" s="15"/>
      <c r="R13" s="166">
        <v>2</v>
      </c>
      <c r="S13" s="349">
        <v>3</v>
      </c>
      <c r="U13" s="46">
        <v>5</v>
      </c>
    </row>
    <row r="14" spans="1:34">
      <c r="A14" s="12" t="s">
        <v>248</v>
      </c>
      <c r="B14" s="37"/>
      <c r="C14" s="37">
        <v>1</v>
      </c>
      <c r="D14" s="37"/>
      <c r="E14" s="427">
        <v>1</v>
      </c>
      <c r="F14" s="259">
        <v>1</v>
      </c>
      <c r="G14" s="74">
        <v>3</v>
      </c>
      <c r="H14" s="162"/>
      <c r="I14" s="15">
        <v>1</v>
      </c>
      <c r="J14" s="1041">
        <v>1</v>
      </c>
      <c r="K14" s="15">
        <v>1</v>
      </c>
      <c r="L14" s="166">
        <v>1</v>
      </c>
      <c r="M14" s="74">
        <v>4</v>
      </c>
      <c r="N14" s="162"/>
      <c r="O14" s="15"/>
      <c r="P14" s="15">
        <v>2</v>
      </c>
      <c r="Q14" s="15"/>
      <c r="R14" s="166">
        <v>5</v>
      </c>
      <c r="S14" s="349">
        <v>7</v>
      </c>
      <c r="U14" s="46">
        <v>14</v>
      </c>
    </row>
    <row r="15" spans="1:34">
      <c r="A15" s="12" t="s">
        <v>253</v>
      </c>
      <c r="B15" s="37"/>
      <c r="C15" s="37"/>
      <c r="D15" s="37"/>
      <c r="E15" s="427"/>
      <c r="F15" s="259"/>
      <c r="G15" s="74"/>
      <c r="H15" s="162"/>
      <c r="I15" s="15"/>
      <c r="J15" s="15"/>
      <c r="K15" s="15"/>
      <c r="L15" s="166"/>
      <c r="M15" s="74"/>
      <c r="N15" s="162"/>
      <c r="O15" s="15"/>
      <c r="P15" s="15"/>
      <c r="Q15" s="15"/>
      <c r="R15" s="166">
        <v>1</v>
      </c>
      <c r="S15" s="349">
        <v>1</v>
      </c>
      <c r="U15" s="46">
        <v>1</v>
      </c>
    </row>
    <row r="16" spans="1:34">
      <c r="A16" s="12" t="s">
        <v>254</v>
      </c>
      <c r="B16" s="37"/>
      <c r="C16" s="37"/>
      <c r="D16" s="37"/>
      <c r="E16" s="427"/>
      <c r="F16" s="259"/>
      <c r="G16" s="74"/>
      <c r="H16" s="162">
        <v>1</v>
      </c>
      <c r="I16" s="15"/>
      <c r="J16" s="15"/>
      <c r="K16" s="15"/>
      <c r="L16" s="166">
        <v>1</v>
      </c>
      <c r="M16" s="74">
        <v>2</v>
      </c>
      <c r="N16" s="162"/>
      <c r="O16" s="15"/>
      <c r="P16" s="15"/>
      <c r="Q16" s="15">
        <v>1</v>
      </c>
      <c r="R16" s="166"/>
      <c r="S16" s="349">
        <v>1</v>
      </c>
      <c r="U16" s="46">
        <v>3</v>
      </c>
    </row>
    <row r="17" spans="1:21">
      <c r="A17" s="12" t="s">
        <v>269</v>
      </c>
      <c r="B17" s="37"/>
      <c r="C17" s="37"/>
      <c r="D17" s="37"/>
      <c r="E17" s="427"/>
      <c r="F17" s="259"/>
      <c r="G17" s="74"/>
      <c r="H17" s="162"/>
      <c r="I17" s="15"/>
      <c r="J17" s="15"/>
      <c r="K17" s="15"/>
      <c r="L17" s="166"/>
      <c r="M17" s="74"/>
      <c r="N17" s="162"/>
      <c r="O17" s="15"/>
      <c r="P17" s="15"/>
      <c r="Q17" s="15"/>
      <c r="R17" s="166"/>
      <c r="S17" s="349"/>
      <c r="U17" s="46">
        <v>0</v>
      </c>
    </row>
    <row r="18" spans="1:21">
      <c r="A18" s="12" t="s">
        <v>257</v>
      </c>
      <c r="B18" s="37"/>
      <c r="C18" s="37"/>
      <c r="D18" s="37"/>
      <c r="E18" s="427"/>
      <c r="F18" s="259"/>
      <c r="G18" s="74"/>
      <c r="H18" s="162"/>
      <c r="I18" s="15"/>
      <c r="J18" s="15"/>
      <c r="K18" s="15"/>
      <c r="L18" s="166"/>
      <c r="M18" s="74"/>
      <c r="N18" s="162"/>
      <c r="O18" s="15"/>
      <c r="P18" s="15"/>
      <c r="Q18" s="15"/>
      <c r="R18" s="166"/>
      <c r="S18" s="349"/>
      <c r="U18" s="46">
        <v>0</v>
      </c>
    </row>
    <row r="19" spans="1:21">
      <c r="A19" s="12" t="s">
        <v>262</v>
      </c>
      <c r="B19" s="37">
        <v>1</v>
      </c>
      <c r="C19" s="37"/>
      <c r="D19" s="37"/>
      <c r="E19" s="427">
        <v>1</v>
      </c>
      <c r="F19" s="259">
        <v>2</v>
      </c>
      <c r="G19" s="74">
        <v>4</v>
      </c>
      <c r="H19" s="162"/>
      <c r="I19" s="15"/>
      <c r="J19" s="15"/>
      <c r="K19" s="15">
        <v>1</v>
      </c>
      <c r="L19" s="166"/>
      <c r="M19" s="74">
        <v>1</v>
      </c>
      <c r="N19" s="162"/>
      <c r="O19" s="15"/>
      <c r="P19" s="15">
        <v>1</v>
      </c>
      <c r="Q19" s="15">
        <v>1</v>
      </c>
      <c r="R19" s="166">
        <v>4</v>
      </c>
      <c r="S19" s="349">
        <v>6</v>
      </c>
      <c r="U19" s="46">
        <v>11</v>
      </c>
    </row>
    <row r="20" spans="1:21">
      <c r="A20" s="12" t="s">
        <v>264</v>
      </c>
      <c r="B20" s="37"/>
      <c r="C20" s="37"/>
      <c r="D20" s="37"/>
      <c r="E20" s="427"/>
      <c r="F20" s="259"/>
      <c r="G20" s="74"/>
      <c r="H20" s="162"/>
      <c r="I20" s="15"/>
      <c r="J20" s="15"/>
      <c r="K20" s="15"/>
      <c r="L20" s="166"/>
      <c r="M20" s="74"/>
      <c r="N20" s="162"/>
      <c r="O20" s="15"/>
      <c r="P20" s="15"/>
      <c r="Q20" s="15">
        <v>1</v>
      </c>
      <c r="R20" s="166">
        <v>1</v>
      </c>
      <c r="S20" s="349">
        <v>2</v>
      </c>
      <c r="U20" s="46">
        <v>2</v>
      </c>
    </row>
    <row r="21" spans="1:21">
      <c r="A21" s="12" t="s">
        <v>266</v>
      </c>
      <c r="B21" s="37"/>
      <c r="C21" s="37"/>
      <c r="D21" s="37"/>
      <c r="E21" s="427"/>
      <c r="F21" s="259"/>
      <c r="G21" s="74"/>
      <c r="H21" s="162"/>
      <c r="I21" s="15"/>
      <c r="J21" s="15"/>
      <c r="K21" s="15"/>
      <c r="L21" s="166"/>
      <c r="M21" s="74"/>
      <c r="N21" s="162"/>
      <c r="O21" s="15"/>
      <c r="P21" s="15">
        <v>1</v>
      </c>
      <c r="Q21" s="15">
        <v>1</v>
      </c>
      <c r="R21" s="166">
        <v>2</v>
      </c>
      <c r="S21" s="349">
        <v>4</v>
      </c>
      <c r="U21" s="46">
        <v>4</v>
      </c>
    </row>
    <row r="22" spans="1:21">
      <c r="A22" s="13" t="s">
        <v>269</v>
      </c>
      <c r="B22" s="38"/>
      <c r="C22" s="38"/>
      <c r="D22" s="38"/>
      <c r="E22" s="428"/>
      <c r="F22" s="760"/>
      <c r="G22" s="164"/>
      <c r="H22" s="163"/>
      <c r="I22" s="16"/>
      <c r="J22" s="16"/>
      <c r="K22" s="16"/>
      <c r="L22" s="167">
        <v>1</v>
      </c>
      <c r="M22" s="164">
        <v>1</v>
      </c>
      <c r="N22" s="163"/>
      <c r="O22" s="16"/>
      <c r="P22" s="16"/>
      <c r="Q22" s="16"/>
      <c r="R22" s="167">
        <v>2</v>
      </c>
      <c r="S22" s="350">
        <v>2</v>
      </c>
      <c r="U22" s="47">
        <v>3</v>
      </c>
    </row>
    <row r="23" spans="1:21">
      <c r="A23" s="13" t="s">
        <v>267</v>
      </c>
      <c r="B23" s="38"/>
      <c r="C23" s="38"/>
      <c r="D23" s="38"/>
      <c r="E23" s="428"/>
      <c r="F23" s="760"/>
      <c r="G23" s="164"/>
      <c r="H23" s="163"/>
      <c r="I23" s="16"/>
      <c r="J23" s="16"/>
      <c r="K23" s="16"/>
      <c r="L23" s="167"/>
      <c r="M23" s="164"/>
      <c r="N23" s="163"/>
      <c r="O23" s="16"/>
      <c r="P23" s="16"/>
      <c r="Q23" s="16">
        <v>2</v>
      </c>
      <c r="R23" s="167"/>
      <c r="S23" s="350">
        <v>2</v>
      </c>
      <c r="U23" s="47">
        <v>2</v>
      </c>
    </row>
    <row r="24" spans="1:21" ht="13.8">
      <c r="A24" s="765" t="s">
        <v>274</v>
      </c>
      <c r="B24" s="160">
        <v>1</v>
      </c>
      <c r="C24" s="160">
        <v>1</v>
      </c>
      <c r="D24" s="160">
        <v>0</v>
      </c>
      <c r="E24" s="160">
        <v>2</v>
      </c>
      <c r="F24" s="160">
        <v>4</v>
      </c>
      <c r="G24" s="173">
        <v>8</v>
      </c>
      <c r="H24" s="160">
        <v>3</v>
      </c>
      <c r="I24" s="160">
        <v>1</v>
      </c>
      <c r="J24" s="160">
        <v>2</v>
      </c>
      <c r="K24" s="160">
        <v>5</v>
      </c>
      <c r="L24" s="160">
        <v>5</v>
      </c>
      <c r="M24" s="173">
        <v>16</v>
      </c>
      <c r="N24" s="160">
        <v>3</v>
      </c>
      <c r="O24" s="160">
        <v>2</v>
      </c>
      <c r="P24" s="160">
        <v>6</v>
      </c>
      <c r="Q24" s="160">
        <v>10</v>
      </c>
      <c r="R24" s="160">
        <v>32</v>
      </c>
      <c r="S24" s="704">
        <v>53</v>
      </c>
      <c r="T24" s="157"/>
      <c r="U24" s="766">
        <v>77</v>
      </c>
    </row>
    <row r="25" spans="1:21">
      <c r="A25" s="1020" t="s">
        <v>270</v>
      </c>
      <c r="B25" s="35"/>
      <c r="C25" s="35"/>
      <c r="D25" s="35"/>
      <c r="E25" s="426">
        <v>1</v>
      </c>
      <c r="F25" s="255"/>
      <c r="G25" s="73">
        <v>1</v>
      </c>
      <c r="H25" s="161"/>
      <c r="I25" s="14"/>
      <c r="J25" s="14"/>
      <c r="K25" s="14">
        <v>1</v>
      </c>
      <c r="L25" s="14"/>
      <c r="M25" s="14">
        <v>1</v>
      </c>
      <c r="N25" s="14"/>
      <c r="O25" s="14"/>
      <c r="P25" s="14"/>
      <c r="Q25" s="14"/>
      <c r="R25" s="165">
        <v>5</v>
      </c>
      <c r="S25" s="348">
        <v>5</v>
      </c>
      <c r="U25" s="45">
        <v>7</v>
      </c>
    </row>
    <row r="26" spans="1:21">
      <c r="A26" s="20" t="s">
        <v>265</v>
      </c>
      <c r="B26" s="33"/>
      <c r="C26" s="33"/>
      <c r="D26" s="33"/>
      <c r="E26" s="170"/>
      <c r="F26" s="171"/>
      <c r="G26" s="9"/>
      <c r="H26" s="761"/>
      <c r="I26" s="762"/>
      <c r="J26" s="762"/>
      <c r="K26" s="762"/>
      <c r="L26" s="762">
        <v>2</v>
      </c>
      <c r="M26" s="762">
        <v>2</v>
      </c>
      <c r="N26" s="762"/>
      <c r="O26" s="762"/>
      <c r="P26" s="762"/>
      <c r="Q26" s="762">
        <v>1</v>
      </c>
      <c r="R26" s="763"/>
      <c r="S26" s="169">
        <v>1</v>
      </c>
      <c r="U26" s="71">
        <v>3</v>
      </c>
    </row>
    <row r="27" spans="1:21">
      <c r="A27" s="13" t="s">
        <v>376</v>
      </c>
      <c r="B27" s="38"/>
      <c r="C27" s="38"/>
      <c r="D27" s="38"/>
      <c r="E27" s="428">
        <v>1</v>
      </c>
      <c r="F27" s="760"/>
      <c r="G27" s="164">
        <v>1</v>
      </c>
      <c r="H27" s="163"/>
      <c r="I27" s="16"/>
      <c r="J27" s="16"/>
      <c r="K27" s="16"/>
      <c r="L27" s="16"/>
      <c r="M27" s="16"/>
      <c r="N27" s="16"/>
      <c r="O27" s="16"/>
      <c r="P27" s="16"/>
      <c r="Q27" s="16"/>
      <c r="R27" s="167"/>
      <c r="S27" s="350"/>
      <c r="U27" s="47">
        <v>1</v>
      </c>
    </row>
    <row r="28" spans="1:21" ht="13.8">
      <c r="A28" s="700" t="s">
        <v>275</v>
      </c>
      <c r="B28" s="701">
        <v>0</v>
      </c>
      <c r="C28" s="701">
        <v>0</v>
      </c>
      <c r="D28" s="701">
        <v>0</v>
      </c>
      <c r="E28" s="701">
        <v>2</v>
      </c>
      <c r="F28" s="701">
        <v>0</v>
      </c>
      <c r="G28" s="702">
        <v>2</v>
      </c>
      <c r="H28" s="701">
        <v>0</v>
      </c>
      <c r="I28" s="701">
        <v>0</v>
      </c>
      <c r="J28" s="701">
        <v>0</v>
      </c>
      <c r="K28" s="701">
        <v>1</v>
      </c>
      <c r="L28" s="701">
        <v>2</v>
      </c>
      <c r="M28" s="702">
        <v>3</v>
      </c>
      <c r="N28" s="701">
        <v>0</v>
      </c>
      <c r="O28" s="701">
        <v>0</v>
      </c>
      <c r="P28" s="701">
        <v>0</v>
      </c>
      <c r="Q28" s="701">
        <v>1</v>
      </c>
      <c r="R28" s="701">
        <v>5</v>
      </c>
      <c r="S28" s="705">
        <v>6</v>
      </c>
      <c r="T28" s="159"/>
      <c r="U28" s="764">
        <v>11</v>
      </c>
    </row>
    <row r="29" spans="1:21">
      <c r="A29" s="703" t="s">
        <v>276</v>
      </c>
      <c r="B29" s="333">
        <v>1</v>
      </c>
      <c r="C29" s="333">
        <v>1</v>
      </c>
      <c r="D29" s="333">
        <v>0</v>
      </c>
      <c r="E29" s="333">
        <v>4</v>
      </c>
      <c r="F29" s="333">
        <v>4</v>
      </c>
      <c r="G29" s="338">
        <v>10</v>
      </c>
      <c r="H29" s="333">
        <v>3</v>
      </c>
      <c r="I29" s="333">
        <v>1</v>
      </c>
      <c r="J29" s="333">
        <v>2</v>
      </c>
      <c r="K29" s="333">
        <v>6</v>
      </c>
      <c r="L29" s="333">
        <v>7</v>
      </c>
      <c r="M29" s="338">
        <v>19</v>
      </c>
      <c r="N29" s="333">
        <v>3</v>
      </c>
      <c r="O29" s="333">
        <v>2</v>
      </c>
      <c r="P29" s="333">
        <v>6</v>
      </c>
      <c r="Q29" s="333">
        <v>11</v>
      </c>
      <c r="R29" s="333">
        <v>37</v>
      </c>
      <c r="S29" s="334">
        <v>59</v>
      </c>
      <c r="T29" s="1"/>
      <c r="U29" s="588">
        <v>88</v>
      </c>
    </row>
    <row r="30" spans="1:21">
      <c r="A30" s="11" t="s">
        <v>943</v>
      </c>
      <c r="B30" s="35"/>
      <c r="C30" s="35"/>
      <c r="D30" s="35"/>
      <c r="E30" s="426"/>
      <c r="F30" s="255"/>
      <c r="G30" s="73"/>
      <c r="H30" s="161"/>
      <c r="I30" s="14"/>
      <c r="J30" s="14"/>
      <c r="K30" s="14"/>
      <c r="L30" s="165"/>
      <c r="M30" s="73"/>
      <c r="N30" s="161"/>
      <c r="O30" s="14"/>
      <c r="P30" s="14">
        <v>1</v>
      </c>
      <c r="Q30" s="14"/>
      <c r="R30" s="165"/>
      <c r="S30" s="348">
        <v>1</v>
      </c>
      <c r="U30" s="45">
        <v>1</v>
      </c>
    </row>
    <row r="31" spans="1:21">
      <c r="A31" s="11" t="s">
        <v>251</v>
      </c>
      <c r="B31" s="35"/>
      <c r="C31" s="35"/>
      <c r="D31" s="35"/>
      <c r="E31" s="426"/>
      <c r="F31" s="255"/>
      <c r="G31" s="73"/>
      <c r="H31" s="161"/>
      <c r="I31" s="14"/>
      <c r="J31" s="14"/>
      <c r="K31" s="14"/>
      <c r="L31" s="165"/>
      <c r="M31" s="73"/>
      <c r="N31" s="161"/>
      <c r="O31" s="14"/>
      <c r="P31" s="14"/>
      <c r="Q31" s="14">
        <v>1</v>
      </c>
      <c r="R31" s="165"/>
      <c r="S31" s="348">
        <v>1</v>
      </c>
      <c r="U31" s="45">
        <v>1</v>
      </c>
    </row>
    <row r="32" spans="1:21">
      <c r="A32" s="12" t="s">
        <v>560</v>
      </c>
      <c r="B32" s="37"/>
      <c r="C32" s="37"/>
      <c r="D32" s="37"/>
      <c r="E32" s="427"/>
      <c r="F32" s="259"/>
      <c r="G32" s="74"/>
      <c r="H32" s="162"/>
      <c r="I32" s="15"/>
      <c r="J32" s="15"/>
      <c r="K32" s="15"/>
      <c r="L32" s="166"/>
      <c r="M32" s="74"/>
      <c r="N32" s="162">
        <v>1</v>
      </c>
      <c r="O32" s="15"/>
      <c r="P32" s="15"/>
      <c r="Q32" s="15"/>
      <c r="R32" s="166"/>
      <c r="S32" s="349">
        <v>1</v>
      </c>
      <c r="U32" s="46">
        <v>1</v>
      </c>
    </row>
    <row r="33" spans="1:21">
      <c r="A33" s="12" t="s">
        <v>259</v>
      </c>
      <c r="B33" s="37"/>
      <c r="C33" s="37"/>
      <c r="D33" s="37"/>
      <c r="E33" s="427"/>
      <c r="F33" s="259"/>
      <c r="G33" s="74"/>
      <c r="H33" s="162"/>
      <c r="I33" s="15"/>
      <c r="J33" s="15"/>
      <c r="K33" s="15"/>
      <c r="L33" s="166"/>
      <c r="M33" s="74"/>
      <c r="N33" s="162"/>
      <c r="O33" s="15"/>
      <c r="P33" s="15">
        <v>1</v>
      </c>
      <c r="Q33" s="15"/>
      <c r="R33" s="166"/>
      <c r="S33" s="349">
        <v>1</v>
      </c>
      <c r="U33" s="46">
        <v>1</v>
      </c>
    </row>
    <row r="34" spans="1:21">
      <c r="A34" s="12" t="s">
        <v>263</v>
      </c>
      <c r="B34" s="37"/>
      <c r="C34" s="37"/>
      <c r="D34" s="37"/>
      <c r="E34" s="427"/>
      <c r="F34" s="259"/>
      <c r="G34" s="74"/>
      <c r="H34" s="162"/>
      <c r="I34" s="15"/>
      <c r="J34" s="15"/>
      <c r="K34" s="15"/>
      <c r="L34" s="166"/>
      <c r="M34" s="74"/>
      <c r="N34" s="162">
        <v>1</v>
      </c>
      <c r="O34" s="15"/>
      <c r="P34" s="15"/>
      <c r="Q34" s="15"/>
      <c r="R34" s="166"/>
      <c r="S34" s="349">
        <v>1</v>
      </c>
      <c r="U34" s="36">
        <v>1</v>
      </c>
    </row>
    <row r="35" spans="1:21">
      <c r="A35" s="12" t="s">
        <v>268</v>
      </c>
      <c r="B35" s="37"/>
      <c r="C35" s="37"/>
      <c r="D35" s="37"/>
      <c r="E35" s="427"/>
      <c r="F35" s="259"/>
      <c r="G35" s="74"/>
      <c r="H35" s="162"/>
      <c r="I35" s="15"/>
      <c r="J35" s="1041">
        <v>1</v>
      </c>
      <c r="K35" s="15"/>
      <c r="L35" s="166"/>
      <c r="M35" s="74">
        <v>1</v>
      </c>
      <c r="N35" s="162"/>
      <c r="O35" s="15"/>
      <c r="P35" s="15"/>
      <c r="Q35" s="15"/>
      <c r="R35" s="166"/>
      <c r="S35" s="349"/>
      <c r="U35" s="36">
        <v>1</v>
      </c>
    </row>
    <row r="36" spans="1:21">
      <c r="A36" s="5" t="s">
        <v>277</v>
      </c>
      <c r="B36" s="10">
        <v>0</v>
      </c>
      <c r="C36" s="10">
        <v>0</v>
      </c>
      <c r="D36" s="10">
        <v>0</v>
      </c>
      <c r="E36" s="10">
        <v>0</v>
      </c>
      <c r="F36" s="10">
        <v>0</v>
      </c>
      <c r="G36" s="174">
        <v>0</v>
      </c>
      <c r="H36" s="10">
        <v>0</v>
      </c>
      <c r="I36" s="10">
        <v>0</v>
      </c>
      <c r="J36" s="10">
        <v>1</v>
      </c>
      <c r="K36" s="10">
        <v>0</v>
      </c>
      <c r="L36" s="10">
        <v>0</v>
      </c>
      <c r="M36" s="174">
        <v>1</v>
      </c>
      <c r="N36" s="10">
        <v>2</v>
      </c>
      <c r="O36" s="10">
        <v>0</v>
      </c>
      <c r="P36" s="10">
        <v>2</v>
      </c>
      <c r="Q36" s="10">
        <v>1</v>
      </c>
      <c r="R36" s="10">
        <v>0</v>
      </c>
      <c r="S36" s="227">
        <v>5</v>
      </c>
      <c r="T36" s="1"/>
      <c r="U36" s="175">
        <v>6</v>
      </c>
    </row>
    <row r="37" spans="1:21">
      <c r="A37" s="70" t="s">
        <v>567</v>
      </c>
      <c r="B37" s="33"/>
      <c r="C37" s="33"/>
      <c r="D37" s="33"/>
      <c r="E37" s="170"/>
      <c r="F37" s="171"/>
      <c r="G37" s="9"/>
      <c r="H37" s="761"/>
      <c r="I37" s="762"/>
      <c r="J37" s="762"/>
      <c r="K37" s="762"/>
      <c r="L37" s="763"/>
      <c r="M37" s="9"/>
      <c r="N37" s="761"/>
      <c r="O37" s="762"/>
      <c r="P37" s="762">
        <v>1</v>
      </c>
      <c r="Q37" s="762"/>
      <c r="R37" s="763"/>
      <c r="S37" s="169">
        <v>1</v>
      </c>
      <c r="U37" s="71">
        <v>1</v>
      </c>
    </row>
    <row r="38" spans="1:21">
      <c r="A38" s="5" t="s">
        <v>608</v>
      </c>
      <c r="B38" s="10">
        <v>0</v>
      </c>
      <c r="C38" s="10">
        <v>0</v>
      </c>
      <c r="D38" s="10">
        <v>0</v>
      </c>
      <c r="E38" s="10">
        <v>0</v>
      </c>
      <c r="F38" s="10">
        <v>0</v>
      </c>
      <c r="G38" s="174">
        <v>0</v>
      </c>
      <c r="H38" s="10">
        <v>0</v>
      </c>
      <c r="I38" s="10">
        <v>0</v>
      </c>
      <c r="J38" s="10">
        <v>0</v>
      </c>
      <c r="K38" s="10">
        <v>0</v>
      </c>
      <c r="L38" s="10">
        <v>0</v>
      </c>
      <c r="M38" s="174">
        <v>0</v>
      </c>
      <c r="N38" s="10">
        <v>0</v>
      </c>
      <c r="O38" s="10">
        <v>0</v>
      </c>
      <c r="P38" s="10">
        <v>1</v>
      </c>
      <c r="Q38" s="10">
        <v>0</v>
      </c>
      <c r="R38" s="10">
        <v>0</v>
      </c>
      <c r="S38" s="227">
        <v>1</v>
      </c>
      <c r="T38" s="1"/>
      <c r="U38" s="175">
        <v>1</v>
      </c>
    </row>
    <row r="39" spans="1:21">
      <c r="A39" s="11" t="s">
        <v>426</v>
      </c>
      <c r="B39" s="35"/>
      <c r="C39" s="35"/>
      <c r="D39" s="35"/>
      <c r="E39" s="426"/>
      <c r="F39" s="255"/>
      <c r="G39" s="73"/>
      <c r="H39" s="161"/>
      <c r="I39" s="14"/>
      <c r="J39" s="14"/>
      <c r="K39" s="14"/>
      <c r="L39" s="165"/>
      <c r="M39" s="73"/>
      <c r="N39" s="161"/>
      <c r="O39" s="14"/>
      <c r="P39" s="14"/>
      <c r="Q39" s="14"/>
      <c r="R39" s="165">
        <v>1</v>
      </c>
      <c r="S39" s="348">
        <v>1</v>
      </c>
      <c r="U39" s="45">
        <v>1</v>
      </c>
    </row>
    <row r="40" spans="1:21">
      <c r="A40" s="11" t="s">
        <v>249</v>
      </c>
      <c r="B40" s="35"/>
      <c r="C40" s="35"/>
      <c r="D40" s="35"/>
      <c r="E40" s="426"/>
      <c r="F40" s="255"/>
      <c r="G40" s="73"/>
      <c r="H40" s="161"/>
      <c r="I40" s="14"/>
      <c r="J40" s="14"/>
      <c r="K40" s="14"/>
      <c r="L40" s="165">
        <v>1</v>
      </c>
      <c r="M40" s="73">
        <v>1</v>
      </c>
      <c r="N40" s="161"/>
      <c r="O40" s="14"/>
      <c r="P40" s="14"/>
      <c r="Q40" s="14"/>
      <c r="R40" s="165"/>
      <c r="S40" s="348"/>
      <c r="U40" s="45">
        <v>1</v>
      </c>
    </row>
    <row r="41" spans="1:21">
      <c r="A41" s="11" t="s">
        <v>255</v>
      </c>
      <c r="B41" s="35"/>
      <c r="C41" s="35">
        <v>1</v>
      </c>
      <c r="D41" s="35"/>
      <c r="E41" s="426"/>
      <c r="F41" s="255"/>
      <c r="G41" s="73">
        <v>1</v>
      </c>
      <c r="H41" s="161"/>
      <c r="I41" s="14"/>
      <c r="J41" s="1040">
        <v>1</v>
      </c>
      <c r="K41" s="14">
        <v>2</v>
      </c>
      <c r="L41" s="165">
        <v>1</v>
      </c>
      <c r="M41" s="73">
        <v>4</v>
      </c>
      <c r="N41" s="161">
        <v>4</v>
      </c>
      <c r="O41" s="14">
        <v>5</v>
      </c>
      <c r="P41" s="14">
        <v>1</v>
      </c>
      <c r="Q41" s="14">
        <v>3</v>
      </c>
      <c r="R41" s="165">
        <v>5</v>
      </c>
      <c r="S41" s="348">
        <v>18</v>
      </c>
      <c r="U41" s="45">
        <v>23</v>
      </c>
    </row>
    <row r="42" spans="1:21">
      <c r="A42" s="13" t="s">
        <v>250</v>
      </c>
      <c r="B42" s="38"/>
      <c r="C42" s="38"/>
      <c r="D42" s="38"/>
      <c r="E42" s="428"/>
      <c r="F42" s="760">
        <v>1</v>
      </c>
      <c r="G42" s="164">
        <v>1</v>
      </c>
      <c r="H42" s="163">
        <v>1</v>
      </c>
      <c r="I42" s="16"/>
      <c r="J42" s="1042">
        <v>1</v>
      </c>
      <c r="K42" s="16">
        <v>3</v>
      </c>
      <c r="L42" s="167">
        <v>1</v>
      </c>
      <c r="M42" s="164">
        <v>6</v>
      </c>
      <c r="N42" s="163">
        <v>2</v>
      </c>
      <c r="O42" s="16">
        <v>1</v>
      </c>
      <c r="P42" s="16">
        <v>2</v>
      </c>
      <c r="Q42" s="16">
        <v>4</v>
      </c>
      <c r="R42" s="167">
        <v>1</v>
      </c>
      <c r="S42" s="350">
        <v>10</v>
      </c>
      <c r="U42" s="47">
        <v>17</v>
      </c>
    </row>
    <row r="43" spans="1:21">
      <c r="A43" s="5" t="s">
        <v>278</v>
      </c>
      <c r="B43" s="10">
        <v>0</v>
      </c>
      <c r="C43" s="10">
        <v>1</v>
      </c>
      <c r="D43" s="10">
        <v>0</v>
      </c>
      <c r="E43" s="10">
        <v>0</v>
      </c>
      <c r="F43" s="10">
        <v>1</v>
      </c>
      <c r="G43" s="174">
        <v>2</v>
      </c>
      <c r="H43" s="10">
        <v>1</v>
      </c>
      <c r="I43" s="10">
        <v>0</v>
      </c>
      <c r="J43" s="10">
        <v>2</v>
      </c>
      <c r="K43" s="10">
        <v>5</v>
      </c>
      <c r="L43" s="10">
        <v>3</v>
      </c>
      <c r="M43" s="174">
        <v>11</v>
      </c>
      <c r="N43" s="10">
        <v>6</v>
      </c>
      <c r="O43" s="10">
        <v>6</v>
      </c>
      <c r="P43" s="10">
        <v>3</v>
      </c>
      <c r="Q43" s="10">
        <v>7</v>
      </c>
      <c r="R43" s="10">
        <v>7</v>
      </c>
      <c r="S43" s="227">
        <v>29</v>
      </c>
      <c r="T43" s="1"/>
      <c r="U43" s="175">
        <v>42</v>
      </c>
    </row>
    <row r="44" spans="1:21">
      <c r="A44" s="11" t="s">
        <v>246</v>
      </c>
      <c r="B44" s="35"/>
      <c r="C44" s="35"/>
      <c r="D44" s="35"/>
      <c r="E44" s="426"/>
      <c r="F44" s="255"/>
      <c r="G44" s="348"/>
      <c r="H44" s="35"/>
      <c r="I44" s="35"/>
      <c r="J44" s="35"/>
      <c r="K44" s="426"/>
      <c r="L44" s="255"/>
      <c r="M44" s="73"/>
      <c r="N44" s="80">
        <v>1</v>
      </c>
      <c r="O44" s="35"/>
      <c r="P44" s="35">
        <v>1</v>
      </c>
      <c r="Q44" s="35">
        <v>1</v>
      </c>
      <c r="R44" s="81"/>
      <c r="S44" s="348">
        <v>3</v>
      </c>
      <c r="U44" s="45">
        <v>3</v>
      </c>
    </row>
    <row r="45" spans="1:21">
      <c r="A45" s="13" t="s">
        <v>944</v>
      </c>
      <c r="B45" s="38"/>
      <c r="C45" s="38"/>
      <c r="D45" s="38"/>
      <c r="E45" s="428"/>
      <c r="F45" s="760"/>
      <c r="G45" s="164"/>
      <c r="H45" s="163"/>
      <c r="I45" s="16"/>
      <c r="J45" s="16"/>
      <c r="K45" s="16"/>
      <c r="L45" s="167"/>
      <c r="M45" s="164"/>
      <c r="N45" s="163"/>
      <c r="O45" s="16"/>
      <c r="P45" s="16"/>
      <c r="Q45" s="16"/>
      <c r="R45" s="167">
        <v>1</v>
      </c>
      <c r="S45" s="350">
        <v>1</v>
      </c>
      <c r="U45" s="47">
        <v>1</v>
      </c>
    </row>
    <row r="46" spans="1:21">
      <c r="A46" s="5" t="s">
        <v>545</v>
      </c>
      <c r="B46" s="10">
        <v>0</v>
      </c>
      <c r="C46" s="10">
        <v>0</v>
      </c>
      <c r="D46" s="10">
        <v>0</v>
      </c>
      <c r="E46" s="10">
        <v>0</v>
      </c>
      <c r="F46" s="10">
        <v>0</v>
      </c>
      <c r="G46" s="174">
        <v>0</v>
      </c>
      <c r="H46" s="10">
        <v>0</v>
      </c>
      <c r="I46" s="10">
        <v>0</v>
      </c>
      <c r="J46" s="10">
        <v>0</v>
      </c>
      <c r="K46" s="10">
        <v>0</v>
      </c>
      <c r="L46" s="10">
        <v>0</v>
      </c>
      <c r="M46" s="174">
        <v>0</v>
      </c>
      <c r="N46" s="10">
        <v>1</v>
      </c>
      <c r="O46" s="10">
        <v>0</v>
      </c>
      <c r="P46" s="10">
        <v>1</v>
      </c>
      <c r="Q46" s="10">
        <v>1</v>
      </c>
      <c r="R46" s="10">
        <v>1</v>
      </c>
      <c r="S46" s="227">
        <v>4</v>
      </c>
      <c r="T46" s="158"/>
      <c r="U46" s="635">
        <v>4</v>
      </c>
    </row>
    <row r="47" spans="1:21">
      <c r="U47">
        <v>0</v>
      </c>
    </row>
    <row r="48" spans="1:21">
      <c r="A48" s="636" t="s">
        <v>1</v>
      </c>
      <c r="B48" s="637">
        <v>1</v>
      </c>
      <c r="C48" s="637">
        <v>2</v>
      </c>
      <c r="D48" s="637">
        <v>0</v>
      </c>
      <c r="E48" s="637">
        <v>4</v>
      </c>
      <c r="F48" s="637">
        <v>5</v>
      </c>
      <c r="G48" s="442">
        <v>12</v>
      </c>
      <c r="H48" s="637">
        <v>4</v>
      </c>
      <c r="I48" s="637">
        <v>1</v>
      </c>
      <c r="J48" s="637">
        <v>5</v>
      </c>
      <c r="K48" s="637">
        <v>11</v>
      </c>
      <c r="L48" s="637">
        <v>10</v>
      </c>
      <c r="M48" s="442">
        <v>31</v>
      </c>
      <c r="N48" s="637">
        <v>12</v>
      </c>
      <c r="O48" s="637">
        <v>8</v>
      </c>
      <c r="P48" s="637">
        <v>13</v>
      </c>
      <c r="Q48" s="637">
        <v>20</v>
      </c>
      <c r="R48" s="637">
        <v>45</v>
      </c>
      <c r="S48" s="443">
        <v>98</v>
      </c>
      <c r="T48" s="1"/>
      <c r="U48" s="175">
        <v>141</v>
      </c>
    </row>
    <row r="51" spans="1:21" ht="27.6">
      <c r="A51" s="176" t="s">
        <v>1025</v>
      </c>
      <c r="G51" s="180">
        <v>232</v>
      </c>
      <c r="M51" s="180">
        <v>398</v>
      </c>
      <c r="S51" s="180">
        <v>390</v>
      </c>
      <c r="U51" s="181">
        <v>1020</v>
      </c>
    </row>
    <row r="52" spans="1:21" ht="13.8">
      <c r="A52" s="93"/>
    </row>
    <row r="53" spans="1:21" ht="27.6">
      <c r="A53" s="177" t="s">
        <v>280</v>
      </c>
      <c r="G53" s="182">
        <f>G48/G51</f>
        <v>5.1724137931034482E-2</v>
      </c>
      <c r="M53" s="182">
        <f>M48/M51</f>
        <v>7.7889447236180909E-2</v>
      </c>
      <c r="S53" s="182">
        <f>S48/S51</f>
        <v>0.25128205128205128</v>
      </c>
      <c r="U53" s="182">
        <f>U48/U51</f>
        <v>0.13823529411764707</v>
      </c>
    </row>
    <row r="54" spans="1:21" ht="13.8">
      <c r="A54" s="93"/>
    </row>
    <row r="55" spans="1:21" ht="13.8">
      <c r="A55" s="177" t="s">
        <v>281</v>
      </c>
      <c r="G55" s="180">
        <v>32</v>
      </c>
      <c r="M55" s="180">
        <v>71</v>
      </c>
      <c r="S55" s="180">
        <v>166</v>
      </c>
      <c r="U55" s="180">
        <f>S55+M55+G55</f>
        <v>269</v>
      </c>
    </row>
    <row r="57" spans="1:21" ht="27.6">
      <c r="A57" s="177" t="s">
        <v>282</v>
      </c>
      <c r="G57" s="182">
        <f>G55/G51</f>
        <v>0.13793103448275862</v>
      </c>
      <c r="M57" s="182">
        <f>M55/M51</f>
        <v>0.17839195979899497</v>
      </c>
      <c r="S57" s="182">
        <f>S55/S51</f>
        <v>0.42564102564102563</v>
      </c>
      <c r="U57" s="182">
        <f>U55/U51</f>
        <v>0.26372549019607844</v>
      </c>
    </row>
    <row r="58" spans="1:21">
      <c r="M58" s="179"/>
    </row>
    <row r="59" spans="1:21" ht="13.8">
      <c r="A59" s="178" t="s">
        <v>283</v>
      </c>
      <c r="G59" s="178">
        <f>G55+G48</f>
        <v>44</v>
      </c>
      <c r="M59" s="178">
        <f>M55+M48</f>
        <v>102</v>
      </c>
      <c r="S59" s="178">
        <f>S55+S48</f>
        <v>264</v>
      </c>
      <c r="U59" s="178">
        <f>S59+M59+G59</f>
        <v>410</v>
      </c>
    </row>
    <row r="61" spans="1:21" ht="13.8">
      <c r="A61" s="178" t="s">
        <v>284</v>
      </c>
      <c r="G61" s="183">
        <f>G59/G51</f>
        <v>0.18965517241379309</v>
      </c>
      <c r="M61" s="183">
        <f>M59/M51</f>
        <v>0.25628140703517588</v>
      </c>
      <c r="S61" s="183">
        <f>S59/S51</f>
        <v>0.67692307692307696</v>
      </c>
      <c r="U61" s="183">
        <f>U59/U51</f>
        <v>0.40196078431372551</v>
      </c>
    </row>
  </sheetData>
  <mergeCells count="6">
    <mergeCell ref="A6:U6"/>
    <mergeCell ref="A2:U2"/>
    <mergeCell ref="B8:G8"/>
    <mergeCell ref="H8:M8"/>
    <mergeCell ref="N8:S8"/>
    <mergeCell ref="U8:U9"/>
  </mergeCells>
  <printOptions horizontalCentered="1"/>
  <pageMargins left="0.39370078740157483" right="0.39370078740157483" top="0.98425196850393704" bottom="0.59055118110236227" header="0.39370078740157483" footer="0.39370078740157483"/>
  <pageSetup paperSize="9" scale="67" firstPageNumber="46" fitToHeight="0" orientation="portrait" r:id="rId1"/>
</worksheet>
</file>

<file path=xl/worksheets/sheet25.xml><?xml version="1.0" encoding="utf-8"?>
<worksheet xmlns="http://schemas.openxmlformats.org/spreadsheetml/2006/main" xmlns:r="http://schemas.openxmlformats.org/officeDocument/2006/relationships">
  <sheetPr>
    <tabColor theme="3" tint="-0.499984740745262"/>
    <pageSetUpPr fitToPage="1"/>
  </sheetPr>
  <dimension ref="A2:AI88"/>
  <sheetViews>
    <sheetView showGridLines="0" topLeftCell="A12" zoomScaleNormal="100" workbookViewId="0">
      <selection activeCell="R39" sqref="R39"/>
    </sheetView>
  </sheetViews>
  <sheetFormatPr baseColWidth="10" defaultColWidth="12" defaultRowHeight="13.2"/>
  <cols>
    <col min="1" max="1" width="17.44140625" style="184" bestFit="1" customWidth="1"/>
    <col min="2" max="5" width="8.77734375" style="184" bestFit="1" customWidth="1"/>
    <col min="6" max="6" width="10" style="184" bestFit="1" customWidth="1"/>
    <col min="7" max="7" width="6.44140625" style="184" bestFit="1" customWidth="1"/>
    <col min="8" max="8" width="10" style="184" bestFit="1" customWidth="1"/>
    <col min="9" max="9" width="3.6640625" style="184" customWidth="1"/>
    <col min="10" max="10" width="8.77734375" style="184" customWidth="1"/>
    <col min="11" max="11" width="14" style="184" customWidth="1"/>
    <col min="12" max="16384" width="12" style="184"/>
  </cols>
  <sheetData>
    <row r="2" spans="1:35" ht="35.25" customHeight="1">
      <c r="A2" s="1255" t="s">
        <v>742</v>
      </c>
      <c r="B2" s="1255"/>
      <c r="C2" s="1255"/>
      <c r="D2" s="1255"/>
      <c r="E2" s="1255"/>
      <c r="F2" s="1255"/>
      <c r="G2" s="1255"/>
      <c r="H2" s="1255"/>
      <c r="I2" s="1255"/>
      <c r="J2" s="1255"/>
      <c r="K2" s="61"/>
      <c r="L2" s="61"/>
      <c r="M2" s="61"/>
      <c r="N2" s="61"/>
      <c r="O2" s="61"/>
      <c r="P2" s="61"/>
      <c r="Q2" s="61"/>
      <c r="R2" s="61"/>
      <c r="S2" s="61"/>
      <c r="T2" s="61"/>
      <c r="U2" s="61"/>
      <c r="V2" s="61"/>
      <c r="W2" s="61"/>
      <c r="X2" s="61"/>
      <c r="Y2" s="61"/>
      <c r="Z2" s="61"/>
      <c r="AA2" s="61"/>
      <c r="AB2" s="61"/>
      <c r="AC2" s="61"/>
      <c r="AD2" s="61"/>
      <c r="AE2" s="61"/>
      <c r="AF2" s="61"/>
      <c r="AG2" s="61"/>
      <c r="AH2" s="61"/>
      <c r="AI2" s="61"/>
    </row>
    <row r="3" spans="1:35" ht="15.6">
      <c r="A3" s="186"/>
      <c r="B3" s="50"/>
      <c r="C3" s="50"/>
      <c r="D3" s="50"/>
      <c r="E3" s="50"/>
      <c r="F3" s="50"/>
      <c r="G3" s="50"/>
      <c r="H3" s="50"/>
      <c r="I3" s="50"/>
      <c r="J3" s="50"/>
      <c r="K3" s="50"/>
      <c r="L3" s="61"/>
      <c r="M3" s="61"/>
      <c r="N3" s="61"/>
      <c r="O3" s="61"/>
      <c r="P3" s="61"/>
      <c r="Q3" s="61"/>
      <c r="R3" s="61"/>
      <c r="S3" s="61"/>
      <c r="T3" s="61"/>
      <c r="U3" s="61"/>
      <c r="V3" s="61"/>
      <c r="W3" s="61"/>
      <c r="X3" s="61"/>
      <c r="Y3" s="61"/>
      <c r="Z3" s="61"/>
      <c r="AA3" s="61"/>
      <c r="AB3" s="61"/>
      <c r="AC3" s="61"/>
      <c r="AD3" s="61"/>
      <c r="AE3" s="61"/>
      <c r="AF3" s="61"/>
      <c r="AG3" s="61"/>
      <c r="AH3" s="61"/>
      <c r="AI3" s="61"/>
    </row>
    <row r="4" spans="1:35" ht="15.6">
      <c r="A4" s="186"/>
      <c r="B4" s="865"/>
      <c r="C4" s="865"/>
      <c r="D4" s="865"/>
      <c r="E4" s="865"/>
      <c r="F4" s="865"/>
      <c r="G4" s="865"/>
      <c r="H4" s="865"/>
      <c r="I4" s="865"/>
      <c r="J4" s="865"/>
      <c r="K4" s="865"/>
      <c r="L4" s="61"/>
      <c r="M4" s="61"/>
      <c r="N4" s="61"/>
      <c r="O4" s="61"/>
      <c r="P4" s="61"/>
      <c r="Q4" s="61"/>
      <c r="R4" s="61"/>
      <c r="S4" s="61"/>
      <c r="T4" s="61"/>
      <c r="U4" s="61"/>
      <c r="V4" s="61"/>
      <c r="W4" s="61"/>
      <c r="X4" s="61"/>
      <c r="Y4" s="61"/>
      <c r="Z4" s="61"/>
      <c r="AA4" s="61"/>
      <c r="AB4" s="61"/>
      <c r="AC4" s="61"/>
      <c r="AD4" s="61"/>
      <c r="AE4" s="61"/>
      <c r="AF4" s="61"/>
      <c r="AG4" s="61"/>
      <c r="AH4" s="61"/>
      <c r="AI4" s="61"/>
    </row>
    <row r="6" spans="1:35" ht="28.5" customHeight="1">
      <c r="A6" s="1289" t="s">
        <v>798</v>
      </c>
      <c r="B6" s="1289"/>
      <c r="C6" s="1289"/>
      <c r="D6" s="1289"/>
      <c r="E6" s="1289"/>
      <c r="F6" s="1289"/>
      <c r="G6" s="1289"/>
      <c r="H6" s="1289"/>
      <c r="I6" s="1289"/>
      <c r="J6" s="1289"/>
      <c r="K6" s="993"/>
    </row>
    <row r="9" spans="1:35">
      <c r="A9"/>
      <c r="B9" s="1261" t="s">
        <v>799</v>
      </c>
      <c r="C9" s="1262"/>
      <c r="D9" s="1262"/>
      <c r="E9" s="1262"/>
      <c r="F9" s="1262"/>
      <c r="G9" s="1263"/>
      <c r="H9" s="1329" t="s">
        <v>101</v>
      </c>
      <c r="I9"/>
      <c r="J9" s="1291" t="s">
        <v>800</v>
      </c>
    </row>
    <row r="10" spans="1:35" ht="15.6">
      <c r="A10"/>
      <c r="B10" s="944">
        <v>2011</v>
      </c>
      <c r="C10" s="945">
        <v>2012</v>
      </c>
      <c r="D10" s="945">
        <v>2013</v>
      </c>
      <c r="E10" s="945">
        <v>2014</v>
      </c>
      <c r="F10" s="945">
        <v>2015</v>
      </c>
      <c r="G10" s="946" t="s">
        <v>801</v>
      </c>
      <c r="H10" s="1330"/>
      <c r="I10"/>
      <c r="J10" s="1291"/>
    </row>
    <row r="11" spans="1:35">
      <c r="A11"/>
      <c r="B11"/>
      <c r="C11"/>
      <c r="D11"/>
      <c r="E11"/>
      <c r="F11"/>
      <c r="G11"/>
      <c r="H11"/>
      <c r="I11"/>
      <c r="J11"/>
    </row>
    <row r="12" spans="1:35">
      <c r="A12" s="903" t="s">
        <v>193</v>
      </c>
      <c r="B12" s="947">
        <v>3</v>
      </c>
      <c r="C12" s="947">
        <v>7</v>
      </c>
      <c r="D12" s="947">
        <v>13</v>
      </c>
      <c r="E12" s="947">
        <v>58</v>
      </c>
      <c r="F12" s="947">
        <v>151</v>
      </c>
      <c r="G12" s="948"/>
      <c r="H12" s="949">
        <v>232</v>
      </c>
      <c r="I12"/>
      <c r="J12" s="950">
        <v>0.65086206896551724</v>
      </c>
    </row>
    <row r="13" spans="1:35">
      <c r="A13" s="951" t="s">
        <v>351</v>
      </c>
      <c r="B13" s="952">
        <v>2</v>
      </c>
      <c r="C13" s="952">
        <v>6</v>
      </c>
      <c r="D13" s="952">
        <v>6</v>
      </c>
      <c r="E13" s="952">
        <v>30</v>
      </c>
      <c r="F13" s="952">
        <v>74</v>
      </c>
      <c r="G13" s="953"/>
      <c r="H13" s="954">
        <v>118</v>
      </c>
      <c r="I13"/>
      <c r="J13" s="955">
        <v>0.6271186440677966</v>
      </c>
    </row>
    <row r="14" spans="1:35">
      <c r="A14" s="956" t="s">
        <v>102</v>
      </c>
      <c r="B14" s="957"/>
      <c r="C14" s="957">
        <v>2</v>
      </c>
      <c r="D14" s="957">
        <v>3</v>
      </c>
      <c r="E14" s="957">
        <v>13</v>
      </c>
      <c r="F14" s="957">
        <v>36</v>
      </c>
      <c r="G14" s="958"/>
      <c r="H14" s="959">
        <v>54</v>
      </c>
      <c r="I14"/>
      <c r="J14" s="960">
        <v>0.66666666666666663</v>
      </c>
    </row>
    <row r="15" spans="1:35">
      <c r="A15" s="961" t="s">
        <v>103</v>
      </c>
      <c r="B15" s="962"/>
      <c r="C15" s="962">
        <v>1</v>
      </c>
      <c r="D15" s="962"/>
      <c r="E15" s="962">
        <v>13</v>
      </c>
      <c r="F15" s="962">
        <v>30</v>
      </c>
      <c r="G15" s="963"/>
      <c r="H15" s="964">
        <v>44</v>
      </c>
      <c r="I15"/>
      <c r="J15" s="965">
        <v>0.68181818181818177</v>
      </c>
    </row>
    <row r="16" spans="1:35">
      <c r="A16" s="961" t="s">
        <v>104</v>
      </c>
      <c r="B16" s="962">
        <v>1</v>
      </c>
      <c r="C16" s="962">
        <v>1</v>
      </c>
      <c r="D16" s="962">
        <v>1</v>
      </c>
      <c r="E16" s="962"/>
      <c r="F16" s="962">
        <v>3</v>
      </c>
      <c r="G16" s="963"/>
      <c r="H16" s="964">
        <v>6</v>
      </c>
      <c r="I16"/>
      <c r="J16" s="965">
        <v>0.5</v>
      </c>
    </row>
    <row r="17" spans="1:10">
      <c r="A17" s="966" t="s">
        <v>105</v>
      </c>
      <c r="B17" s="967">
        <v>1</v>
      </c>
      <c r="C17" s="967">
        <v>2</v>
      </c>
      <c r="D17" s="967">
        <v>2</v>
      </c>
      <c r="E17" s="967">
        <v>4</v>
      </c>
      <c r="F17" s="967">
        <v>5</v>
      </c>
      <c r="G17" s="968"/>
      <c r="H17" s="969">
        <v>14</v>
      </c>
      <c r="I17"/>
      <c r="J17" s="970">
        <v>0.35714285714285715</v>
      </c>
    </row>
    <row r="18" spans="1:10">
      <c r="A18" s="971" t="s">
        <v>352</v>
      </c>
      <c r="B18" s="972">
        <v>1</v>
      </c>
      <c r="C18" s="972">
        <v>1</v>
      </c>
      <c r="D18" s="972">
        <v>7</v>
      </c>
      <c r="E18" s="972">
        <v>28</v>
      </c>
      <c r="F18" s="972">
        <v>77</v>
      </c>
      <c r="G18" s="973"/>
      <c r="H18" s="974">
        <v>114</v>
      </c>
      <c r="I18"/>
      <c r="J18" s="975">
        <v>0.67543859649122806</v>
      </c>
    </row>
    <row r="19" spans="1:10">
      <c r="A19" s="956" t="s">
        <v>106</v>
      </c>
      <c r="B19" s="957"/>
      <c r="C19" s="957">
        <v>1</v>
      </c>
      <c r="D19" s="957">
        <v>4</v>
      </c>
      <c r="E19" s="957">
        <v>14</v>
      </c>
      <c r="F19" s="957">
        <v>24</v>
      </c>
      <c r="G19" s="958"/>
      <c r="H19" s="959">
        <v>43</v>
      </c>
      <c r="I19"/>
      <c r="J19" s="960">
        <v>0.55813953488372092</v>
      </c>
    </row>
    <row r="20" spans="1:10">
      <c r="A20" s="966" t="s">
        <v>107</v>
      </c>
      <c r="B20" s="967">
        <v>1</v>
      </c>
      <c r="C20" s="967"/>
      <c r="D20" s="967">
        <v>3</v>
      </c>
      <c r="E20" s="967">
        <v>14</v>
      </c>
      <c r="F20" s="967">
        <v>53</v>
      </c>
      <c r="G20" s="968"/>
      <c r="H20" s="969">
        <v>71</v>
      </c>
      <c r="I20"/>
      <c r="J20" s="970">
        <v>0.74647887323943662</v>
      </c>
    </row>
    <row r="21" spans="1:10">
      <c r="A21" s="903" t="s">
        <v>194</v>
      </c>
      <c r="B21" s="947">
        <v>23</v>
      </c>
      <c r="C21" s="947">
        <v>46</v>
      </c>
      <c r="D21" s="947">
        <v>72</v>
      </c>
      <c r="E21" s="947">
        <v>113</v>
      </c>
      <c r="F21" s="947">
        <v>143</v>
      </c>
      <c r="G21" s="948">
        <v>1</v>
      </c>
      <c r="H21" s="949">
        <v>398</v>
      </c>
      <c r="I21"/>
      <c r="J21" s="950">
        <v>0.3592964824120603</v>
      </c>
    </row>
    <row r="22" spans="1:10">
      <c r="A22" s="951" t="s">
        <v>802</v>
      </c>
      <c r="B22" s="952">
        <v>10</v>
      </c>
      <c r="C22" s="952">
        <v>14</v>
      </c>
      <c r="D22" s="952">
        <v>27</v>
      </c>
      <c r="E22" s="952">
        <v>34</v>
      </c>
      <c r="F22" s="952">
        <v>56</v>
      </c>
      <c r="G22" s="953"/>
      <c r="H22" s="954">
        <v>141</v>
      </c>
      <c r="I22"/>
      <c r="J22" s="955">
        <v>0.3971631205673759</v>
      </c>
    </row>
    <row r="23" spans="1:10">
      <c r="A23" s="956" t="s">
        <v>108</v>
      </c>
      <c r="B23" s="957">
        <v>3</v>
      </c>
      <c r="C23" s="957">
        <v>3</v>
      </c>
      <c r="D23" s="957">
        <v>4</v>
      </c>
      <c r="E23" s="957">
        <v>4</v>
      </c>
      <c r="F23" s="957">
        <v>13</v>
      </c>
      <c r="G23" s="958"/>
      <c r="H23" s="959">
        <v>27</v>
      </c>
      <c r="I23"/>
      <c r="J23" s="960">
        <v>0.48148148148148145</v>
      </c>
    </row>
    <row r="24" spans="1:10">
      <c r="A24" s="961" t="s">
        <v>109</v>
      </c>
      <c r="B24" s="962"/>
      <c r="C24" s="962"/>
      <c r="D24" s="962"/>
      <c r="E24" s="962"/>
      <c r="F24" s="962">
        <v>1</v>
      </c>
      <c r="G24" s="963"/>
      <c r="H24" s="964">
        <v>1</v>
      </c>
      <c r="I24"/>
      <c r="J24" s="965">
        <v>1</v>
      </c>
    </row>
    <row r="25" spans="1:10">
      <c r="A25" s="961" t="s">
        <v>110</v>
      </c>
      <c r="B25" s="962">
        <v>1</v>
      </c>
      <c r="C25" s="962">
        <v>3</v>
      </c>
      <c r="D25" s="962">
        <v>5</v>
      </c>
      <c r="E25" s="962">
        <v>4</v>
      </c>
      <c r="F25" s="962">
        <v>3</v>
      </c>
      <c r="G25" s="963"/>
      <c r="H25" s="964">
        <v>16</v>
      </c>
      <c r="I25"/>
      <c r="J25" s="965">
        <v>0.1875</v>
      </c>
    </row>
    <row r="26" spans="1:10">
      <c r="A26" s="961" t="s">
        <v>111</v>
      </c>
      <c r="B26" s="962"/>
      <c r="C26" s="962"/>
      <c r="D26" s="962"/>
      <c r="E26" s="962">
        <v>2</v>
      </c>
      <c r="F26" s="962">
        <v>1</v>
      </c>
      <c r="G26" s="963"/>
      <c r="H26" s="964">
        <v>3</v>
      </c>
      <c r="I26"/>
      <c r="J26" s="965">
        <v>0.33333333333333331</v>
      </c>
    </row>
    <row r="27" spans="1:10">
      <c r="A27" s="961" t="s">
        <v>112</v>
      </c>
      <c r="B27" s="962">
        <v>3</v>
      </c>
      <c r="C27" s="962">
        <v>2</v>
      </c>
      <c r="D27" s="962">
        <v>8</v>
      </c>
      <c r="E27" s="962">
        <v>13</v>
      </c>
      <c r="F27" s="962">
        <v>19</v>
      </c>
      <c r="G27" s="963"/>
      <c r="H27" s="964">
        <v>45</v>
      </c>
      <c r="I27"/>
      <c r="J27" s="965">
        <v>0.42222222222222222</v>
      </c>
    </row>
    <row r="28" spans="1:10">
      <c r="A28" s="961" t="s">
        <v>113</v>
      </c>
      <c r="B28" s="962"/>
      <c r="C28" s="962"/>
      <c r="D28" s="962">
        <v>1</v>
      </c>
      <c r="E28" s="962">
        <v>2</v>
      </c>
      <c r="F28" s="962">
        <v>2</v>
      </c>
      <c r="G28" s="963"/>
      <c r="H28" s="964">
        <v>5</v>
      </c>
      <c r="I28"/>
      <c r="J28" s="965">
        <v>0.4</v>
      </c>
    </row>
    <row r="29" spans="1:10">
      <c r="A29" s="961" t="s">
        <v>164</v>
      </c>
      <c r="B29" s="962">
        <v>1</v>
      </c>
      <c r="C29" s="962">
        <v>1</v>
      </c>
      <c r="D29" s="962"/>
      <c r="E29" s="962">
        <v>1</v>
      </c>
      <c r="F29" s="962">
        <v>2</v>
      </c>
      <c r="G29" s="963"/>
      <c r="H29" s="964">
        <v>5</v>
      </c>
      <c r="I29"/>
      <c r="J29" s="965">
        <v>0.4</v>
      </c>
    </row>
    <row r="30" spans="1:10">
      <c r="A30" s="961" t="s">
        <v>114</v>
      </c>
      <c r="B30" s="962">
        <v>2</v>
      </c>
      <c r="C30" s="962">
        <v>5</v>
      </c>
      <c r="D30" s="962">
        <v>7</v>
      </c>
      <c r="E30" s="962">
        <v>5</v>
      </c>
      <c r="F30" s="962">
        <v>11</v>
      </c>
      <c r="G30" s="963"/>
      <c r="H30" s="964">
        <v>30</v>
      </c>
      <c r="I30"/>
      <c r="J30" s="965">
        <v>0.36666666666666664</v>
      </c>
    </row>
    <row r="31" spans="1:10">
      <c r="A31" s="966" t="s">
        <v>115</v>
      </c>
      <c r="B31" s="967"/>
      <c r="C31" s="967"/>
      <c r="D31" s="967">
        <v>2</v>
      </c>
      <c r="E31" s="967">
        <v>3</v>
      </c>
      <c r="F31" s="967">
        <v>4</v>
      </c>
      <c r="G31" s="968"/>
      <c r="H31" s="969">
        <v>9</v>
      </c>
      <c r="I31"/>
      <c r="J31" s="970">
        <v>0.44444444444444442</v>
      </c>
    </row>
    <row r="32" spans="1:10">
      <c r="A32" s="971" t="s">
        <v>803</v>
      </c>
      <c r="B32" s="972">
        <v>7</v>
      </c>
      <c r="C32" s="972">
        <v>25</v>
      </c>
      <c r="D32" s="972">
        <v>22</v>
      </c>
      <c r="E32" s="972">
        <v>64</v>
      </c>
      <c r="F32" s="972">
        <v>55</v>
      </c>
      <c r="G32" s="973"/>
      <c r="H32" s="974">
        <v>173</v>
      </c>
      <c r="I32"/>
      <c r="J32" s="975">
        <v>0.31791907514450868</v>
      </c>
    </row>
    <row r="33" spans="1:10">
      <c r="A33" s="956" t="s">
        <v>116</v>
      </c>
      <c r="B33" s="957">
        <v>3</v>
      </c>
      <c r="C33" s="957">
        <v>1</v>
      </c>
      <c r="D33" s="957">
        <v>4</v>
      </c>
      <c r="E33" s="957">
        <v>21</v>
      </c>
      <c r="F33" s="957">
        <v>11</v>
      </c>
      <c r="G33" s="958"/>
      <c r="H33" s="959">
        <v>40</v>
      </c>
      <c r="I33"/>
      <c r="J33" s="960">
        <v>0.27500000000000002</v>
      </c>
    </row>
    <row r="34" spans="1:10">
      <c r="A34" s="961" t="s">
        <v>117</v>
      </c>
      <c r="B34" s="962">
        <v>1</v>
      </c>
      <c r="C34" s="962">
        <v>3</v>
      </c>
      <c r="D34" s="962">
        <v>5</v>
      </c>
      <c r="E34" s="962">
        <v>7</v>
      </c>
      <c r="F34" s="962">
        <v>4</v>
      </c>
      <c r="G34" s="963"/>
      <c r="H34" s="964">
        <v>20</v>
      </c>
      <c r="I34"/>
      <c r="J34" s="965">
        <v>0.2</v>
      </c>
    </row>
    <row r="35" spans="1:10">
      <c r="A35" s="961" t="s">
        <v>118</v>
      </c>
      <c r="B35" s="962"/>
      <c r="C35" s="962">
        <v>5</v>
      </c>
      <c r="D35" s="962">
        <v>2</v>
      </c>
      <c r="E35" s="962">
        <v>11</v>
      </c>
      <c r="F35" s="962">
        <v>11</v>
      </c>
      <c r="G35" s="963"/>
      <c r="H35" s="964">
        <v>29</v>
      </c>
      <c r="I35"/>
      <c r="J35" s="965">
        <v>0.37931034482758619</v>
      </c>
    </row>
    <row r="36" spans="1:10">
      <c r="A36" s="961" t="s">
        <v>119</v>
      </c>
      <c r="B36" s="962">
        <v>2</v>
      </c>
      <c r="C36" s="962">
        <v>5</v>
      </c>
      <c r="D36" s="962">
        <v>2</v>
      </c>
      <c r="E36" s="962">
        <v>5</v>
      </c>
      <c r="F36" s="962">
        <v>6</v>
      </c>
      <c r="G36" s="963"/>
      <c r="H36" s="964">
        <v>20</v>
      </c>
      <c r="I36"/>
      <c r="J36" s="965">
        <v>0.3</v>
      </c>
    </row>
    <row r="37" spans="1:10">
      <c r="A37" s="961" t="s">
        <v>120</v>
      </c>
      <c r="B37" s="962"/>
      <c r="C37" s="962">
        <v>1</v>
      </c>
      <c r="D37" s="962">
        <v>1</v>
      </c>
      <c r="E37" s="962">
        <v>4</v>
      </c>
      <c r="F37" s="962">
        <v>2</v>
      </c>
      <c r="G37" s="963"/>
      <c r="H37" s="964">
        <v>8</v>
      </c>
      <c r="I37"/>
      <c r="J37" s="965">
        <v>0.25</v>
      </c>
    </row>
    <row r="38" spans="1:10">
      <c r="A38" s="961" t="s">
        <v>121</v>
      </c>
      <c r="B38" s="962">
        <v>1</v>
      </c>
      <c r="C38" s="962">
        <v>2</v>
      </c>
      <c r="D38" s="962">
        <v>1</v>
      </c>
      <c r="E38" s="962">
        <v>2</v>
      </c>
      <c r="F38" s="962">
        <v>3</v>
      </c>
      <c r="G38" s="963"/>
      <c r="H38" s="964">
        <v>9</v>
      </c>
      <c r="I38"/>
      <c r="J38" s="965">
        <v>0.33333333333333331</v>
      </c>
    </row>
    <row r="39" spans="1:10">
      <c r="A39" s="961" t="s">
        <v>122</v>
      </c>
      <c r="B39" s="962"/>
      <c r="C39" s="962">
        <v>5</v>
      </c>
      <c r="D39" s="962">
        <v>2</v>
      </c>
      <c r="E39" s="962">
        <v>6</v>
      </c>
      <c r="F39" s="962">
        <v>11</v>
      </c>
      <c r="G39" s="963"/>
      <c r="H39" s="964">
        <v>24</v>
      </c>
      <c r="I39"/>
      <c r="J39" s="965">
        <v>0.45833333333333331</v>
      </c>
    </row>
    <row r="40" spans="1:10">
      <c r="A40" s="961" t="s">
        <v>123</v>
      </c>
      <c r="B40" s="962"/>
      <c r="C40" s="962">
        <v>2</v>
      </c>
      <c r="D40" s="962">
        <v>5</v>
      </c>
      <c r="E40" s="962">
        <v>7</v>
      </c>
      <c r="F40" s="962">
        <v>6</v>
      </c>
      <c r="G40" s="963"/>
      <c r="H40" s="964">
        <v>20</v>
      </c>
      <c r="I40"/>
      <c r="J40" s="965">
        <v>0.3</v>
      </c>
    </row>
    <row r="41" spans="1:10">
      <c r="A41" s="966" t="s">
        <v>124</v>
      </c>
      <c r="B41" s="967"/>
      <c r="C41" s="967">
        <v>1</v>
      </c>
      <c r="D41" s="967"/>
      <c r="E41" s="967">
        <v>1</v>
      </c>
      <c r="F41" s="967">
        <v>1</v>
      </c>
      <c r="G41" s="968"/>
      <c r="H41" s="969">
        <v>3</v>
      </c>
      <c r="I41"/>
      <c r="J41" s="970">
        <v>0.33333333333333331</v>
      </c>
    </row>
    <row r="42" spans="1:10">
      <c r="A42" s="971" t="s">
        <v>804</v>
      </c>
      <c r="B42" s="972">
        <v>5</v>
      </c>
      <c r="C42" s="972">
        <v>7</v>
      </c>
      <c r="D42" s="972">
        <v>23</v>
      </c>
      <c r="E42" s="972">
        <v>15</v>
      </c>
      <c r="F42" s="972">
        <v>32</v>
      </c>
      <c r="G42" s="973">
        <v>1</v>
      </c>
      <c r="H42" s="974">
        <v>83</v>
      </c>
      <c r="I42"/>
      <c r="J42" s="975">
        <v>0.38554216867469882</v>
      </c>
    </row>
    <row r="43" spans="1:10">
      <c r="A43" s="956" t="s">
        <v>147</v>
      </c>
      <c r="B43" s="957">
        <v>1</v>
      </c>
      <c r="C43" s="957">
        <v>2</v>
      </c>
      <c r="D43" s="957">
        <v>6</v>
      </c>
      <c r="E43" s="957">
        <v>7</v>
      </c>
      <c r="F43" s="957">
        <v>9</v>
      </c>
      <c r="G43" s="958"/>
      <c r="H43" s="959">
        <v>25</v>
      </c>
      <c r="I43"/>
      <c r="J43" s="960">
        <v>0.36</v>
      </c>
    </row>
    <row r="44" spans="1:10">
      <c r="A44" s="961" t="s">
        <v>148</v>
      </c>
      <c r="B44" s="962">
        <v>4</v>
      </c>
      <c r="C44" s="962">
        <v>1</v>
      </c>
      <c r="D44" s="962">
        <v>12</v>
      </c>
      <c r="E44" s="962">
        <v>2</v>
      </c>
      <c r="F44" s="962">
        <v>9</v>
      </c>
      <c r="G44" s="963"/>
      <c r="H44" s="964">
        <v>28</v>
      </c>
      <c r="I44"/>
      <c r="J44" s="965">
        <v>0.32142857142857145</v>
      </c>
    </row>
    <row r="45" spans="1:10">
      <c r="A45" s="961" t="s">
        <v>149</v>
      </c>
      <c r="B45" s="962"/>
      <c r="C45" s="962">
        <v>1</v>
      </c>
      <c r="D45" s="962"/>
      <c r="E45" s="962"/>
      <c r="F45" s="962"/>
      <c r="G45" s="963"/>
      <c r="H45" s="964">
        <v>1</v>
      </c>
      <c r="I45"/>
      <c r="J45" s="965">
        <v>0</v>
      </c>
    </row>
    <row r="46" spans="1:10">
      <c r="A46" s="961" t="s">
        <v>150</v>
      </c>
      <c r="B46" s="962"/>
      <c r="C46" s="962"/>
      <c r="D46" s="962"/>
      <c r="E46" s="962">
        <v>1</v>
      </c>
      <c r="F46" s="962"/>
      <c r="G46" s="963">
        <v>1</v>
      </c>
      <c r="H46" s="964">
        <v>2</v>
      </c>
      <c r="I46"/>
      <c r="J46" s="965">
        <v>0</v>
      </c>
    </row>
    <row r="47" spans="1:10">
      <c r="A47" s="966" t="s">
        <v>151</v>
      </c>
      <c r="B47" s="967"/>
      <c r="C47" s="967">
        <v>3</v>
      </c>
      <c r="D47" s="967">
        <v>5</v>
      </c>
      <c r="E47" s="967">
        <v>5</v>
      </c>
      <c r="F47" s="967">
        <v>14</v>
      </c>
      <c r="G47" s="968"/>
      <c r="H47" s="969">
        <v>27</v>
      </c>
      <c r="I47"/>
      <c r="J47" s="970">
        <v>0.51851851851851849</v>
      </c>
    </row>
    <row r="48" spans="1:10">
      <c r="A48" s="971" t="s">
        <v>805</v>
      </c>
      <c r="B48" s="972">
        <v>1</v>
      </c>
      <c r="C48" s="972"/>
      <c r="D48" s="972"/>
      <c r="E48" s="972"/>
      <c r="F48" s="972"/>
      <c r="G48" s="973"/>
      <c r="H48" s="974">
        <v>1</v>
      </c>
      <c r="I48"/>
      <c r="J48" s="975">
        <v>0</v>
      </c>
    </row>
    <row r="49" spans="1:10">
      <c r="A49" s="976" t="s">
        <v>152</v>
      </c>
      <c r="B49" s="977">
        <v>1</v>
      </c>
      <c r="C49" s="977"/>
      <c r="D49" s="977"/>
      <c r="E49" s="977"/>
      <c r="F49" s="977"/>
      <c r="G49" s="978"/>
      <c r="H49" s="979">
        <v>1</v>
      </c>
      <c r="I49"/>
      <c r="J49" s="980">
        <v>0</v>
      </c>
    </row>
    <row r="50" spans="1:10">
      <c r="A50" s="903" t="s">
        <v>195</v>
      </c>
      <c r="B50" s="947">
        <v>26</v>
      </c>
      <c r="C50" s="947">
        <v>40</v>
      </c>
      <c r="D50" s="947">
        <v>56</v>
      </c>
      <c r="E50" s="947">
        <v>89</v>
      </c>
      <c r="F50" s="947">
        <v>144</v>
      </c>
      <c r="G50" s="948">
        <v>1</v>
      </c>
      <c r="H50" s="949">
        <v>356</v>
      </c>
      <c r="I50"/>
      <c r="J50" s="950">
        <v>0.4044943820224719</v>
      </c>
    </row>
    <row r="51" spans="1:10">
      <c r="A51" s="951" t="s">
        <v>806</v>
      </c>
      <c r="B51" s="952">
        <v>7</v>
      </c>
      <c r="C51" s="952">
        <v>8</v>
      </c>
      <c r="D51" s="952">
        <v>9</v>
      </c>
      <c r="E51" s="952">
        <v>27</v>
      </c>
      <c r="F51" s="952">
        <v>45</v>
      </c>
      <c r="G51" s="953">
        <v>1</v>
      </c>
      <c r="H51" s="954">
        <v>97</v>
      </c>
      <c r="I51"/>
      <c r="J51" s="955">
        <v>0.46391752577319589</v>
      </c>
    </row>
    <row r="52" spans="1:10">
      <c r="A52" s="956" t="s">
        <v>125</v>
      </c>
      <c r="B52" s="957"/>
      <c r="C52" s="957">
        <v>3</v>
      </c>
      <c r="D52" s="957"/>
      <c r="E52" s="957">
        <v>6</v>
      </c>
      <c r="F52" s="957">
        <v>7</v>
      </c>
      <c r="G52" s="958"/>
      <c r="H52" s="959">
        <v>16</v>
      </c>
      <c r="I52"/>
      <c r="J52" s="960">
        <v>0.4375</v>
      </c>
    </row>
    <row r="53" spans="1:10">
      <c r="A53" s="961" t="s">
        <v>126</v>
      </c>
      <c r="B53" s="962">
        <v>3</v>
      </c>
      <c r="C53" s="962">
        <v>1</v>
      </c>
      <c r="D53" s="962">
        <v>4</v>
      </c>
      <c r="E53" s="962">
        <v>14</v>
      </c>
      <c r="F53" s="962">
        <v>14</v>
      </c>
      <c r="G53" s="963"/>
      <c r="H53" s="964">
        <v>36</v>
      </c>
      <c r="I53"/>
      <c r="J53" s="965">
        <v>0.3888888888888889</v>
      </c>
    </row>
    <row r="54" spans="1:10">
      <c r="A54" s="966" t="s">
        <v>127</v>
      </c>
      <c r="B54" s="967">
        <v>4</v>
      </c>
      <c r="C54" s="967">
        <v>4</v>
      </c>
      <c r="D54" s="967">
        <v>5</v>
      </c>
      <c r="E54" s="967">
        <v>7</v>
      </c>
      <c r="F54" s="967">
        <v>24</v>
      </c>
      <c r="G54" s="968">
        <v>1</v>
      </c>
      <c r="H54" s="969">
        <v>45</v>
      </c>
      <c r="I54"/>
      <c r="J54" s="970">
        <v>0.53333333333333333</v>
      </c>
    </row>
    <row r="55" spans="1:10">
      <c r="A55" s="971" t="s">
        <v>360</v>
      </c>
      <c r="B55" s="972">
        <v>3</v>
      </c>
      <c r="C55" s="972">
        <v>5</v>
      </c>
      <c r="D55" s="972">
        <v>7</v>
      </c>
      <c r="E55" s="972">
        <v>9</v>
      </c>
      <c r="F55" s="972">
        <v>7</v>
      </c>
      <c r="G55" s="973"/>
      <c r="H55" s="974">
        <v>31</v>
      </c>
      <c r="I55"/>
      <c r="J55" s="975">
        <v>0.22580645161290322</v>
      </c>
    </row>
    <row r="56" spans="1:10">
      <c r="A56" s="956" t="s">
        <v>128</v>
      </c>
      <c r="B56" s="957"/>
      <c r="C56" s="957">
        <v>2</v>
      </c>
      <c r="D56" s="957">
        <v>5</v>
      </c>
      <c r="E56" s="957">
        <v>4</v>
      </c>
      <c r="F56" s="957">
        <v>6</v>
      </c>
      <c r="G56" s="958"/>
      <c r="H56" s="959">
        <v>17</v>
      </c>
      <c r="I56"/>
      <c r="J56" s="960">
        <v>0.35294117647058826</v>
      </c>
    </row>
    <row r="57" spans="1:10">
      <c r="A57" s="961" t="s">
        <v>129</v>
      </c>
      <c r="B57" s="962">
        <v>1</v>
      </c>
      <c r="C57" s="962">
        <v>1</v>
      </c>
      <c r="D57" s="962"/>
      <c r="E57" s="962">
        <v>2</v>
      </c>
      <c r="F57" s="962">
        <v>1</v>
      </c>
      <c r="G57" s="963"/>
      <c r="H57" s="964">
        <v>5</v>
      </c>
      <c r="I57"/>
      <c r="J57" s="965">
        <v>0.2</v>
      </c>
    </row>
    <row r="58" spans="1:10">
      <c r="A58" s="966" t="s">
        <v>130</v>
      </c>
      <c r="B58" s="967">
        <v>2</v>
      </c>
      <c r="C58" s="967">
        <v>2</v>
      </c>
      <c r="D58" s="967">
        <v>2</v>
      </c>
      <c r="E58" s="967">
        <v>3</v>
      </c>
      <c r="F58" s="967"/>
      <c r="G58" s="968"/>
      <c r="H58" s="969">
        <v>9</v>
      </c>
      <c r="I58"/>
      <c r="J58" s="970">
        <v>0</v>
      </c>
    </row>
    <row r="59" spans="1:10">
      <c r="A59" s="971" t="s">
        <v>361</v>
      </c>
      <c r="B59" s="972">
        <v>2</v>
      </c>
      <c r="C59" s="972">
        <v>5</v>
      </c>
      <c r="D59" s="972">
        <v>3</v>
      </c>
      <c r="E59" s="972">
        <v>15</v>
      </c>
      <c r="F59" s="972">
        <v>9</v>
      </c>
      <c r="G59" s="973"/>
      <c r="H59" s="974">
        <v>34</v>
      </c>
      <c r="I59"/>
      <c r="J59" s="975">
        <v>0.26470588235294118</v>
      </c>
    </row>
    <row r="60" spans="1:10">
      <c r="A60" s="956" t="s">
        <v>131</v>
      </c>
      <c r="B60" s="957">
        <v>1</v>
      </c>
      <c r="C60" s="957">
        <v>2</v>
      </c>
      <c r="D60" s="957"/>
      <c r="E60" s="957">
        <v>2</v>
      </c>
      <c r="F60" s="957">
        <v>3</v>
      </c>
      <c r="G60" s="958"/>
      <c r="H60" s="959">
        <v>8</v>
      </c>
      <c r="I60"/>
      <c r="J60" s="960">
        <v>0.375</v>
      </c>
    </row>
    <row r="61" spans="1:10">
      <c r="A61" s="961" t="s">
        <v>132</v>
      </c>
      <c r="B61" s="962">
        <v>1</v>
      </c>
      <c r="C61" s="962">
        <v>2</v>
      </c>
      <c r="D61" s="962">
        <v>2</v>
      </c>
      <c r="E61" s="962">
        <v>4</v>
      </c>
      <c r="F61" s="962">
        <v>4</v>
      </c>
      <c r="G61" s="963"/>
      <c r="H61" s="964">
        <v>13</v>
      </c>
      <c r="I61"/>
      <c r="J61" s="965">
        <v>0.30769230769230771</v>
      </c>
    </row>
    <row r="62" spans="1:10">
      <c r="A62" s="966" t="s">
        <v>133</v>
      </c>
      <c r="B62" s="967"/>
      <c r="C62" s="967">
        <v>1</v>
      </c>
      <c r="D62" s="967">
        <v>1</v>
      </c>
      <c r="E62" s="967">
        <v>9</v>
      </c>
      <c r="F62" s="967">
        <v>2</v>
      </c>
      <c r="G62" s="968"/>
      <c r="H62" s="969">
        <v>13</v>
      </c>
      <c r="I62"/>
      <c r="J62" s="970">
        <v>0.15384615384615385</v>
      </c>
    </row>
    <row r="63" spans="1:10">
      <c r="A63" s="971" t="s">
        <v>362</v>
      </c>
      <c r="B63" s="972">
        <v>3</v>
      </c>
      <c r="C63" s="972">
        <v>5</v>
      </c>
      <c r="D63" s="972">
        <v>4</v>
      </c>
      <c r="E63" s="972">
        <v>1</v>
      </c>
      <c r="F63" s="972">
        <v>5</v>
      </c>
      <c r="G63" s="973"/>
      <c r="H63" s="974">
        <v>18</v>
      </c>
      <c r="I63"/>
      <c r="J63" s="975">
        <v>0.27777777777777779</v>
      </c>
    </row>
    <row r="64" spans="1:10">
      <c r="A64" s="956" t="s">
        <v>165</v>
      </c>
      <c r="B64" s="957"/>
      <c r="C64" s="957"/>
      <c r="D64" s="957">
        <v>1</v>
      </c>
      <c r="E64" s="957"/>
      <c r="F64" s="957"/>
      <c r="G64" s="958"/>
      <c r="H64" s="959">
        <v>1</v>
      </c>
      <c r="I64"/>
      <c r="J64" s="960">
        <v>0</v>
      </c>
    </row>
    <row r="65" spans="1:10">
      <c r="A65" s="961" t="s">
        <v>134</v>
      </c>
      <c r="B65" s="962">
        <v>1</v>
      </c>
      <c r="C65" s="962">
        <v>4</v>
      </c>
      <c r="D65" s="962">
        <v>2</v>
      </c>
      <c r="E65" s="962">
        <v>1</v>
      </c>
      <c r="F65" s="962">
        <v>2</v>
      </c>
      <c r="G65" s="963"/>
      <c r="H65" s="964">
        <v>10</v>
      </c>
      <c r="I65"/>
      <c r="J65" s="965">
        <v>0.2</v>
      </c>
    </row>
    <row r="66" spans="1:10">
      <c r="A66" s="961" t="s">
        <v>135</v>
      </c>
      <c r="B66" s="962">
        <v>1</v>
      </c>
      <c r="C66" s="962"/>
      <c r="D66" s="962">
        <v>1</v>
      </c>
      <c r="E66" s="962"/>
      <c r="F66" s="962">
        <v>2</v>
      </c>
      <c r="G66" s="963"/>
      <c r="H66" s="964">
        <v>4</v>
      </c>
      <c r="I66"/>
      <c r="J66" s="965">
        <v>0.5</v>
      </c>
    </row>
    <row r="67" spans="1:10">
      <c r="A67" s="966" t="s">
        <v>136</v>
      </c>
      <c r="B67" s="967">
        <v>1</v>
      </c>
      <c r="C67" s="967">
        <v>1</v>
      </c>
      <c r="D67" s="967"/>
      <c r="E67" s="967"/>
      <c r="F67" s="967">
        <v>1</v>
      </c>
      <c r="G67" s="968"/>
      <c r="H67" s="969">
        <v>3</v>
      </c>
      <c r="I67"/>
      <c r="J67" s="970">
        <v>0.33333333333333331</v>
      </c>
    </row>
    <row r="68" spans="1:10">
      <c r="A68" s="971" t="s">
        <v>363</v>
      </c>
      <c r="B68" s="972">
        <v>3</v>
      </c>
      <c r="C68" s="972">
        <v>8</v>
      </c>
      <c r="D68" s="972">
        <v>22</v>
      </c>
      <c r="E68" s="972">
        <v>21</v>
      </c>
      <c r="F68" s="972">
        <v>54</v>
      </c>
      <c r="G68" s="973"/>
      <c r="H68" s="974">
        <v>108</v>
      </c>
      <c r="I68"/>
      <c r="J68" s="975">
        <v>0.5</v>
      </c>
    </row>
    <row r="69" spans="1:10">
      <c r="A69" s="956" t="s">
        <v>137</v>
      </c>
      <c r="B69" s="957">
        <v>1</v>
      </c>
      <c r="C69" s="957">
        <v>2</v>
      </c>
      <c r="D69" s="957">
        <v>9</v>
      </c>
      <c r="E69" s="957">
        <v>8</v>
      </c>
      <c r="F69" s="957">
        <v>25</v>
      </c>
      <c r="G69" s="958"/>
      <c r="H69" s="959">
        <v>45</v>
      </c>
      <c r="I69"/>
      <c r="J69" s="960">
        <v>0.55555555555555558</v>
      </c>
    </row>
    <row r="70" spans="1:10">
      <c r="A70" s="961" t="s">
        <v>138</v>
      </c>
      <c r="B70" s="962">
        <v>1</v>
      </c>
      <c r="C70" s="962">
        <v>2</v>
      </c>
      <c r="D70" s="962">
        <v>5</v>
      </c>
      <c r="E70" s="962">
        <v>2</v>
      </c>
      <c r="F70" s="962">
        <v>10</v>
      </c>
      <c r="G70" s="963"/>
      <c r="H70" s="964">
        <v>20</v>
      </c>
      <c r="I70"/>
      <c r="J70" s="965">
        <v>0.5</v>
      </c>
    </row>
    <row r="71" spans="1:10">
      <c r="A71" s="961" t="s">
        <v>139</v>
      </c>
      <c r="B71" s="962">
        <v>1</v>
      </c>
      <c r="C71" s="962">
        <v>2</v>
      </c>
      <c r="D71" s="962">
        <v>5</v>
      </c>
      <c r="E71" s="962">
        <v>5</v>
      </c>
      <c r="F71" s="962">
        <v>12</v>
      </c>
      <c r="G71" s="963"/>
      <c r="H71" s="964">
        <v>25</v>
      </c>
      <c r="I71"/>
      <c r="J71" s="965">
        <v>0.48</v>
      </c>
    </row>
    <row r="72" spans="1:10">
      <c r="A72" s="966" t="s">
        <v>140</v>
      </c>
      <c r="B72" s="967"/>
      <c r="C72" s="967">
        <v>2</v>
      </c>
      <c r="D72" s="967">
        <v>3</v>
      </c>
      <c r="E72" s="967">
        <v>6</v>
      </c>
      <c r="F72" s="967">
        <v>7</v>
      </c>
      <c r="G72" s="968"/>
      <c r="H72" s="969">
        <v>18</v>
      </c>
      <c r="I72"/>
      <c r="J72" s="970">
        <v>0.3888888888888889</v>
      </c>
    </row>
    <row r="73" spans="1:10">
      <c r="A73" s="971" t="s">
        <v>364</v>
      </c>
      <c r="B73" s="972">
        <v>8</v>
      </c>
      <c r="C73" s="972">
        <v>9</v>
      </c>
      <c r="D73" s="972">
        <v>11</v>
      </c>
      <c r="E73" s="972">
        <v>16</v>
      </c>
      <c r="F73" s="972">
        <v>24</v>
      </c>
      <c r="G73" s="973"/>
      <c r="H73" s="974">
        <v>68</v>
      </c>
      <c r="I73"/>
      <c r="J73" s="975">
        <v>0.35294117647058826</v>
      </c>
    </row>
    <row r="74" spans="1:10">
      <c r="A74" s="956" t="s">
        <v>141</v>
      </c>
      <c r="B74" s="957">
        <v>1</v>
      </c>
      <c r="C74" s="957">
        <v>4</v>
      </c>
      <c r="D74" s="957">
        <v>5</v>
      </c>
      <c r="E74" s="957">
        <v>5</v>
      </c>
      <c r="F74" s="957">
        <v>7</v>
      </c>
      <c r="G74" s="958"/>
      <c r="H74" s="959">
        <v>22</v>
      </c>
      <c r="I74"/>
      <c r="J74" s="960">
        <v>0.31818181818181818</v>
      </c>
    </row>
    <row r="75" spans="1:10">
      <c r="A75" s="961" t="s">
        <v>142</v>
      </c>
      <c r="B75" s="962">
        <v>2</v>
      </c>
      <c r="C75" s="962">
        <v>4</v>
      </c>
      <c r="D75" s="962">
        <v>1</v>
      </c>
      <c r="E75" s="962">
        <v>3</v>
      </c>
      <c r="F75" s="962">
        <v>6</v>
      </c>
      <c r="G75" s="963"/>
      <c r="H75" s="964">
        <v>16</v>
      </c>
      <c r="I75"/>
      <c r="J75" s="965">
        <v>0.375</v>
      </c>
    </row>
    <row r="76" spans="1:10">
      <c r="A76" s="961" t="s">
        <v>143</v>
      </c>
      <c r="B76" s="962">
        <v>1</v>
      </c>
      <c r="C76" s="962"/>
      <c r="D76" s="962">
        <v>2</v>
      </c>
      <c r="E76" s="962">
        <v>6</v>
      </c>
      <c r="F76" s="962">
        <v>1</v>
      </c>
      <c r="G76" s="963"/>
      <c r="H76" s="964">
        <v>10</v>
      </c>
      <c r="I76"/>
      <c r="J76" s="965">
        <v>0.1</v>
      </c>
    </row>
    <row r="77" spans="1:10">
      <c r="A77" s="961" t="s">
        <v>144</v>
      </c>
      <c r="B77" s="962">
        <v>3</v>
      </c>
      <c r="C77" s="962"/>
      <c r="D77" s="962">
        <v>2</v>
      </c>
      <c r="E77" s="962">
        <v>1</v>
      </c>
      <c r="F77" s="962">
        <v>5</v>
      </c>
      <c r="G77" s="963"/>
      <c r="H77" s="964">
        <v>11</v>
      </c>
      <c r="I77"/>
      <c r="J77" s="965">
        <v>0.45454545454545453</v>
      </c>
    </row>
    <row r="78" spans="1:10">
      <c r="A78" s="961" t="s">
        <v>145</v>
      </c>
      <c r="B78" s="962"/>
      <c r="C78" s="962"/>
      <c r="D78" s="962">
        <v>1</v>
      </c>
      <c r="E78" s="962">
        <v>1</v>
      </c>
      <c r="F78" s="962">
        <v>2</v>
      </c>
      <c r="G78" s="963"/>
      <c r="H78" s="964">
        <v>4</v>
      </c>
      <c r="I78"/>
      <c r="J78" s="965">
        <v>0.5</v>
      </c>
    </row>
    <row r="79" spans="1:10">
      <c r="A79" s="966" t="s">
        <v>146</v>
      </c>
      <c r="B79" s="967">
        <v>1</v>
      </c>
      <c r="C79" s="967">
        <v>1</v>
      </c>
      <c r="D79" s="967"/>
      <c r="E79" s="967"/>
      <c r="F79" s="967">
        <v>3</v>
      </c>
      <c r="G79" s="968"/>
      <c r="H79" s="969">
        <v>5</v>
      </c>
      <c r="I79"/>
      <c r="J79" s="970">
        <v>0.6</v>
      </c>
    </row>
    <row r="80" spans="1:10">
      <c r="A80" s="903" t="s">
        <v>196</v>
      </c>
      <c r="B80" s="947">
        <v>6</v>
      </c>
      <c r="C80" s="947">
        <v>2</v>
      </c>
      <c r="D80" s="947"/>
      <c r="E80" s="947">
        <v>12</v>
      </c>
      <c r="F80" s="947">
        <v>14</v>
      </c>
      <c r="G80" s="948"/>
      <c r="H80" s="949">
        <v>34</v>
      </c>
      <c r="I80"/>
      <c r="J80" s="950">
        <v>0.41176470588235292</v>
      </c>
    </row>
    <row r="81" spans="1:10">
      <c r="A81" s="951" t="s">
        <v>807</v>
      </c>
      <c r="B81" s="952">
        <v>6</v>
      </c>
      <c r="C81" s="952">
        <v>2</v>
      </c>
      <c r="D81" s="952"/>
      <c r="E81" s="952">
        <v>12</v>
      </c>
      <c r="F81" s="952">
        <v>14</v>
      </c>
      <c r="G81" s="953"/>
      <c r="H81" s="954">
        <v>34</v>
      </c>
      <c r="I81"/>
      <c r="J81" s="955">
        <v>0.41176470588235292</v>
      </c>
    </row>
    <row r="82" spans="1:10">
      <c r="A82" s="956" t="s">
        <v>153</v>
      </c>
      <c r="B82" s="957">
        <v>2</v>
      </c>
      <c r="C82" s="957">
        <v>1</v>
      </c>
      <c r="D82" s="957"/>
      <c r="E82" s="957">
        <v>5</v>
      </c>
      <c r="F82" s="957">
        <v>6</v>
      </c>
      <c r="G82" s="958"/>
      <c r="H82" s="959">
        <v>14</v>
      </c>
      <c r="I82"/>
      <c r="J82" s="960">
        <v>0.42857142857142855</v>
      </c>
    </row>
    <row r="83" spans="1:10">
      <c r="A83" s="961" t="s">
        <v>154</v>
      </c>
      <c r="B83" s="962"/>
      <c r="C83" s="962">
        <v>1</v>
      </c>
      <c r="D83" s="962"/>
      <c r="E83" s="962">
        <v>4</v>
      </c>
      <c r="F83" s="962">
        <v>6</v>
      </c>
      <c r="G83" s="963"/>
      <c r="H83" s="964">
        <v>11</v>
      </c>
      <c r="I83"/>
      <c r="J83" s="965">
        <v>0.54545454545454541</v>
      </c>
    </row>
    <row r="84" spans="1:10">
      <c r="A84" s="981" t="s">
        <v>155</v>
      </c>
      <c r="B84" s="982">
        <v>4</v>
      </c>
      <c r="C84" s="982"/>
      <c r="D84" s="982"/>
      <c r="E84" s="982">
        <v>3</v>
      </c>
      <c r="F84" s="982">
        <v>2</v>
      </c>
      <c r="G84" s="983"/>
      <c r="H84" s="984">
        <v>9</v>
      </c>
      <c r="I84"/>
      <c r="J84" s="985">
        <v>0.22222222222222221</v>
      </c>
    </row>
    <row r="85" spans="1:10">
      <c r="A85"/>
      <c r="B85" s="986"/>
      <c r="C85" s="986"/>
      <c r="D85" s="986"/>
      <c r="E85" s="986"/>
      <c r="F85" s="986"/>
      <c r="G85" s="986"/>
      <c r="H85" s="986"/>
      <c r="I85"/>
      <c r="J85" s="987"/>
    </row>
    <row r="86" spans="1:10">
      <c r="A86" s="453" t="s">
        <v>1</v>
      </c>
      <c r="B86" s="988">
        <v>58</v>
      </c>
      <c r="C86" s="988">
        <v>95</v>
      </c>
      <c r="D86" s="988">
        <v>141</v>
      </c>
      <c r="E86" s="988">
        <v>272</v>
      </c>
      <c r="F86" s="988">
        <v>452</v>
      </c>
      <c r="G86" s="988">
        <v>2</v>
      </c>
      <c r="H86" s="989">
        <v>1020</v>
      </c>
      <c r="I86"/>
      <c r="J86" s="990">
        <v>0.44313725490196099</v>
      </c>
    </row>
    <row r="87" spans="1:10">
      <c r="A87"/>
      <c r="B87"/>
      <c r="C87"/>
      <c r="D87"/>
      <c r="E87"/>
      <c r="F87"/>
      <c r="G87"/>
      <c r="H87"/>
      <c r="I87"/>
      <c r="J87"/>
    </row>
    <row r="88" spans="1:10">
      <c r="A88" s="453" t="s">
        <v>191</v>
      </c>
      <c r="B88" s="153">
        <f>B86/$H$86</f>
        <v>5.6862745098039215E-2</v>
      </c>
      <c r="C88" s="153">
        <f t="shared" ref="C88:H88" si="0">C86/$H$86</f>
        <v>9.3137254901960786E-2</v>
      </c>
      <c r="D88" s="153">
        <f t="shared" si="0"/>
        <v>0.13823529411764707</v>
      </c>
      <c r="E88" s="153">
        <f t="shared" si="0"/>
        <v>0.26666666666666666</v>
      </c>
      <c r="F88" s="153">
        <f t="shared" si="0"/>
        <v>0.44313725490196076</v>
      </c>
      <c r="G88" s="153">
        <f t="shared" si="0"/>
        <v>1.9607843137254902E-3</v>
      </c>
      <c r="H88" s="273">
        <f t="shared" si="0"/>
        <v>1</v>
      </c>
      <c r="I88"/>
      <c r="J88"/>
    </row>
  </sheetData>
  <mergeCells count="5">
    <mergeCell ref="B9:G9"/>
    <mergeCell ref="H9:H10"/>
    <mergeCell ref="J9:J10"/>
    <mergeCell ref="A6:J6"/>
    <mergeCell ref="A2:J2"/>
  </mergeCells>
  <printOptions horizontalCentered="1"/>
  <pageMargins left="0.39370078740157483" right="0.39370078740157483" top="0.98425196850393704" bottom="0.59055118110236227" header="0.39370078740157483" footer="0.39370078740157483"/>
  <pageSetup paperSize="9" firstPageNumber="47" fitToHeight="0" orientation="portrait" r:id="rId1"/>
  <rowBreaks count="1" manualBreakCount="1">
    <brk id="49" max="9" man="1"/>
  </rowBreaks>
</worksheet>
</file>

<file path=xl/worksheets/sheet26.xml><?xml version="1.0" encoding="utf-8"?>
<worksheet xmlns="http://schemas.openxmlformats.org/spreadsheetml/2006/main" xmlns:r="http://schemas.openxmlformats.org/officeDocument/2006/relationships">
  <sheetPr>
    <tabColor theme="3" tint="-0.499984740745262"/>
    <pageSetUpPr fitToPage="1"/>
  </sheetPr>
  <dimension ref="A2:L85"/>
  <sheetViews>
    <sheetView showGridLines="0" view="pageBreakPreview" topLeftCell="A35" zoomScale="60" zoomScaleNormal="100" workbookViewId="0">
      <selection activeCell="O47" sqref="O47"/>
    </sheetView>
  </sheetViews>
  <sheetFormatPr baseColWidth="10" defaultColWidth="12" defaultRowHeight="13.2"/>
  <cols>
    <col min="1" max="1" width="24.6640625" style="187" customWidth="1"/>
    <col min="2" max="8" width="14" style="187" customWidth="1"/>
    <col min="9" max="9" width="4.33203125" style="187" customWidth="1"/>
    <col min="10" max="10" width="14" style="187" customWidth="1"/>
    <col min="11" max="11" width="12.77734375" style="187" bestFit="1" customWidth="1"/>
    <col min="12" max="16384" width="12" style="187"/>
  </cols>
  <sheetData>
    <row r="2" spans="1:12" ht="34.5" customHeight="1">
      <c r="A2" s="1255" t="s">
        <v>742</v>
      </c>
      <c r="B2" s="1255"/>
      <c r="C2" s="1255"/>
      <c r="D2" s="1255"/>
      <c r="E2" s="1255"/>
      <c r="F2" s="1255"/>
      <c r="G2" s="1255"/>
      <c r="H2" s="1255"/>
      <c r="I2" s="1255"/>
      <c r="J2" s="1255"/>
      <c r="K2" s="61"/>
      <c r="L2" s="61"/>
    </row>
    <row r="3" spans="1:12">
      <c r="A3" s="189"/>
    </row>
    <row r="5" spans="1:12">
      <c r="A5" s="1307" t="s">
        <v>808</v>
      </c>
      <c r="B5" s="1307"/>
      <c r="C5" s="1307"/>
      <c r="D5" s="1307"/>
      <c r="E5" s="1307"/>
      <c r="F5" s="1307"/>
      <c r="G5" s="1307"/>
      <c r="H5" s="1307"/>
      <c r="I5" s="1307"/>
      <c r="J5" s="1307"/>
      <c r="K5" s="232"/>
    </row>
    <row r="8" spans="1:12">
      <c r="B8" s="1257" t="s">
        <v>811</v>
      </c>
      <c r="C8" s="1257"/>
      <c r="D8" s="1257"/>
      <c r="E8" s="1257"/>
      <c r="F8" s="1257"/>
      <c r="G8" s="1257"/>
      <c r="H8" s="1257"/>
    </row>
    <row r="9" spans="1:12" ht="26.4">
      <c r="A9" s="991" t="s">
        <v>809</v>
      </c>
      <c r="B9" s="900" t="s">
        <v>783</v>
      </c>
      <c r="C9" s="901" t="s">
        <v>784</v>
      </c>
      <c r="D9" s="901" t="s">
        <v>785</v>
      </c>
      <c r="E9" s="901" t="s">
        <v>786</v>
      </c>
      <c r="F9" s="901" t="s">
        <v>242</v>
      </c>
      <c r="G9" s="901" t="s">
        <v>243</v>
      </c>
      <c r="H9" s="879" t="s">
        <v>787</v>
      </c>
      <c r="I9" s="19"/>
      <c r="J9" s="899" t="s">
        <v>1</v>
      </c>
      <c r="K9" s="992"/>
    </row>
    <row r="10" spans="1:12">
      <c r="A10" s="991"/>
      <c r="B10" s="19"/>
      <c r="C10" s="19"/>
      <c r="D10" s="19"/>
      <c r="E10" s="19"/>
      <c r="F10" s="19"/>
      <c r="G10" s="19"/>
      <c r="H10" s="19"/>
      <c r="I10" s="19"/>
      <c r="J10" s="19"/>
      <c r="K10" s="992"/>
    </row>
    <row r="11" spans="1:12">
      <c r="A11" s="1009" t="s">
        <v>193</v>
      </c>
      <c r="B11" s="451">
        <v>11</v>
      </c>
      <c r="C11" s="451">
        <v>3</v>
      </c>
      <c r="D11" s="451">
        <v>7</v>
      </c>
      <c r="E11" s="451">
        <v>11</v>
      </c>
      <c r="F11" s="451">
        <v>22</v>
      </c>
      <c r="G11" s="451">
        <v>52</v>
      </c>
      <c r="H11" s="1010">
        <v>126</v>
      </c>
      <c r="I11" s="1"/>
      <c r="J11" s="609">
        <v>232</v>
      </c>
    </row>
    <row r="12" spans="1:12">
      <c r="A12" s="803" t="s">
        <v>351</v>
      </c>
      <c r="B12" s="506">
        <v>7</v>
      </c>
      <c r="C12" s="506">
        <v>1</v>
      </c>
      <c r="D12" s="506">
        <v>4</v>
      </c>
      <c r="E12" s="506">
        <v>5</v>
      </c>
      <c r="F12" s="506">
        <v>14</v>
      </c>
      <c r="G12" s="506">
        <v>24</v>
      </c>
      <c r="H12" s="581">
        <v>63</v>
      </c>
      <c r="I12" s="1"/>
      <c r="J12" s="588">
        <v>118</v>
      </c>
    </row>
    <row r="13" spans="1:12">
      <c r="A13" s="999" t="s">
        <v>102</v>
      </c>
      <c r="B13" s="994">
        <v>2</v>
      </c>
      <c r="C13" s="994">
        <v>1</v>
      </c>
      <c r="D13" s="994">
        <v>1</v>
      </c>
      <c r="E13" s="994">
        <v>3</v>
      </c>
      <c r="F13" s="994">
        <v>7</v>
      </c>
      <c r="G13" s="994">
        <v>8</v>
      </c>
      <c r="H13" s="994">
        <v>32</v>
      </c>
      <c r="J13" s="1004">
        <v>54</v>
      </c>
    </row>
    <row r="14" spans="1:12">
      <c r="A14" s="1000" t="s">
        <v>103</v>
      </c>
      <c r="B14" s="995">
        <v>1</v>
      </c>
      <c r="C14" s="995"/>
      <c r="D14" s="995">
        <v>1</v>
      </c>
      <c r="E14" s="995"/>
      <c r="F14" s="995">
        <v>5</v>
      </c>
      <c r="G14" s="995">
        <v>10</v>
      </c>
      <c r="H14" s="995">
        <v>27</v>
      </c>
      <c r="J14" s="1005">
        <v>44</v>
      </c>
    </row>
    <row r="15" spans="1:12">
      <c r="A15" s="1000" t="s">
        <v>104</v>
      </c>
      <c r="B15" s="995">
        <v>1</v>
      </c>
      <c r="C15" s="995"/>
      <c r="D15" s="995">
        <v>1</v>
      </c>
      <c r="E15" s="995">
        <v>1</v>
      </c>
      <c r="F15" s="995">
        <v>1</v>
      </c>
      <c r="G15" s="995"/>
      <c r="H15" s="995">
        <v>2</v>
      </c>
      <c r="J15" s="1005">
        <v>6</v>
      </c>
    </row>
    <row r="16" spans="1:12">
      <c r="A16" s="1001" t="s">
        <v>105</v>
      </c>
      <c r="B16" s="996">
        <v>3</v>
      </c>
      <c r="C16" s="996"/>
      <c r="D16" s="996">
        <v>1</v>
      </c>
      <c r="E16" s="996">
        <v>1</v>
      </c>
      <c r="F16" s="996">
        <v>1</v>
      </c>
      <c r="G16" s="996">
        <v>6</v>
      </c>
      <c r="H16" s="996">
        <v>2</v>
      </c>
      <c r="J16" s="1006">
        <v>14</v>
      </c>
    </row>
    <row r="17" spans="1:10">
      <c r="A17" s="430" t="s">
        <v>352</v>
      </c>
      <c r="B17" s="48">
        <v>4</v>
      </c>
      <c r="C17" s="48">
        <v>2</v>
      </c>
      <c r="D17" s="48">
        <v>3</v>
      </c>
      <c r="E17" s="48">
        <v>6</v>
      </c>
      <c r="F17" s="48">
        <v>8</v>
      </c>
      <c r="G17" s="48">
        <v>28</v>
      </c>
      <c r="H17" s="129">
        <v>63</v>
      </c>
      <c r="I17" s="1"/>
      <c r="J17" s="529">
        <v>114</v>
      </c>
    </row>
    <row r="18" spans="1:10">
      <c r="A18" s="999" t="s">
        <v>106</v>
      </c>
      <c r="B18" s="994">
        <v>3</v>
      </c>
      <c r="C18" s="994">
        <v>2</v>
      </c>
      <c r="D18" s="994">
        <v>2</v>
      </c>
      <c r="E18" s="994">
        <v>3</v>
      </c>
      <c r="F18" s="994">
        <v>3</v>
      </c>
      <c r="G18" s="994">
        <v>15</v>
      </c>
      <c r="H18" s="994">
        <v>15</v>
      </c>
      <c r="J18" s="1004">
        <v>43</v>
      </c>
    </row>
    <row r="19" spans="1:10">
      <c r="A19" s="1001" t="s">
        <v>107</v>
      </c>
      <c r="B19" s="996">
        <v>1</v>
      </c>
      <c r="C19" s="996"/>
      <c r="D19" s="996">
        <v>1</v>
      </c>
      <c r="E19" s="996">
        <v>3</v>
      </c>
      <c r="F19" s="996">
        <v>5</v>
      </c>
      <c r="G19" s="996">
        <v>13</v>
      </c>
      <c r="H19" s="996">
        <v>48</v>
      </c>
      <c r="J19" s="1006">
        <v>71</v>
      </c>
    </row>
    <row r="20" spans="1:10">
      <c r="A20" s="1009" t="s">
        <v>194</v>
      </c>
      <c r="B20" s="451">
        <v>55</v>
      </c>
      <c r="C20" s="451">
        <v>17</v>
      </c>
      <c r="D20" s="451">
        <v>35</v>
      </c>
      <c r="E20" s="451">
        <v>47</v>
      </c>
      <c r="F20" s="451">
        <v>55</v>
      </c>
      <c r="G20" s="451">
        <v>97</v>
      </c>
      <c r="H20" s="1010">
        <v>92</v>
      </c>
      <c r="I20" s="1"/>
      <c r="J20" s="609">
        <v>398</v>
      </c>
    </row>
    <row r="21" spans="1:10">
      <c r="A21" s="803" t="s">
        <v>802</v>
      </c>
      <c r="B21" s="506">
        <v>18</v>
      </c>
      <c r="C21" s="506">
        <v>2</v>
      </c>
      <c r="D21" s="506">
        <v>10</v>
      </c>
      <c r="E21" s="506">
        <v>11</v>
      </c>
      <c r="F21" s="506">
        <v>19</v>
      </c>
      <c r="G21" s="506">
        <v>37</v>
      </c>
      <c r="H21" s="581">
        <v>44</v>
      </c>
      <c r="I21" s="1"/>
      <c r="J21" s="588">
        <v>141</v>
      </c>
    </row>
    <row r="22" spans="1:10">
      <c r="A22" s="999" t="s">
        <v>108</v>
      </c>
      <c r="B22" s="994">
        <v>1</v>
      </c>
      <c r="C22" s="994">
        <v>2</v>
      </c>
      <c r="D22" s="994">
        <v>3</v>
      </c>
      <c r="E22" s="994">
        <v>3</v>
      </c>
      <c r="F22" s="994">
        <v>2</v>
      </c>
      <c r="G22" s="994">
        <v>5</v>
      </c>
      <c r="H22" s="994">
        <v>11</v>
      </c>
      <c r="J22" s="1004">
        <v>27</v>
      </c>
    </row>
    <row r="23" spans="1:10">
      <c r="A23" s="1000" t="s">
        <v>109</v>
      </c>
      <c r="B23" s="995"/>
      <c r="C23" s="995"/>
      <c r="D23" s="995"/>
      <c r="E23" s="995"/>
      <c r="F23" s="995"/>
      <c r="G23" s="995"/>
      <c r="H23" s="995">
        <v>1</v>
      </c>
      <c r="J23" s="1005">
        <v>1</v>
      </c>
    </row>
    <row r="24" spans="1:10">
      <c r="A24" s="1000" t="s">
        <v>110</v>
      </c>
      <c r="B24" s="995">
        <v>5</v>
      </c>
      <c r="C24" s="995"/>
      <c r="D24" s="995">
        <v>1</v>
      </c>
      <c r="E24" s="995">
        <v>1</v>
      </c>
      <c r="F24" s="995">
        <v>4</v>
      </c>
      <c r="G24" s="995">
        <v>3</v>
      </c>
      <c r="H24" s="995">
        <v>2</v>
      </c>
      <c r="J24" s="1005">
        <v>16</v>
      </c>
    </row>
    <row r="25" spans="1:10">
      <c r="A25" s="1000" t="s">
        <v>111</v>
      </c>
      <c r="B25" s="995"/>
      <c r="C25" s="995"/>
      <c r="D25" s="995"/>
      <c r="E25" s="995"/>
      <c r="F25" s="995"/>
      <c r="G25" s="995">
        <v>2</v>
      </c>
      <c r="H25" s="995">
        <v>1</v>
      </c>
      <c r="J25" s="1005">
        <v>3</v>
      </c>
    </row>
    <row r="26" spans="1:10">
      <c r="A26" s="1000" t="s">
        <v>112</v>
      </c>
      <c r="B26" s="995">
        <v>5</v>
      </c>
      <c r="C26" s="995"/>
      <c r="D26" s="995">
        <v>3</v>
      </c>
      <c r="E26" s="995">
        <v>1</v>
      </c>
      <c r="F26" s="995">
        <v>5</v>
      </c>
      <c r="G26" s="995">
        <v>15</v>
      </c>
      <c r="H26" s="995">
        <v>16</v>
      </c>
      <c r="J26" s="1005">
        <v>45</v>
      </c>
    </row>
    <row r="27" spans="1:10">
      <c r="A27" s="1000" t="s">
        <v>113</v>
      </c>
      <c r="B27" s="995"/>
      <c r="C27" s="995"/>
      <c r="D27" s="995"/>
      <c r="E27" s="995"/>
      <c r="F27" s="995">
        <v>1</v>
      </c>
      <c r="G27" s="995">
        <v>3</v>
      </c>
      <c r="H27" s="995">
        <v>1</v>
      </c>
      <c r="J27" s="1005">
        <v>5</v>
      </c>
    </row>
    <row r="28" spans="1:10">
      <c r="A28" s="1000" t="s">
        <v>164</v>
      </c>
      <c r="B28" s="995">
        <v>1</v>
      </c>
      <c r="C28" s="995"/>
      <c r="D28" s="995">
        <v>1</v>
      </c>
      <c r="E28" s="995">
        <v>1</v>
      </c>
      <c r="F28" s="995"/>
      <c r="G28" s="995"/>
      <c r="H28" s="995">
        <v>2</v>
      </c>
      <c r="J28" s="1005">
        <v>5</v>
      </c>
    </row>
    <row r="29" spans="1:10">
      <c r="A29" s="1000" t="s">
        <v>114</v>
      </c>
      <c r="B29" s="995">
        <v>5</v>
      </c>
      <c r="C29" s="995"/>
      <c r="D29" s="995">
        <v>2</v>
      </c>
      <c r="E29" s="995">
        <v>4</v>
      </c>
      <c r="F29" s="995">
        <v>5</v>
      </c>
      <c r="G29" s="995">
        <v>6</v>
      </c>
      <c r="H29" s="995">
        <v>8</v>
      </c>
      <c r="J29" s="1005">
        <v>30</v>
      </c>
    </row>
    <row r="30" spans="1:10">
      <c r="A30" s="1001" t="s">
        <v>115</v>
      </c>
      <c r="B30" s="996">
        <v>1</v>
      </c>
      <c r="C30" s="996"/>
      <c r="D30" s="996"/>
      <c r="E30" s="996">
        <v>1</v>
      </c>
      <c r="F30" s="996">
        <v>2</v>
      </c>
      <c r="G30" s="996">
        <v>3</v>
      </c>
      <c r="H30" s="996">
        <v>2</v>
      </c>
      <c r="J30" s="1006">
        <v>9</v>
      </c>
    </row>
    <row r="31" spans="1:10">
      <c r="A31" s="430" t="s">
        <v>803</v>
      </c>
      <c r="B31" s="48">
        <v>28</v>
      </c>
      <c r="C31" s="48">
        <v>10</v>
      </c>
      <c r="D31" s="48">
        <v>13</v>
      </c>
      <c r="E31" s="48">
        <v>26</v>
      </c>
      <c r="F31" s="48">
        <v>24</v>
      </c>
      <c r="G31" s="48">
        <v>39</v>
      </c>
      <c r="H31" s="129">
        <v>33</v>
      </c>
      <c r="I31" s="1"/>
      <c r="J31" s="529">
        <v>173</v>
      </c>
    </row>
    <row r="32" spans="1:10">
      <c r="A32" s="999" t="s">
        <v>116</v>
      </c>
      <c r="B32" s="994">
        <v>7</v>
      </c>
      <c r="C32" s="994">
        <v>1</v>
      </c>
      <c r="D32" s="994">
        <v>6</v>
      </c>
      <c r="E32" s="994">
        <v>3</v>
      </c>
      <c r="F32" s="994">
        <v>8</v>
      </c>
      <c r="G32" s="994">
        <v>10</v>
      </c>
      <c r="H32" s="994">
        <v>5</v>
      </c>
      <c r="J32" s="1004">
        <v>40</v>
      </c>
    </row>
    <row r="33" spans="1:10">
      <c r="A33" s="1000" t="s">
        <v>117</v>
      </c>
      <c r="B33" s="995">
        <v>7</v>
      </c>
      <c r="C33" s="995">
        <v>2</v>
      </c>
      <c r="D33" s="995">
        <v>1</v>
      </c>
      <c r="E33" s="995">
        <v>3</v>
      </c>
      <c r="F33" s="995">
        <v>2</v>
      </c>
      <c r="G33" s="995">
        <v>3</v>
      </c>
      <c r="H33" s="995">
        <v>2</v>
      </c>
      <c r="J33" s="1005">
        <v>20</v>
      </c>
    </row>
    <row r="34" spans="1:10">
      <c r="A34" s="1000" t="s">
        <v>118</v>
      </c>
      <c r="B34" s="995">
        <v>2</v>
      </c>
      <c r="C34" s="995">
        <v>1</v>
      </c>
      <c r="D34" s="995"/>
      <c r="E34" s="995">
        <v>9</v>
      </c>
      <c r="F34" s="995">
        <v>1</v>
      </c>
      <c r="G34" s="995">
        <v>8</v>
      </c>
      <c r="H34" s="995">
        <v>8</v>
      </c>
      <c r="J34" s="1005">
        <v>29</v>
      </c>
    </row>
    <row r="35" spans="1:10">
      <c r="A35" s="1000" t="s">
        <v>119</v>
      </c>
      <c r="B35" s="995">
        <v>2</v>
      </c>
      <c r="C35" s="995">
        <v>3</v>
      </c>
      <c r="D35" s="995">
        <v>2</v>
      </c>
      <c r="E35" s="995">
        <v>3</v>
      </c>
      <c r="F35" s="995">
        <v>2</v>
      </c>
      <c r="G35" s="995">
        <v>4</v>
      </c>
      <c r="H35" s="995">
        <v>4</v>
      </c>
      <c r="J35" s="1005">
        <v>20</v>
      </c>
    </row>
    <row r="36" spans="1:10">
      <c r="A36" s="1000" t="s">
        <v>120</v>
      </c>
      <c r="B36" s="995">
        <v>2</v>
      </c>
      <c r="C36" s="995"/>
      <c r="D36" s="995"/>
      <c r="E36" s="995">
        <v>1</v>
      </c>
      <c r="F36" s="995">
        <v>4</v>
      </c>
      <c r="G36" s="995"/>
      <c r="H36" s="995">
        <v>1</v>
      </c>
      <c r="J36" s="1005">
        <v>8</v>
      </c>
    </row>
    <row r="37" spans="1:10">
      <c r="A37" s="1000" t="s">
        <v>121</v>
      </c>
      <c r="B37" s="995">
        <v>1</v>
      </c>
      <c r="C37" s="995"/>
      <c r="D37" s="995">
        <v>1</v>
      </c>
      <c r="E37" s="995">
        <v>2</v>
      </c>
      <c r="F37" s="995">
        <v>1</v>
      </c>
      <c r="G37" s="995">
        <v>2</v>
      </c>
      <c r="H37" s="995">
        <v>2</v>
      </c>
      <c r="J37" s="1005">
        <v>9</v>
      </c>
    </row>
    <row r="38" spans="1:10">
      <c r="A38" s="1000" t="s">
        <v>122</v>
      </c>
      <c r="B38" s="995">
        <v>4</v>
      </c>
      <c r="C38" s="995">
        <v>2</v>
      </c>
      <c r="D38" s="995">
        <v>1</v>
      </c>
      <c r="E38" s="995">
        <v>3</v>
      </c>
      <c r="F38" s="995">
        <v>2</v>
      </c>
      <c r="G38" s="995">
        <v>5</v>
      </c>
      <c r="H38" s="995">
        <v>7</v>
      </c>
      <c r="J38" s="1005">
        <v>24</v>
      </c>
    </row>
    <row r="39" spans="1:10">
      <c r="A39" s="1000" t="s">
        <v>123</v>
      </c>
      <c r="B39" s="995">
        <v>3</v>
      </c>
      <c r="C39" s="995">
        <v>1</v>
      </c>
      <c r="D39" s="995">
        <v>1</v>
      </c>
      <c r="E39" s="995">
        <v>2</v>
      </c>
      <c r="F39" s="995">
        <v>4</v>
      </c>
      <c r="G39" s="995">
        <v>6</v>
      </c>
      <c r="H39" s="995">
        <v>3</v>
      </c>
      <c r="J39" s="1005">
        <v>20</v>
      </c>
    </row>
    <row r="40" spans="1:10">
      <c r="A40" s="1001" t="s">
        <v>124</v>
      </c>
      <c r="B40" s="996"/>
      <c r="C40" s="996"/>
      <c r="D40" s="996">
        <v>1</v>
      </c>
      <c r="E40" s="996"/>
      <c r="F40" s="996"/>
      <c r="G40" s="996">
        <v>1</v>
      </c>
      <c r="H40" s="996">
        <v>1</v>
      </c>
      <c r="J40" s="1006">
        <v>3</v>
      </c>
    </row>
    <row r="41" spans="1:10">
      <c r="A41" s="430" t="s">
        <v>804</v>
      </c>
      <c r="B41" s="48">
        <v>9</v>
      </c>
      <c r="C41" s="48">
        <v>5</v>
      </c>
      <c r="D41" s="48">
        <v>11</v>
      </c>
      <c r="E41" s="48">
        <v>10</v>
      </c>
      <c r="F41" s="48">
        <v>12</v>
      </c>
      <c r="G41" s="48">
        <v>21</v>
      </c>
      <c r="H41" s="129">
        <v>15</v>
      </c>
      <c r="I41" s="1"/>
      <c r="J41" s="529">
        <v>83</v>
      </c>
    </row>
    <row r="42" spans="1:10">
      <c r="A42" s="999" t="s">
        <v>147</v>
      </c>
      <c r="B42" s="994">
        <v>3</v>
      </c>
      <c r="C42" s="994"/>
      <c r="D42" s="994">
        <v>3</v>
      </c>
      <c r="E42" s="994">
        <v>4</v>
      </c>
      <c r="F42" s="994">
        <v>4</v>
      </c>
      <c r="G42" s="994">
        <v>7</v>
      </c>
      <c r="H42" s="994">
        <v>4</v>
      </c>
      <c r="J42" s="1004">
        <v>25</v>
      </c>
    </row>
    <row r="43" spans="1:10">
      <c r="A43" s="1000" t="s">
        <v>148</v>
      </c>
      <c r="B43" s="995">
        <v>3</v>
      </c>
      <c r="C43" s="995">
        <v>2</v>
      </c>
      <c r="D43" s="995">
        <v>6</v>
      </c>
      <c r="E43" s="995">
        <v>1</v>
      </c>
      <c r="F43" s="995">
        <v>6</v>
      </c>
      <c r="G43" s="995">
        <v>5</v>
      </c>
      <c r="H43" s="995">
        <v>5</v>
      </c>
      <c r="J43" s="1005">
        <v>28</v>
      </c>
    </row>
    <row r="44" spans="1:10">
      <c r="A44" s="1000" t="s">
        <v>149</v>
      </c>
      <c r="B44" s="995"/>
      <c r="C44" s="995"/>
      <c r="D44" s="995"/>
      <c r="E44" s="995">
        <v>1</v>
      </c>
      <c r="F44" s="995"/>
      <c r="G44" s="995"/>
      <c r="H44" s="995"/>
      <c r="J44" s="1005">
        <v>1</v>
      </c>
    </row>
    <row r="45" spans="1:10">
      <c r="A45" s="1000" t="s">
        <v>150</v>
      </c>
      <c r="B45" s="995">
        <v>1</v>
      </c>
      <c r="C45" s="995"/>
      <c r="D45" s="995"/>
      <c r="E45" s="995"/>
      <c r="F45" s="995"/>
      <c r="G45" s="995">
        <v>1</v>
      </c>
      <c r="H45" s="995"/>
      <c r="J45" s="1005">
        <v>2</v>
      </c>
    </row>
    <row r="46" spans="1:10">
      <c r="A46" s="1001" t="s">
        <v>151</v>
      </c>
      <c r="B46" s="996">
        <v>2</v>
      </c>
      <c r="C46" s="996">
        <v>3</v>
      </c>
      <c r="D46" s="996">
        <v>2</v>
      </c>
      <c r="E46" s="996">
        <v>4</v>
      </c>
      <c r="F46" s="996">
        <v>2</v>
      </c>
      <c r="G46" s="996">
        <v>8</v>
      </c>
      <c r="H46" s="996">
        <v>6</v>
      </c>
      <c r="J46" s="1006">
        <v>27</v>
      </c>
    </row>
    <row r="47" spans="1:10">
      <c r="A47" s="430" t="s">
        <v>805</v>
      </c>
      <c r="B47" s="48"/>
      <c r="C47" s="48"/>
      <c r="D47" s="48">
        <v>1</v>
      </c>
      <c r="E47" s="48"/>
      <c r="F47" s="48"/>
      <c r="G47" s="48"/>
      <c r="H47" s="129"/>
      <c r="I47" s="1"/>
      <c r="J47" s="128">
        <v>1</v>
      </c>
    </row>
    <row r="48" spans="1:10">
      <c r="A48" s="1002" t="s">
        <v>152</v>
      </c>
      <c r="B48" s="997"/>
      <c r="C48" s="997"/>
      <c r="D48" s="997">
        <v>1</v>
      </c>
      <c r="E48" s="997"/>
      <c r="F48" s="997"/>
      <c r="G48" s="997"/>
      <c r="H48" s="997"/>
      <c r="J48" s="1007">
        <v>1</v>
      </c>
    </row>
    <row r="49" spans="1:10">
      <c r="A49" s="1009" t="s">
        <v>195</v>
      </c>
      <c r="B49" s="451">
        <v>45</v>
      </c>
      <c r="C49" s="451">
        <v>29</v>
      </c>
      <c r="D49" s="451">
        <v>36</v>
      </c>
      <c r="E49" s="451">
        <v>38</v>
      </c>
      <c r="F49" s="451">
        <v>56</v>
      </c>
      <c r="G49" s="451">
        <v>88</v>
      </c>
      <c r="H49" s="1010">
        <v>64</v>
      </c>
      <c r="I49" s="1"/>
      <c r="J49" s="609">
        <v>356</v>
      </c>
    </row>
    <row r="50" spans="1:10">
      <c r="A50" s="803" t="s">
        <v>806</v>
      </c>
      <c r="B50" s="506">
        <v>6</v>
      </c>
      <c r="C50" s="506">
        <v>5</v>
      </c>
      <c r="D50" s="506">
        <v>7</v>
      </c>
      <c r="E50" s="506">
        <v>10</v>
      </c>
      <c r="F50" s="506">
        <v>8</v>
      </c>
      <c r="G50" s="506">
        <v>31</v>
      </c>
      <c r="H50" s="581">
        <v>30</v>
      </c>
      <c r="I50" s="1"/>
      <c r="J50" s="588">
        <v>97</v>
      </c>
    </row>
    <row r="51" spans="1:10">
      <c r="A51" s="999" t="s">
        <v>125</v>
      </c>
      <c r="B51" s="994">
        <v>1</v>
      </c>
      <c r="C51" s="994">
        <v>1</v>
      </c>
      <c r="D51" s="994"/>
      <c r="E51" s="994">
        <v>2</v>
      </c>
      <c r="F51" s="994"/>
      <c r="G51" s="994">
        <v>8</v>
      </c>
      <c r="H51" s="994">
        <v>4</v>
      </c>
      <c r="J51" s="1004">
        <v>16</v>
      </c>
    </row>
    <row r="52" spans="1:10">
      <c r="A52" s="1000" t="s">
        <v>126</v>
      </c>
      <c r="B52" s="995">
        <v>1</v>
      </c>
      <c r="C52" s="995">
        <v>1</v>
      </c>
      <c r="D52" s="995">
        <v>2</v>
      </c>
      <c r="E52" s="995">
        <v>1</v>
      </c>
      <c r="F52" s="995">
        <v>4</v>
      </c>
      <c r="G52" s="995">
        <v>16</v>
      </c>
      <c r="H52" s="995">
        <v>11</v>
      </c>
      <c r="J52" s="1005">
        <v>36</v>
      </c>
    </row>
    <row r="53" spans="1:10">
      <c r="A53" s="1001" t="s">
        <v>127</v>
      </c>
      <c r="B53" s="996">
        <v>4</v>
      </c>
      <c r="C53" s="996">
        <v>3</v>
      </c>
      <c r="D53" s="996">
        <v>5</v>
      </c>
      <c r="E53" s="996">
        <v>7</v>
      </c>
      <c r="F53" s="996">
        <v>4</v>
      </c>
      <c r="G53" s="996">
        <v>7</v>
      </c>
      <c r="H53" s="996">
        <v>15</v>
      </c>
      <c r="J53" s="1006">
        <v>45</v>
      </c>
    </row>
    <row r="54" spans="1:10">
      <c r="A54" s="430" t="s">
        <v>360</v>
      </c>
      <c r="B54" s="48">
        <v>2</v>
      </c>
      <c r="C54" s="48">
        <v>4</v>
      </c>
      <c r="D54" s="48">
        <v>3</v>
      </c>
      <c r="E54" s="48">
        <v>2</v>
      </c>
      <c r="F54" s="48">
        <v>11</v>
      </c>
      <c r="G54" s="48">
        <v>4</v>
      </c>
      <c r="H54" s="129">
        <v>5</v>
      </c>
      <c r="I54" s="1"/>
      <c r="J54" s="529">
        <v>31</v>
      </c>
    </row>
    <row r="55" spans="1:10">
      <c r="A55" s="999" t="s">
        <v>128</v>
      </c>
      <c r="B55" s="994"/>
      <c r="C55" s="994">
        <v>1</v>
      </c>
      <c r="D55" s="994">
        <v>1</v>
      </c>
      <c r="E55" s="994">
        <v>1</v>
      </c>
      <c r="F55" s="994">
        <v>8</v>
      </c>
      <c r="G55" s="994">
        <v>2</v>
      </c>
      <c r="H55" s="994">
        <v>4</v>
      </c>
      <c r="J55" s="1004">
        <v>17</v>
      </c>
    </row>
    <row r="56" spans="1:10">
      <c r="A56" s="1000" t="s">
        <v>129</v>
      </c>
      <c r="B56" s="995"/>
      <c r="C56" s="995">
        <v>1</v>
      </c>
      <c r="D56" s="995">
        <v>1</v>
      </c>
      <c r="E56" s="995"/>
      <c r="F56" s="995">
        <v>1</v>
      </c>
      <c r="G56" s="995">
        <v>1</v>
      </c>
      <c r="H56" s="995">
        <v>1</v>
      </c>
      <c r="J56" s="1005">
        <v>5</v>
      </c>
    </row>
    <row r="57" spans="1:10">
      <c r="A57" s="1001" t="s">
        <v>130</v>
      </c>
      <c r="B57" s="996">
        <v>2</v>
      </c>
      <c r="C57" s="996">
        <v>2</v>
      </c>
      <c r="D57" s="996">
        <v>1</v>
      </c>
      <c r="E57" s="996">
        <v>1</v>
      </c>
      <c r="F57" s="996">
        <v>2</v>
      </c>
      <c r="G57" s="996">
        <v>1</v>
      </c>
      <c r="H57" s="996"/>
      <c r="J57" s="1006">
        <v>9</v>
      </c>
    </row>
    <row r="58" spans="1:10">
      <c r="A58" s="430" t="s">
        <v>361</v>
      </c>
      <c r="B58" s="48">
        <v>5</v>
      </c>
      <c r="C58" s="48">
        <v>2</v>
      </c>
      <c r="D58" s="48">
        <v>5</v>
      </c>
      <c r="E58" s="48">
        <v>3</v>
      </c>
      <c r="F58" s="48">
        <v>6</v>
      </c>
      <c r="G58" s="48">
        <v>11</v>
      </c>
      <c r="H58" s="129">
        <v>2</v>
      </c>
      <c r="I58" s="1"/>
      <c r="J58" s="529">
        <v>34</v>
      </c>
    </row>
    <row r="59" spans="1:10">
      <c r="A59" s="999" t="s">
        <v>131</v>
      </c>
      <c r="B59" s="994"/>
      <c r="C59" s="994">
        <v>1</v>
      </c>
      <c r="D59" s="994">
        <v>3</v>
      </c>
      <c r="E59" s="994">
        <v>1</v>
      </c>
      <c r="F59" s="994">
        <v>2</v>
      </c>
      <c r="G59" s="994">
        <v>1</v>
      </c>
      <c r="H59" s="994"/>
      <c r="J59" s="1004">
        <v>8</v>
      </c>
    </row>
    <row r="60" spans="1:10">
      <c r="A60" s="1000" t="s">
        <v>132</v>
      </c>
      <c r="B60" s="995">
        <v>3</v>
      </c>
      <c r="C60" s="995">
        <v>1</v>
      </c>
      <c r="D60" s="995">
        <v>2</v>
      </c>
      <c r="E60" s="995">
        <v>1</v>
      </c>
      <c r="F60" s="995">
        <v>1</v>
      </c>
      <c r="G60" s="995">
        <v>4</v>
      </c>
      <c r="H60" s="995">
        <v>1</v>
      </c>
      <c r="J60" s="1005">
        <v>13</v>
      </c>
    </row>
    <row r="61" spans="1:10">
      <c r="A61" s="1001" t="s">
        <v>133</v>
      </c>
      <c r="B61" s="996">
        <v>2</v>
      </c>
      <c r="C61" s="996"/>
      <c r="D61" s="996"/>
      <c r="E61" s="996">
        <v>1</v>
      </c>
      <c r="F61" s="996">
        <v>3</v>
      </c>
      <c r="G61" s="996">
        <v>6</v>
      </c>
      <c r="H61" s="996">
        <v>1</v>
      </c>
      <c r="J61" s="1006">
        <v>13</v>
      </c>
    </row>
    <row r="62" spans="1:10">
      <c r="A62" s="430" t="s">
        <v>362</v>
      </c>
      <c r="B62" s="48">
        <v>1</v>
      </c>
      <c r="C62" s="48">
        <v>3</v>
      </c>
      <c r="D62" s="48">
        <v>3</v>
      </c>
      <c r="E62" s="48">
        <v>6</v>
      </c>
      <c r="F62" s="48">
        <v>3</v>
      </c>
      <c r="G62" s="48">
        <v>1</v>
      </c>
      <c r="H62" s="129">
        <v>1</v>
      </c>
      <c r="I62" s="1"/>
      <c r="J62" s="529">
        <v>18</v>
      </c>
    </row>
    <row r="63" spans="1:10">
      <c r="A63" s="999" t="s">
        <v>165</v>
      </c>
      <c r="B63" s="994"/>
      <c r="C63" s="994"/>
      <c r="D63" s="994"/>
      <c r="E63" s="994"/>
      <c r="F63" s="994">
        <v>1</v>
      </c>
      <c r="G63" s="994"/>
      <c r="H63" s="994"/>
      <c r="J63" s="1004">
        <v>1</v>
      </c>
    </row>
    <row r="64" spans="1:10">
      <c r="A64" s="1000" t="s">
        <v>134</v>
      </c>
      <c r="B64" s="995"/>
      <c r="C64" s="995">
        <v>1</v>
      </c>
      <c r="D64" s="995">
        <v>1</v>
      </c>
      <c r="E64" s="995">
        <v>5</v>
      </c>
      <c r="F64" s="995">
        <v>2</v>
      </c>
      <c r="G64" s="995">
        <v>1</v>
      </c>
      <c r="H64" s="995"/>
      <c r="J64" s="1005">
        <v>10</v>
      </c>
    </row>
    <row r="65" spans="1:10">
      <c r="A65" s="1000" t="s">
        <v>135</v>
      </c>
      <c r="B65" s="995"/>
      <c r="C65" s="995">
        <v>1</v>
      </c>
      <c r="D65" s="995">
        <v>1</v>
      </c>
      <c r="E65" s="995">
        <v>1</v>
      </c>
      <c r="F65" s="995"/>
      <c r="G65" s="995"/>
      <c r="H65" s="995">
        <v>1</v>
      </c>
      <c r="J65" s="1005">
        <v>4</v>
      </c>
    </row>
    <row r="66" spans="1:10">
      <c r="A66" s="1001" t="s">
        <v>136</v>
      </c>
      <c r="B66" s="996">
        <v>1</v>
      </c>
      <c r="C66" s="996">
        <v>1</v>
      </c>
      <c r="D66" s="996">
        <v>1</v>
      </c>
      <c r="E66" s="996"/>
      <c r="F66" s="996"/>
      <c r="G66" s="996"/>
      <c r="H66" s="996"/>
      <c r="J66" s="1006">
        <v>3</v>
      </c>
    </row>
    <row r="67" spans="1:10">
      <c r="A67" s="430" t="s">
        <v>363</v>
      </c>
      <c r="B67" s="48">
        <v>8</v>
      </c>
      <c r="C67" s="48">
        <v>5</v>
      </c>
      <c r="D67" s="48">
        <v>9</v>
      </c>
      <c r="E67" s="48">
        <v>10</v>
      </c>
      <c r="F67" s="48">
        <v>21</v>
      </c>
      <c r="G67" s="48">
        <v>32</v>
      </c>
      <c r="H67" s="129">
        <v>23</v>
      </c>
      <c r="I67" s="1"/>
      <c r="J67" s="529">
        <v>108</v>
      </c>
    </row>
    <row r="68" spans="1:10">
      <c r="A68" s="999" t="s">
        <v>137</v>
      </c>
      <c r="B68" s="994">
        <v>4</v>
      </c>
      <c r="C68" s="994">
        <v>1</v>
      </c>
      <c r="D68" s="994">
        <v>3</v>
      </c>
      <c r="E68" s="994">
        <v>3</v>
      </c>
      <c r="F68" s="994">
        <v>8</v>
      </c>
      <c r="G68" s="994">
        <v>15</v>
      </c>
      <c r="H68" s="994">
        <v>11</v>
      </c>
      <c r="J68" s="1004">
        <v>45</v>
      </c>
    </row>
    <row r="69" spans="1:10">
      <c r="A69" s="1000" t="s">
        <v>138</v>
      </c>
      <c r="B69" s="995">
        <v>1</v>
      </c>
      <c r="C69" s="995">
        <v>1</v>
      </c>
      <c r="D69" s="995">
        <v>2</v>
      </c>
      <c r="E69" s="995">
        <v>2</v>
      </c>
      <c r="F69" s="995">
        <v>4</v>
      </c>
      <c r="G69" s="995">
        <v>6</v>
      </c>
      <c r="H69" s="995">
        <v>4</v>
      </c>
      <c r="J69" s="1005">
        <v>20</v>
      </c>
    </row>
    <row r="70" spans="1:10">
      <c r="A70" s="1000" t="s">
        <v>139</v>
      </c>
      <c r="B70" s="995">
        <v>1</v>
      </c>
      <c r="C70" s="995">
        <v>1</v>
      </c>
      <c r="D70" s="995">
        <v>3</v>
      </c>
      <c r="E70" s="995">
        <v>1</v>
      </c>
      <c r="F70" s="995">
        <v>6</v>
      </c>
      <c r="G70" s="995">
        <v>8</v>
      </c>
      <c r="H70" s="995">
        <v>5</v>
      </c>
      <c r="J70" s="1006">
        <v>25</v>
      </c>
    </row>
    <row r="71" spans="1:10">
      <c r="A71" s="1001" t="s">
        <v>140</v>
      </c>
      <c r="B71" s="996">
        <v>2</v>
      </c>
      <c r="C71" s="996">
        <v>2</v>
      </c>
      <c r="D71" s="996">
        <v>1</v>
      </c>
      <c r="E71" s="996">
        <v>4</v>
      </c>
      <c r="F71" s="996">
        <v>3</v>
      </c>
      <c r="G71" s="996">
        <v>3</v>
      </c>
      <c r="H71" s="996">
        <v>3</v>
      </c>
      <c r="J71" s="1007">
        <v>18</v>
      </c>
    </row>
    <row r="72" spans="1:10">
      <c r="A72" s="430" t="s">
        <v>364</v>
      </c>
      <c r="B72" s="48">
        <v>23</v>
      </c>
      <c r="C72" s="48">
        <v>10</v>
      </c>
      <c r="D72" s="48">
        <v>9</v>
      </c>
      <c r="E72" s="48">
        <v>7</v>
      </c>
      <c r="F72" s="48">
        <v>7</v>
      </c>
      <c r="G72" s="48">
        <v>9</v>
      </c>
      <c r="H72" s="129">
        <v>3</v>
      </c>
      <c r="I72" s="1"/>
      <c r="J72" s="529">
        <v>68</v>
      </c>
    </row>
    <row r="73" spans="1:10">
      <c r="A73" s="999" t="s">
        <v>141</v>
      </c>
      <c r="B73" s="994">
        <v>7</v>
      </c>
      <c r="C73" s="994">
        <v>2</v>
      </c>
      <c r="D73" s="994">
        <v>5</v>
      </c>
      <c r="E73" s="994">
        <v>3</v>
      </c>
      <c r="F73" s="994">
        <v>3</v>
      </c>
      <c r="G73" s="994">
        <v>1</v>
      </c>
      <c r="H73" s="994">
        <v>1</v>
      </c>
      <c r="J73" s="1004">
        <v>22</v>
      </c>
    </row>
    <row r="74" spans="1:10">
      <c r="A74" s="1000" t="s">
        <v>142</v>
      </c>
      <c r="B74" s="995">
        <v>9</v>
      </c>
      <c r="C74" s="995">
        <v>3</v>
      </c>
      <c r="D74" s="995"/>
      <c r="E74" s="995">
        <v>1</v>
      </c>
      <c r="F74" s="995"/>
      <c r="G74" s="995">
        <v>2</v>
      </c>
      <c r="H74" s="995">
        <v>1</v>
      </c>
      <c r="J74" s="1005">
        <v>16</v>
      </c>
    </row>
    <row r="75" spans="1:10">
      <c r="A75" s="1000" t="s">
        <v>143</v>
      </c>
      <c r="B75" s="995">
        <v>5</v>
      </c>
      <c r="C75" s="995"/>
      <c r="D75" s="995">
        <v>1</v>
      </c>
      <c r="E75" s="995">
        <v>1</v>
      </c>
      <c r="F75" s="995">
        <v>1</v>
      </c>
      <c r="G75" s="995">
        <v>2</v>
      </c>
      <c r="H75" s="995"/>
      <c r="J75" s="1005">
        <v>10</v>
      </c>
    </row>
    <row r="76" spans="1:10">
      <c r="A76" s="1000" t="s">
        <v>144</v>
      </c>
      <c r="B76" s="995">
        <v>1</v>
      </c>
      <c r="C76" s="995">
        <v>3</v>
      </c>
      <c r="D76" s="995">
        <v>2</v>
      </c>
      <c r="E76" s="995">
        <v>1</v>
      </c>
      <c r="F76" s="995">
        <v>1</v>
      </c>
      <c r="G76" s="995">
        <v>3</v>
      </c>
      <c r="H76" s="995"/>
      <c r="J76" s="1005">
        <v>11</v>
      </c>
    </row>
    <row r="77" spans="1:10">
      <c r="A77" s="1000" t="s">
        <v>145</v>
      </c>
      <c r="B77" s="995"/>
      <c r="C77" s="995">
        <v>1</v>
      </c>
      <c r="D77" s="995"/>
      <c r="E77" s="995"/>
      <c r="F77" s="995">
        <v>2</v>
      </c>
      <c r="G77" s="995"/>
      <c r="H77" s="995">
        <v>1</v>
      </c>
      <c r="J77" s="1005">
        <v>4</v>
      </c>
    </row>
    <row r="78" spans="1:10">
      <c r="A78" s="1001" t="s">
        <v>146</v>
      </c>
      <c r="B78" s="996">
        <v>1</v>
      </c>
      <c r="C78" s="996">
        <v>1</v>
      </c>
      <c r="D78" s="996">
        <v>1</v>
      </c>
      <c r="E78" s="996">
        <v>1</v>
      </c>
      <c r="F78" s="996"/>
      <c r="G78" s="996">
        <v>1</v>
      </c>
      <c r="H78" s="996"/>
      <c r="J78" s="1006">
        <v>5</v>
      </c>
    </row>
    <row r="79" spans="1:10">
      <c r="A79" s="1009" t="s">
        <v>196</v>
      </c>
      <c r="B79" s="451">
        <v>12</v>
      </c>
      <c r="C79" s="451"/>
      <c r="D79" s="451">
        <v>3</v>
      </c>
      <c r="E79" s="451">
        <v>3</v>
      </c>
      <c r="F79" s="451">
        <v>4</v>
      </c>
      <c r="G79" s="451">
        <v>7</v>
      </c>
      <c r="H79" s="1010">
        <v>5</v>
      </c>
      <c r="I79" s="1"/>
      <c r="J79" s="609">
        <v>34</v>
      </c>
    </row>
    <row r="80" spans="1:10">
      <c r="A80" s="803" t="s">
        <v>807</v>
      </c>
      <c r="B80" s="506">
        <v>12</v>
      </c>
      <c r="C80" s="506"/>
      <c r="D80" s="506">
        <v>3</v>
      </c>
      <c r="E80" s="506">
        <v>3</v>
      </c>
      <c r="F80" s="506">
        <v>4</v>
      </c>
      <c r="G80" s="506">
        <v>7</v>
      </c>
      <c r="H80" s="581">
        <v>5</v>
      </c>
      <c r="I80" s="1"/>
      <c r="J80" s="588">
        <v>34</v>
      </c>
    </row>
    <row r="81" spans="1:10">
      <c r="A81" s="999" t="s">
        <v>153</v>
      </c>
      <c r="B81" s="994">
        <v>4</v>
      </c>
      <c r="C81" s="994"/>
      <c r="D81" s="994"/>
      <c r="E81" s="994">
        <v>1</v>
      </c>
      <c r="F81" s="994">
        <v>2</v>
      </c>
      <c r="G81" s="994">
        <v>4</v>
      </c>
      <c r="H81" s="994">
        <v>3</v>
      </c>
      <c r="J81" s="1004">
        <v>14</v>
      </c>
    </row>
    <row r="82" spans="1:10">
      <c r="A82" s="1000" t="s">
        <v>154</v>
      </c>
      <c r="B82" s="995">
        <v>3</v>
      </c>
      <c r="C82" s="995"/>
      <c r="D82" s="995">
        <v>1</v>
      </c>
      <c r="E82" s="995">
        <v>1</v>
      </c>
      <c r="F82" s="995">
        <v>2</v>
      </c>
      <c r="G82" s="995">
        <v>3</v>
      </c>
      <c r="H82" s="995">
        <v>1</v>
      </c>
      <c r="J82" s="1005">
        <v>11</v>
      </c>
    </row>
    <row r="83" spans="1:10">
      <c r="A83" s="1003" t="s">
        <v>155</v>
      </c>
      <c r="B83" s="998">
        <v>5</v>
      </c>
      <c r="C83" s="998"/>
      <c r="D83" s="998">
        <v>2</v>
      </c>
      <c r="E83" s="998">
        <v>1</v>
      </c>
      <c r="F83" s="998"/>
      <c r="G83" s="998"/>
      <c r="H83" s="998">
        <v>1</v>
      </c>
      <c r="J83" s="1008">
        <v>9</v>
      </c>
    </row>
    <row r="85" spans="1:10">
      <c r="A85" s="274" t="s">
        <v>1</v>
      </c>
      <c r="B85" s="154">
        <v>123</v>
      </c>
      <c r="C85" s="154">
        <v>49</v>
      </c>
      <c r="D85" s="154">
        <v>81</v>
      </c>
      <c r="E85" s="154">
        <v>99</v>
      </c>
      <c r="F85" s="154">
        <v>137</v>
      </c>
      <c r="G85" s="154">
        <v>244</v>
      </c>
      <c r="H85" s="346">
        <v>287</v>
      </c>
      <c r="I85" s="1"/>
      <c r="J85" s="589">
        <v>1020</v>
      </c>
    </row>
  </sheetData>
  <mergeCells count="3">
    <mergeCell ref="A5:J5"/>
    <mergeCell ref="B8:H8"/>
    <mergeCell ref="A2:J2"/>
  </mergeCells>
  <printOptions horizontalCentered="1"/>
  <pageMargins left="0.39370078740157483" right="0.39370078740157483" top="0.98425196850393704" bottom="0.59055118110236227" header="0.39370078740157483" footer="0.39370078740157483"/>
  <pageSetup paperSize="9" scale="75" firstPageNumber="48" fitToHeight="0" orientation="portrait" r:id="rId1"/>
  <rowBreaks count="1" manualBreakCount="1">
    <brk id="71" max="9" man="1"/>
  </rowBreaks>
</worksheet>
</file>

<file path=xl/worksheets/sheet27.xml><?xml version="1.0" encoding="utf-8"?>
<worksheet xmlns="http://schemas.openxmlformats.org/spreadsheetml/2006/main" xmlns:r="http://schemas.openxmlformats.org/officeDocument/2006/relationships">
  <sheetPr>
    <tabColor theme="3" tint="-0.499984740745262"/>
    <pageSetUpPr fitToPage="1"/>
  </sheetPr>
  <dimension ref="B1:J800"/>
  <sheetViews>
    <sheetView showGridLines="0" showZeros="0" zoomScale="80" zoomScaleNormal="80" workbookViewId="0">
      <selection activeCell="G59" sqref="G59"/>
    </sheetView>
  </sheetViews>
  <sheetFormatPr baseColWidth="10" defaultColWidth="12" defaultRowHeight="13.2"/>
  <cols>
    <col min="1" max="16384" width="12" style="612"/>
  </cols>
  <sheetData>
    <row r="1" spans="2:8" ht="18" customHeight="1">
      <c r="B1" s="611"/>
      <c r="C1" s="611"/>
      <c r="D1" s="611"/>
    </row>
    <row r="2" spans="2:8">
      <c r="B2" s="613"/>
      <c r="C2" s="613"/>
      <c r="D2" s="613"/>
    </row>
    <row r="3" spans="2:8">
      <c r="B3" s="613"/>
      <c r="C3" s="613"/>
      <c r="D3" s="613"/>
    </row>
    <row r="4" spans="2:8">
      <c r="B4" s="613"/>
      <c r="C4" s="613"/>
      <c r="D4" s="613"/>
    </row>
    <row r="5" spans="2:8">
      <c r="B5" s="613"/>
      <c r="C5" s="613"/>
      <c r="D5" s="613"/>
      <c r="G5" s="613"/>
      <c r="H5" s="613"/>
    </row>
    <row r="6" spans="2:8">
      <c r="B6" s="613"/>
      <c r="C6" s="613"/>
      <c r="D6" s="613"/>
    </row>
    <row r="7" spans="2:8">
      <c r="B7" s="613"/>
      <c r="C7" s="613"/>
      <c r="D7" s="613"/>
    </row>
    <row r="8" spans="2:8">
      <c r="B8" s="613"/>
      <c r="C8" s="613"/>
      <c r="D8" s="613"/>
    </row>
    <row r="9" spans="2:8">
      <c r="B9" s="613"/>
      <c r="C9" s="613"/>
      <c r="D9" s="613"/>
    </row>
    <row r="10" spans="2:8">
      <c r="B10" s="613"/>
      <c r="C10" s="613"/>
      <c r="D10" s="613"/>
    </row>
    <row r="11" spans="2:8">
      <c r="B11" s="613"/>
      <c r="C11" s="613"/>
      <c r="D11" s="613"/>
    </row>
    <row r="12" spans="2:8">
      <c r="B12" s="613"/>
      <c r="C12" s="613"/>
      <c r="D12" s="613"/>
    </row>
    <row r="13" spans="2:8">
      <c r="B13" s="613"/>
      <c r="C13" s="613"/>
      <c r="D13" s="613"/>
    </row>
    <row r="14" spans="2:8">
      <c r="B14" s="613"/>
      <c r="C14" s="613"/>
      <c r="D14" s="613"/>
    </row>
    <row r="15" spans="2:8">
      <c r="B15" s="613"/>
      <c r="C15" s="613"/>
      <c r="D15" s="613"/>
    </row>
    <row r="16" spans="2:8">
      <c r="B16" s="613"/>
      <c r="C16" s="613"/>
      <c r="D16" s="613"/>
    </row>
    <row r="17" spans="2:9">
      <c r="B17" s="613"/>
      <c r="C17" s="613"/>
      <c r="D17" s="613"/>
    </row>
    <row r="18" spans="2:9">
      <c r="B18" s="613"/>
      <c r="C18" s="613"/>
      <c r="D18" s="613"/>
    </row>
    <row r="19" spans="2:9">
      <c r="B19" s="613"/>
      <c r="C19" s="613"/>
      <c r="D19" s="613"/>
    </row>
    <row r="20" spans="2:9">
      <c r="B20" s="613"/>
      <c r="C20" s="613"/>
      <c r="D20" s="613"/>
    </row>
    <row r="21" spans="2:9">
      <c r="B21" s="613"/>
      <c r="C21" s="613"/>
      <c r="D21" s="613"/>
    </row>
    <row r="22" spans="2:9">
      <c r="B22" s="613"/>
      <c r="C22" s="613"/>
      <c r="D22" s="613"/>
    </row>
    <row r="23" spans="2:9">
      <c r="B23" s="613"/>
      <c r="C23" s="613"/>
      <c r="D23" s="613"/>
    </row>
    <row r="24" spans="2:9">
      <c r="B24" s="613"/>
      <c r="C24" s="613"/>
      <c r="D24" s="613"/>
    </row>
    <row r="25" spans="2:9" ht="13.8" thickBot="1">
      <c r="B25" s="613"/>
      <c r="C25" s="613"/>
      <c r="D25" s="613"/>
    </row>
    <row r="26" spans="2:9" ht="26.25" customHeight="1" thickTop="1">
      <c r="B26" s="1314"/>
      <c r="C26" s="1315"/>
      <c r="D26" s="1315"/>
      <c r="E26" s="1316"/>
      <c r="F26" s="1316"/>
      <c r="G26" s="1316"/>
      <c r="H26" s="1316"/>
      <c r="I26" s="1317"/>
    </row>
    <row r="27" spans="2:9" ht="19.5" customHeight="1">
      <c r="B27" s="638" t="s">
        <v>515</v>
      </c>
      <c r="C27" s="615"/>
      <c r="D27" s="615"/>
      <c r="E27" s="615"/>
      <c r="F27" s="615"/>
      <c r="G27" s="615"/>
      <c r="H27" s="615"/>
      <c r="I27" s="639"/>
    </row>
    <row r="28" spans="2:9" ht="19.5" customHeight="1" thickBot="1">
      <c r="B28" s="1318"/>
      <c r="C28" s="1319"/>
      <c r="D28" s="1319"/>
      <c r="E28" s="1320"/>
      <c r="F28" s="1320"/>
      <c r="G28" s="1320"/>
      <c r="H28" s="1320"/>
      <c r="I28" s="1321"/>
    </row>
    <row r="29" spans="2:9" ht="13.8" thickTop="1">
      <c r="B29" s="613"/>
      <c r="C29" s="613"/>
      <c r="D29" s="613"/>
    </row>
    <row r="30" spans="2:9">
      <c r="B30" s="613"/>
      <c r="C30" s="613"/>
      <c r="D30" s="613"/>
    </row>
    <row r="31" spans="2:9">
      <c r="B31" s="613"/>
      <c r="C31" s="613"/>
      <c r="D31" s="613"/>
    </row>
    <row r="32" spans="2:9" ht="15.6">
      <c r="B32" s="493" t="s">
        <v>738</v>
      </c>
      <c r="C32" s="617"/>
      <c r="D32" s="617"/>
      <c r="E32" s="618"/>
      <c r="F32" s="618"/>
      <c r="G32" s="618"/>
      <c r="H32" s="618"/>
      <c r="I32" s="618"/>
    </row>
    <row r="33" spans="2:9">
      <c r="B33" s="613"/>
      <c r="C33" s="613"/>
      <c r="D33" s="613"/>
    </row>
    <row r="34" spans="2:9">
      <c r="B34" s="613"/>
      <c r="C34" s="613"/>
      <c r="D34" s="613"/>
    </row>
    <row r="35" spans="2:9" ht="15.6">
      <c r="B35" s="613"/>
      <c r="C35" s="613"/>
      <c r="D35" s="613"/>
      <c r="E35" s="619"/>
    </row>
    <row r="36" spans="2:9">
      <c r="B36" s="613"/>
      <c r="C36" s="620" t="s">
        <v>516</v>
      </c>
      <c r="D36" s="613"/>
    </row>
    <row r="37" spans="2:9">
      <c r="B37" s="613"/>
      <c r="C37" s="620" t="s">
        <v>517</v>
      </c>
      <c r="D37" s="613"/>
    </row>
    <row r="38" spans="2:9">
      <c r="B38" s="613"/>
      <c r="C38" s="620" t="s">
        <v>725</v>
      </c>
      <c r="D38" s="613"/>
    </row>
    <row r="39" spans="2:9">
      <c r="B39" s="613"/>
      <c r="C39" s="620" t="s">
        <v>518</v>
      </c>
      <c r="D39" s="613"/>
    </row>
    <row r="40" spans="2:9">
      <c r="B40" s="613"/>
      <c r="C40" s="640" t="s">
        <v>519</v>
      </c>
      <c r="D40" s="613"/>
    </row>
    <row r="41" spans="2:9">
      <c r="B41" s="613"/>
      <c r="C41" s="623" t="s">
        <v>520</v>
      </c>
      <c r="D41" s="623"/>
      <c r="E41" s="624"/>
      <c r="F41" s="624"/>
      <c r="G41" s="624"/>
      <c r="H41" s="624"/>
      <c r="I41" s="624"/>
    </row>
    <row r="42" spans="2:9">
      <c r="B42" s="613"/>
      <c r="C42" s="613"/>
      <c r="D42" s="613"/>
    </row>
    <row r="43" spans="2:9">
      <c r="B43" s="613"/>
      <c r="C43" s="613"/>
      <c r="D43" s="613"/>
    </row>
    <row r="44" spans="2:9">
      <c r="B44" s="613"/>
      <c r="C44" s="613"/>
      <c r="D44" s="613"/>
    </row>
    <row r="45" spans="2:9">
      <c r="B45" s="613"/>
      <c r="C45" s="613"/>
      <c r="D45" s="613"/>
    </row>
    <row r="46" spans="2:9">
      <c r="B46" s="613"/>
      <c r="C46" s="613"/>
      <c r="D46" s="613"/>
    </row>
    <row r="47" spans="2:9">
      <c r="B47" s="613"/>
      <c r="C47" s="613"/>
      <c r="D47" s="613"/>
    </row>
    <row r="48" spans="2:9">
      <c r="B48" s="613"/>
      <c r="C48" s="613"/>
      <c r="D48" s="613"/>
    </row>
    <row r="49" spans="2:10">
      <c r="B49" s="1323" t="s">
        <v>457</v>
      </c>
      <c r="C49" s="1323"/>
      <c r="D49" s="1323"/>
      <c r="E49" s="1323"/>
      <c r="F49" s="1323"/>
      <c r="G49" s="1323"/>
      <c r="H49" s="1323"/>
      <c r="I49" s="1323"/>
    </row>
    <row r="50" spans="2:10">
      <c r="B50" s="1324" t="s">
        <v>458</v>
      </c>
      <c r="C50" s="1324"/>
      <c r="D50" s="1324"/>
      <c r="E50" s="1324"/>
      <c r="F50" s="1324"/>
      <c r="G50" s="1324"/>
      <c r="H50" s="1324"/>
      <c r="I50" s="1324"/>
    </row>
    <row r="51" spans="2:10" ht="16.5" customHeight="1">
      <c r="B51" s="1323" t="s">
        <v>459</v>
      </c>
      <c r="C51" s="1323"/>
      <c r="D51" s="1323"/>
      <c r="E51" s="1323"/>
      <c r="F51" s="1323"/>
      <c r="G51" s="1323"/>
      <c r="H51" s="1323"/>
      <c r="I51" s="1323"/>
    </row>
    <row r="52" spans="2:10" ht="16.5" customHeight="1">
      <c r="B52" s="1242" t="s">
        <v>460</v>
      </c>
      <c r="C52" s="1242"/>
      <c r="D52" s="1242"/>
      <c r="E52" s="1242"/>
      <c r="F52" s="1242"/>
      <c r="G52" s="1242"/>
      <c r="H52" s="1242"/>
      <c r="I52" s="1242"/>
    </row>
    <row r="53" spans="2:10" ht="16.5" customHeight="1">
      <c r="B53" s="1322" t="s">
        <v>461</v>
      </c>
      <c r="C53" s="1322"/>
      <c r="D53" s="1322"/>
      <c r="E53" s="1322"/>
      <c r="F53" s="1322"/>
      <c r="G53" s="1322"/>
      <c r="H53" s="1322"/>
      <c r="I53" s="1322"/>
    </row>
    <row r="54" spans="2:10">
      <c r="B54" s="613"/>
      <c r="C54" s="625"/>
      <c r="D54" s="625"/>
      <c r="J54" s="854"/>
    </row>
    <row r="55" spans="2:10">
      <c r="B55" s="626"/>
      <c r="C55" s="625"/>
      <c r="D55" s="625"/>
      <c r="I55" s="627">
        <f>PG_3!I59</f>
        <v>0</v>
      </c>
    </row>
    <row r="58" spans="2:10">
      <c r="B58" s="625"/>
      <c r="C58" s="625"/>
      <c r="D58" s="625"/>
    </row>
    <row r="59" spans="2:10">
      <c r="B59" s="613"/>
      <c r="C59" s="625"/>
      <c r="D59" s="625"/>
    </row>
    <row r="60" spans="2:10">
      <c r="B60" s="625"/>
      <c r="C60" s="625"/>
      <c r="D60" s="625"/>
    </row>
    <row r="61" spans="2:10">
      <c r="B61" s="625"/>
      <c r="C61" s="625"/>
      <c r="D61" s="625"/>
    </row>
    <row r="62" spans="2:10">
      <c r="B62" s="625"/>
      <c r="C62" s="625"/>
      <c r="D62" s="625"/>
    </row>
    <row r="63" spans="2:10">
      <c r="B63" s="625"/>
      <c r="C63" s="625"/>
      <c r="D63" s="625"/>
    </row>
    <row r="64" spans="2:10">
      <c r="B64" s="625"/>
      <c r="C64" s="625"/>
      <c r="D64" s="625"/>
    </row>
    <row r="65" spans="2:4">
      <c r="B65" s="625"/>
      <c r="C65" s="625"/>
      <c r="D65" s="625"/>
    </row>
    <row r="66" spans="2:4">
      <c r="B66" s="625"/>
      <c r="C66" s="625"/>
      <c r="D66" s="625"/>
    </row>
    <row r="67" spans="2:4">
      <c r="B67" s="625"/>
      <c r="C67" s="625"/>
      <c r="D67" s="625"/>
    </row>
    <row r="68" spans="2:4">
      <c r="B68" s="625"/>
      <c r="C68" s="625"/>
      <c r="D68" s="625"/>
    </row>
    <row r="69" spans="2:4">
      <c r="B69" s="625"/>
      <c r="C69" s="625"/>
      <c r="D69" s="625"/>
    </row>
    <row r="70" spans="2:4">
      <c r="B70" s="625"/>
      <c r="C70" s="625"/>
      <c r="D70" s="625"/>
    </row>
    <row r="71" spans="2:4">
      <c r="B71" s="625"/>
      <c r="C71" s="625"/>
      <c r="D71" s="625"/>
    </row>
    <row r="72" spans="2:4">
      <c r="B72" s="625"/>
      <c r="C72" s="625"/>
      <c r="D72" s="625"/>
    </row>
    <row r="73" spans="2:4">
      <c r="B73" s="625"/>
      <c r="C73" s="625"/>
      <c r="D73" s="625"/>
    </row>
    <row r="74" spans="2:4">
      <c r="B74" s="625"/>
      <c r="C74" s="625"/>
      <c r="D74" s="625"/>
    </row>
    <row r="75" spans="2:4">
      <c r="B75" s="625"/>
      <c r="C75" s="625"/>
      <c r="D75" s="625"/>
    </row>
    <row r="76" spans="2:4">
      <c r="B76" s="625"/>
      <c r="C76" s="625"/>
      <c r="D76" s="625"/>
    </row>
    <row r="77" spans="2:4">
      <c r="B77" s="625"/>
      <c r="C77" s="625"/>
      <c r="D77" s="625"/>
    </row>
    <row r="78" spans="2:4">
      <c r="B78" s="625"/>
      <c r="C78" s="625"/>
      <c r="D78" s="625"/>
    </row>
    <row r="79" spans="2:4">
      <c r="B79" s="625"/>
      <c r="C79" s="625"/>
      <c r="D79" s="625"/>
    </row>
    <row r="80" spans="2:4">
      <c r="B80" s="625"/>
      <c r="C80" s="625"/>
      <c r="D80" s="625"/>
    </row>
    <row r="81" spans="2:4">
      <c r="B81" s="625"/>
      <c r="C81" s="625"/>
      <c r="D81" s="625"/>
    </row>
    <row r="82" spans="2:4">
      <c r="B82" s="625"/>
      <c r="C82" s="625"/>
      <c r="D82" s="625"/>
    </row>
    <row r="83" spans="2:4">
      <c r="B83" s="625"/>
      <c r="C83" s="625"/>
      <c r="D83" s="625"/>
    </row>
    <row r="84" spans="2:4">
      <c r="B84" s="625"/>
      <c r="C84" s="625"/>
      <c r="D84" s="625"/>
    </row>
    <row r="85" spans="2:4">
      <c r="B85" s="625"/>
      <c r="C85" s="625"/>
      <c r="D85" s="625"/>
    </row>
    <row r="86" spans="2:4">
      <c r="B86" s="625"/>
      <c r="C86" s="625"/>
      <c r="D86" s="625"/>
    </row>
    <row r="87" spans="2:4">
      <c r="B87" s="625"/>
      <c r="C87" s="625"/>
      <c r="D87" s="625"/>
    </row>
    <row r="88" spans="2:4">
      <c r="B88" s="625"/>
      <c r="C88" s="625"/>
      <c r="D88" s="625"/>
    </row>
    <row r="89" spans="2:4">
      <c r="B89" s="625"/>
      <c r="C89" s="625"/>
      <c r="D89" s="625"/>
    </row>
    <row r="90" spans="2:4">
      <c r="B90" s="625"/>
      <c r="C90" s="625"/>
      <c r="D90" s="625"/>
    </row>
    <row r="91" spans="2:4">
      <c r="B91" s="625"/>
      <c r="C91" s="625"/>
      <c r="D91" s="625"/>
    </row>
    <row r="92" spans="2:4">
      <c r="B92" s="625"/>
      <c r="C92" s="625"/>
      <c r="D92" s="625"/>
    </row>
    <row r="93" spans="2:4">
      <c r="B93" s="625"/>
      <c r="C93" s="625"/>
      <c r="D93" s="625"/>
    </row>
    <row r="94" spans="2:4">
      <c r="B94" s="625"/>
      <c r="C94" s="625"/>
      <c r="D94" s="625"/>
    </row>
    <row r="95" spans="2:4">
      <c r="B95" s="625"/>
      <c r="C95" s="625"/>
      <c r="D95" s="625"/>
    </row>
    <row r="96" spans="2:4">
      <c r="B96" s="625"/>
      <c r="C96" s="625"/>
      <c r="D96" s="625"/>
    </row>
    <row r="97" spans="2:4">
      <c r="B97" s="625"/>
      <c r="C97" s="625"/>
      <c r="D97" s="625"/>
    </row>
    <row r="98" spans="2:4">
      <c r="B98" s="625"/>
      <c r="C98" s="625"/>
      <c r="D98" s="625"/>
    </row>
    <row r="99" spans="2:4">
      <c r="B99" s="625"/>
      <c r="C99" s="625"/>
      <c r="D99" s="625"/>
    </row>
    <row r="100" spans="2:4">
      <c r="B100" s="625"/>
      <c r="C100" s="625"/>
      <c r="D100" s="625"/>
    </row>
    <row r="101" spans="2:4">
      <c r="B101" s="625"/>
      <c r="C101" s="625"/>
      <c r="D101" s="625"/>
    </row>
    <row r="102" spans="2:4">
      <c r="B102" s="625"/>
      <c r="C102" s="625"/>
      <c r="D102" s="625"/>
    </row>
    <row r="103" spans="2:4">
      <c r="B103" s="625"/>
      <c r="C103" s="625"/>
      <c r="D103" s="625"/>
    </row>
    <row r="104" spans="2:4">
      <c r="B104" s="625"/>
      <c r="C104" s="625"/>
      <c r="D104" s="625"/>
    </row>
    <row r="105" spans="2:4">
      <c r="B105" s="625"/>
      <c r="C105" s="625"/>
      <c r="D105" s="625"/>
    </row>
    <row r="106" spans="2:4">
      <c r="B106" s="625"/>
      <c r="C106" s="625"/>
      <c r="D106" s="625"/>
    </row>
    <row r="107" spans="2:4">
      <c r="B107" s="625"/>
      <c r="C107" s="625"/>
      <c r="D107" s="625"/>
    </row>
    <row r="108" spans="2:4">
      <c r="B108" s="625"/>
      <c r="C108" s="625"/>
      <c r="D108" s="625"/>
    </row>
    <row r="109" spans="2:4">
      <c r="B109" s="625"/>
      <c r="C109" s="625"/>
      <c r="D109" s="625"/>
    </row>
    <row r="110" spans="2:4">
      <c r="B110" s="625"/>
      <c r="C110" s="625"/>
      <c r="D110" s="625"/>
    </row>
    <row r="111" spans="2:4">
      <c r="B111" s="625"/>
      <c r="C111" s="625"/>
      <c r="D111" s="625"/>
    </row>
    <row r="112" spans="2:4">
      <c r="B112" s="625"/>
      <c r="C112" s="625"/>
      <c r="D112" s="625"/>
    </row>
    <row r="113" spans="2:4">
      <c r="B113" s="625"/>
      <c r="C113" s="625"/>
      <c r="D113" s="625"/>
    </row>
    <row r="114" spans="2:4">
      <c r="B114" s="625"/>
      <c r="C114" s="625"/>
      <c r="D114" s="625"/>
    </row>
    <row r="115" spans="2:4">
      <c r="B115" s="625"/>
      <c r="C115" s="625"/>
      <c r="D115" s="625"/>
    </row>
    <row r="116" spans="2:4">
      <c r="B116" s="625"/>
      <c r="C116" s="625"/>
      <c r="D116" s="625"/>
    </row>
    <row r="117" spans="2:4">
      <c r="B117" s="625"/>
      <c r="C117" s="625"/>
      <c r="D117" s="625"/>
    </row>
    <row r="118" spans="2:4">
      <c r="B118" s="625"/>
      <c r="C118" s="625"/>
      <c r="D118" s="625"/>
    </row>
    <row r="119" spans="2:4">
      <c r="B119" s="625"/>
      <c r="C119" s="625"/>
      <c r="D119" s="625"/>
    </row>
    <row r="120" spans="2:4">
      <c r="B120" s="625"/>
      <c r="C120" s="625"/>
      <c r="D120" s="625"/>
    </row>
    <row r="121" spans="2:4">
      <c r="B121" s="625"/>
      <c r="C121" s="625"/>
      <c r="D121" s="625"/>
    </row>
    <row r="122" spans="2:4">
      <c r="B122" s="625"/>
      <c r="C122" s="625"/>
      <c r="D122" s="625"/>
    </row>
    <row r="123" spans="2:4">
      <c r="B123" s="625"/>
      <c r="C123" s="625"/>
      <c r="D123" s="625"/>
    </row>
    <row r="124" spans="2:4">
      <c r="B124" s="625"/>
      <c r="C124" s="625"/>
      <c r="D124" s="625"/>
    </row>
    <row r="125" spans="2:4">
      <c r="B125" s="625"/>
      <c r="C125" s="625"/>
      <c r="D125" s="625"/>
    </row>
    <row r="126" spans="2:4">
      <c r="B126" s="625"/>
      <c r="C126" s="625"/>
      <c r="D126" s="625"/>
    </row>
    <row r="127" spans="2:4">
      <c r="B127" s="625"/>
      <c r="C127" s="625"/>
      <c r="D127" s="625"/>
    </row>
    <row r="128" spans="2:4">
      <c r="B128" s="625"/>
      <c r="C128" s="625"/>
      <c r="D128" s="625"/>
    </row>
    <row r="129" spans="2:4">
      <c r="B129" s="625"/>
      <c r="C129" s="625"/>
      <c r="D129" s="625"/>
    </row>
    <row r="130" spans="2:4">
      <c r="B130" s="625"/>
      <c r="C130" s="625"/>
      <c r="D130" s="625"/>
    </row>
    <row r="131" spans="2:4">
      <c r="B131" s="625"/>
      <c r="C131" s="625"/>
      <c r="D131" s="625"/>
    </row>
    <row r="132" spans="2:4">
      <c r="B132" s="625"/>
      <c r="C132" s="625"/>
      <c r="D132" s="625"/>
    </row>
    <row r="133" spans="2:4">
      <c r="B133" s="625"/>
      <c r="C133" s="625"/>
      <c r="D133" s="625"/>
    </row>
    <row r="134" spans="2:4">
      <c r="B134" s="625"/>
      <c r="C134" s="625"/>
      <c r="D134" s="625"/>
    </row>
    <row r="135" spans="2:4">
      <c r="B135" s="625"/>
      <c r="C135" s="625"/>
      <c r="D135" s="625"/>
    </row>
    <row r="136" spans="2:4">
      <c r="B136" s="625"/>
      <c r="C136" s="625"/>
      <c r="D136" s="625"/>
    </row>
    <row r="137" spans="2:4">
      <c r="B137" s="625"/>
      <c r="C137" s="625"/>
      <c r="D137" s="625"/>
    </row>
    <row r="138" spans="2:4">
      <c r="B138" s="625"/>
      <c r="C138" s="625"/>
      <c r="D138" s="625"/>
    </row>
    <row r="139" spans="2:4">
      <c r="B139" s="625"/>
      <c r="C139" s="625"/>
      <c r="D139" s="625"/>
    </row>
    <row r="140" spans="2:4">
      <c r="B140" s="625"/>
      <c r="C140" s="625"/>
      <c r="D140" s="625"/>
    </row>
    <row r="141" spans="2:4">
      <c r="B141" s="625"/>
      <c r="C141" s="625"/>
      <c r="D141" s="625"/>
    </row>
    <row r="142" spans="2:4">
      <c r="B142" s="625"/>
      <c r="C142" s="625"/>
      <c r="D142" s="625"/>
    </row>
    <row r="143" spans="2:4">
      <c r="B143" s="625"/>
      <c r="C143" s="625"/>
      <c r="D143" s="625"/>
    </row>
    <row r="144" spans="2:4">
      <c r="B144" s="625"/>
      <c r="C144" s="625"/>
      <c r="D144" s="625"/>
    </row>
    <row r="145" spans="2:4">
      <c r="B145" s="625"/>
      <c r="C145" s="625"/>
      <c r="D145" s="625"/>
    </row>
    <row r="146" spans="2:4">
      <c r="B146" s="625"/>
      <c r="C146" s="625"/>
      <c r="D146" s="625"/>
    </row>
    <row r="147" spans="2:4">
      <c r="B147" s="625"/>
      <c r="C147" s="625"/>
      <c r="D147" s="625"/>
    </row>
    <row r="148" spans="2:4">
      <c r="B148" s="625"/>
      <c r="C148" s="625"/>
      <c r="D148" s="625"/>
    </row>
    <row r="149" spans="2:4">
      <c r="B149" s="625"/>
      <c r="C149" s="625"/>
      <c r="D149" s="625"/>
    </row>
    <row r="150" spans="2:4">
      <c r="B150" s="625"/>
      <c r="C150" s="625"/>
      <c r="D150" s="625"/>
    </row>
    <row r="151" spans="2:4">
      <c r="B151" s="625"/>
      <c r="C151" s="625"/>
      <c r="D151" s="625"/>
    </row>
    <row r="152" spans="2:4">
      <c r="B152" s="625"/>
      <c r="C152" s="625"/>
      <c r="D152" s="625"/>
    </row>
    <row r="153" spans="2:4">
      <c r="B153" s="625"/>
      <c r="C153" s="625"/>
      <c r="D153" s="625"/>
    </row>
    <row r="154" spans="2:4">
      <c r="B154" s="625"/>
      <c r="C154" s="625"/>
      <c r="D154" s="625"/>
    </row>
    <row r="155" spans="2:4">
      <c r="B155" s="625"/>
      <c r="C155" s="625"/>
      <c r="D155" s="625"/>
    </row>
    <row r="156" spans="2:4">
      <c r="B156" s="625"/>
      <c r="C156" s="625"/>
      <c r="D156" s="625"/>
    </row>
    <row r="157" spans="2:4">
      <c r="B157" s="625"/>
      <c r="C157" s="625"/>
      <c r="D157" s="625"/>
    </row>
    <row r="158" spans="2:4">
      <c r="B158" s="625"/>
      <c r="C158" s="625"/>
      <c r="D158" s="625"/>
    </row>
    <row r="159" spans="2:4">
      <c r="B159" s="625"/>
      <c r="C159" s="625"/>
      <c r="D159" s="625"/>
    </row>
    <row r="160" spans="2:4">
      <c r="B160" s="625"/>
      <c r="C160" s="625"/>
      <c r="D160" s="625"/>
    </row>
    <row r="161" spans="2:4">
      <c r="B161" s="625"/>
      <c r="C161" s="625"/>
      <c r="D161" s="625"/>
    </row>
    <row r="162" spans="2:4">
      <c r="B162" s="625"/>
      <c r="C162" s="625"/>
      <c r="D162" s="625"/>
    </row>
    <row r="163" spans="2:4">
      <c r="B163" s="625"/>
      <c r="C163" s="625"/>
      <c r="D163" s="625"/>
    </row>
    <row r="164" spans="2:4">
      <c r="B164" s="625"/>
      <c r="C164" s="625"/>
      <c r="D164" s="625"/>
    </row>
    <row r="165" spans="2:4">
      <c r="B165" s="625"/>
      <c r="C165" s="625"/>
      <c r="D165" s="625"/>
    </row>
    <row r="166" spans="2:4">
      <c r="B166" s="625"/>
      <c r="C166" s="625"/>
      <c r="D166" s="625"/>
    </row>
    <row r="167" spans="2:4">
      <c r="B167" s="625"/>
      <c r="C167" s="625"/>
      <c r="D167" s="625"/>
    </row>
    <row r="168" spans="2:4">
      <c r="B168" s="625"/>
      <c r="C168" s="625"/>
      <c r="D168" s="625"/>
    </row>
    <row r="169" spans="2:4">
      <c r="B169" s="625"/>
      <c r="C169" s="625"/>
      <c r="D169" s="625"/>
    </row>
    <row r="170" spans="2:4">
      <c r="B170" s="625"/>
      <c r="C170" s="625"/>
      <c r="D170" s="625"/>
    </row>
    <row r="171" spans="2:4">
      <c r="B171" s="625"/>
      <c r="C171" s="625"/>
      <c r="D171" s="625"/>
    </row>
    <row r="172" spans="2:4">
      <c r="B172" s="625"/>
      <c r="C172" s="625"/>
      <c r="D172" s="625"/>
    </row>
    <row r="173" spans="2:4">
      <c r="B173" s="625"/>
      <c r="C173" s="625"/>
      <c r="D173" s="625"/>
    </row>
    <row r="174" spans="2:4">
      <c r="B174" s="625"/>
      <c r="C174" s="625"/>
      <c r="D174" s="625"/>
    </row>
    <row r="175" spans="2:4">
      <c r="B175" s="625"/>
      <c r="C175" s="625"/>
      <c r="D175" s="625"/>
    </row>
    <row r="176" spans="2:4">
      <c r="B176" s="625"/>
      <c r="C176" s="625"/>
      <c r="D176" s="625"/>
    </row>
    <row r="177" spans="2:4">
      <c r="B177" s="625"/>
      <c r="C177" s="625"/>
      <c r="D177" s="625"/>
    </row>
    <row r="178" spans="2:4">
      <c r="B178" s="625"/>
      <c r="C178" s="625"/>
      <c r="D178" s="625"/>
    </row>
    <row r="179" spans="2:4">
      <c r="B179" s="625"/>
      <c r="C179" s="625"/>
      <c r="D179" s="625"/>
    </row>
    <row r="180" spans="2:4">
      <c r="B180" s="625"/>
      <c r="C180" s="625"/>
      <c r="D180" s="625"/>
    </row>
    <row r="181" spans="2:4">
      <c r="B181" s="625"/>
      <c r="C181" s="625"/>
      <c r="D181" s="625"/>
    </row>
    <row r="182" spans="2:4">
      <c r="B182" s="625"/>
      <c r="C182" s="625"/>
      <c r="D182" s="625"/>
    </row>
    <row r="183" spans="2:4">
      <c r="B183" s="625"/>
      <c r="C183" s="625"/>
      <c r="D183" s="625"/>
    </row>
    <row r="184" spans="2:4">
      <c r="B184" s="625"/>
      <c r="C184" s="625"/>
      <c r="D184" s="625"/>
    </row>
    <row r="185" spans="2:4">
      <c r="B185" s="625"/>
      <c r="C185" s="625"/>
      <c r="D185" s="625"/>
    </row>
    <row r="186" spans="2:4">
      <c r="B186" s="625"/>
      <c r="C186" s="625"/>
      <c r="D186" s="625"/>
    </row>
    <row r="187" spans="2:4">
      <c r="B187" s="625"/>
      <c r="C187" s="625"/>
      <c r="D187" s="625"/>
    </row>
    <row r="188" spans="2:4">
      <c r="B188" s="625"/>
      <c r="C188" s="625"/>
      <c r="D188" s="625"/>
    </row>
    <row r="189" spans="2:4">
      <c r="B189" s="625"/>
      <c r="C189" s="625"/>
      <c r="D189" s="625"/>
    </row>
    <row r="190" spans="2:4">
      <c r="B190" s="625"/>
      <c r="C190" s="625"/>
      <c r="D190" s="625"/>
    </row>
    <row r="191" spans="2:4">
      <c r="B191" s="625"/>
      <c r="C191" s="625"/>
      <c r="D191" s="625"/>
    </row>
    <row r="192" spans="2:4">
      <c r="B192" s="625"/>
      <c r="C192" s="625"/>
      <c r="D192" s="625"/>
    </row>
    <row r="193" spans="2:4">
      <c r="B193" s="625"/>
      <c r="C193" s="625"/>
      <c r="D193" s="625"/>
    </row>
    <row r="194" spans="2:4">
      <c r="B194" s="625"/>
      <c r="C194" s="625"/>
      <c r="D194" s="625"/>
    </row>
    <row r="195" spans="2:4">
      <c r="B195" s="625"/>
      <c r="C195" s="625"/>
      <c r="D195" s="625"/>
    </row>
    <row r="196" spans="2:4">
      <c r="B196" s="625"/>
      <c r="C196" s="625"/>
      <c r="D196" s="625"/>
    </row>
    <row r="197" spans="2:4">
      <c r="B197" s="625"/>
      <c r="C197" s="625"/>
      <c r="D197" s="625"/>
    </row>
    <row r="198" spans="2:4">
      <c r="B198" s="625"/>
      <c r="C198" s="625"/>
      <c r="D198" s="625"/>
    </row>
    <row r="199" spans="2:4">
      <c r="B199" s="625"/>
      <c r="C199" s="625"/>
      <c r="D199" s="625"/>
    </row>
    <row r="200" spans="2:4">
      <c r="B200" s="625"/>
      <c r="C200" s="625"/>
      <c r="D200" s="625"/>
    </row>
    <row r="201" spans="2:4">
      <c r="B201" s="625"/>
      <c r="C201" s="625"/>
      <c r="D201" s="625"/>
    </row>
    <row r="202" spans="2:4">
      <c r="B202" s="625"/>
      <c r="C202" s="625"/>
      <c r="D202" s="625"/>
    </row>
    <row r="203" spans="2:4">
      <c r="B203" s="625"/>
      <c r="C203" s="625"/>
      <c r="D203" s="625"/>
    </row>
    <row r="204" spans="2:4">
      <c r="B204" s="625"/>
      <c r="C204" s="625"/>
      <c r="D204" s="625"/>
    </row>
    <row r="205" spans="2:4">
      <c r="B205" s="625"/>
      <c r="C205" s="625"/>
      <c r="D205" s="625"/>
    </row>
    <row r="206" spans="2:4">
      <c r="B206" s="625"/>
      <c r="C206" s="625"/>
      <c r="D206" s="625"/>
    </row>
    <row r="207" spans="2:4">
      <c r="B207" s="625"/>
      <c r="C207" s="625"/>
      <c r="D207" s="625"/>
    </row>
    <row r="208" spans="2:4">
      <c r="B208" s="625"/>
      <c r="C208" s="625"/>
      <c r="D208" s="625"/>
    </row>
    <row r="209" spans="2:4">
      <c r="B209" s="625"/>
      <c r="C209" s="625"/>
      <c r="D209" s="625"/>
    </row>
    <row r="210" spans="2:4">
      <c r="B210" s="625"/>
      <c r="C210" s="625"/>
      <c r="D210" s="625"/>
    </row>
    <row r="211" spans="2:4">
      <c r="B211" s="625"/>
      <c r="C211" s="625"/>
      <c r="D211" s="625"/>
    </row>
    <row r="212" spans="2:4">
      <c r="B212" s="625"/>
      <c r="C212" s="625"/>
      <c r="D212" s="625"/>
    </row>
    <row r="213" spans="2:4">
      <c r="B213" s="625"/>
      <c r="C213" s="625"/>
      <c r="D213" s="625"/>
    </row>
    <row r="214" spans="2:4">
      <c r="B214" s="625"/>
      <c r="C214" s="625"/>
      <c r="D214" s="625"/>
    </row>
    <row r="215" spans="2:4">
      <c r="B215" s="625"/>
      <c r="C215" s="625"/>
      <c r="D215" s="625"/>
    </row>
    <row r="216" spans="2:4">
      <c r="B216" s="625"/>
      <c r="C216" s="625"/>
      <c r="D216" s="625"/>
    </row>
    <row r="217" spans="2:4">
      <c r="B217" s="625"/>
      <c r="C217" s="625"/>
      <c r="D217" s="625"/>
    </row>
    <row r="218" spans="2:4">
      <c r="B218" s="625"/>
      <c r="C218" s="625"/>
      <c r="D218" s="625"/>
    </row>
    <row r="219" spans="2:4">
      <c r="B219" s="625"/>
      <c r="C219" s="625"/>
      <c r="D219" s="625"/>
    </row>
    <row r="220" spans="2:4">
      <c r="B220" s="625"/>
      <c r="C220" s="625"/>
      <c r="D220" s="625"/>
    </row>
    <row r="221" spans="2:4">
      <c r="B221" s="625"/>
      <c r="C221" s="625"/>
      <c r="D221" s="625"/>
    </row>
    <row r="222" spans="2:4">
      <c r="B222" s="625"/>
      <c r="C222" s="625"/>
      <c r="D222" s="625"/>
    </row>
    <row r="223" spans="2:4">
      <c r="B223" s="625"/>
      <c r="C223" s="625"/>
      <c r="D223" s="625"/>
    </row>
    <row r="224" spans="2:4">
      <c r="B224" s="625"/>
      <c r="C224" s="625"/>
      <c r="D224" s="625"/>
    </row>
    <row r="225" spans="2:4">
      <c r="B225" s="625"/>
      <c r="C225" s="625"/>
      <c r="D225" s="625"/>
    </row>
    <row r="226" spans="2:4">
      <c r="B226" s="625"/>
      <c r="C226" s="625"/>
      <c r="D226" s="625"/>
    </row>
    <row r="227" spans="2:4">
      <c r="B227" s="625"/>
      <c r="C227" s="625"/>
      <c r="D227" s="625"/>
    </row>
    <row r="228" spans="2:4">
      <c r="B228" s="625"/>
      <c r="C228" s="625"/>
      <c r="D228" s="625"/>
    </row>
    <row r="229" spans="2:4">
      <c r="B229" s="625"/>
      <c r="C229" s="625"/>
      <c r="D229" s="625"/>
    </row>
    <row r="230" spans="2:4">
      <c r="B230" s="625"/>
      <c r="C230" s="625"/>
      <c r="D230" s="625"/>
    </row>
    <row r="231" spans="2:4">
      <c r="B231" s="625"/>
      <c r="C231" s="625"/>
      <c r="D231" s="625"/>
    </row>
    <row r="232" spans="2:4">
      <c r="B232" s="625"/>
      <c r="C232" s="625"/>
      <c r="D232" s="625"/>
    </row>
    <row r="233" spans="2:4">
      <c r="B233" s="625"/>
      <c r="C233" s="625"/>
      <c r="D233" s="625"/>
    </row>
    <row r="234" spans="2:4">
      <c r="B234" s="625"/>
      <c r="C234" s="625"/>
      <c r="D234" s="625"/>
    </row>
    <row r="235" spans="2:4">
      <c r="B235" s="625"/>
      <c r="C235" s="625"/>
      <c r="D235" s="625"/>
    </row>
    <row r="236" spans="2:4">
      <c r="B236" s="625"/>
      <c r="C236" s="625"/>
      <c r="D236" s="625"/>
    </row>
    <row r="237" spans="2:4">
      <c r="B237" s="625"/>
      <c r="C237" s="625"/>
      <c r="D237" s="625"/>
    </row>
    <row r="238" spans="2:4">
      <c r="B238" s="625"/>
      <c r="C238" s="625"/>
      <c r="D238" s="625"/>
    </row>
    <row r="239" spans="2:4">
      <c r="B239" s="625"/>
      <c r="C239" s="625"/>
      <c r="D239" s="625"/>
    </row>
    <row r="240" spans="2:4">
      <c r="B240" s="625"/>
      <c r="C240" s="625"/>
      <c r="D240" s="625"/>
    </row>
    <row r="241" spans="2:4">
      <c r="B241" s="625"/>
      <c r="C241" s="625"/>
      <c r="D241" s="625"/>
    </row>
    <row r="242" spans="2:4">
      <c r="B242" s="625"/>
      <c r="C242" s="625"/>
      <c r="D242" s="625"/>
    </row>
    <row r="243" spans="2:4">
      <c r="B243" s="625"/>
      <c r="C243" s="625"/>
      <c r="D243" s="625"/>
    </row>
    <row r="244" spans="2:4">
      <c r="B244" s="625"/>
      <c r="C244" s="625"/>
      <c r="D244" s="625"/>
    </row>
    <row r="245" spans="2:4">
      <c r="B245" s="625"/>
      <c r="C245" s="625"/>
      <c r="D245" s="625"/>
    </row>
    <row r="246" spans="2:4">
      <c r="B246" s="625"/>
      <c r="C246" s="625"/>
      <c r="D246" s="625"/>
    </row>
    <row r="247" spans="2:4">
      <c r="B247" s="625"/>
      <c r="C247" s="625"/>
      <c r="D247" s="625"/>
    </row>
    <row r="248" spans="2:4">
      <c r="B248" s="625"/>
      <c r="C248" s="625"/>
      <c r="D248" s="625"/>
    </row>
    <row r="249" spans="2:4">
      <c r="B249" s="625"/>
      <c r="C249" s="625"/>
      <c r="D249" s="625"/>
    </row>
    <row r="250" spans="2:4">
      <c r="B250" s="625"/>
      <c r="C250" s="625"/>
      <c r="D250" s="625"/>
    </row>
    <row r="251" spans="2:4">
      <c r="B251" s="625"/>
      <c r="C251" s="625"/>
      <c r="D251" s="625"/>
    </row>
    <row r="252" spans="2:4">
      <c r="B252" s="625"/>
      <c r="C252" s="625"/>
      <c r="D252" s="625"/>
    </row>
    <row r="253" spans="2:4">
      <c r="B253" s="625"/>
      <c r="C253" s="625"/>
      <c r="D253" s="625"/>
    </row>
    <row r="254" spans="2:4">
      <c r="B254" s="625"/>
      <c r="C254" s="625"/>
      <c r="D254" s="625"/>
    </row>
    <row r="255" spans="2:4">
      <c r="B255" s="625"/>
      <c r="C255" s="625"/>
      <c r="D255" s="625"/>
    </row>
    <row r="256" spans="2:4">
      <c r="B256" s="625"/>
      <c r="C256" s="625"/>
      <c r="D256" s="625"/>
    </row>
    <row r="257" spans="2:4">
      <c r="B257" s="625"/>
      <c r="C257" s="625"/>
      <c r="D257" s="625"/>
    </row>
    <row r="258" spans="2:4">
      <c r="B258" s="625"/>
      <c r="C258" s="625"/>
      <c r="D258" s="625"/>
    </row>
    <row r="259" spans="2:4">
      <c r="B259" s="625"/>
      <c r="C259" s="625"/>
      <c r="D259" s="625"/>
    </row>
    <row r="260" spans="2:4">
      <c r="B260" s="625"/>
      <c r="C260" s="625"/>
      <c r="D260" s="625"/>
    </row>
    <row r="261" spans="2:4">
      <c r="B261" s="625"/>
      <c r="C261" s="625"/>
      <c r="D261" s="625"/>
    </row>
    <row r="262" spans="2:4">
      <c r="B262" s="625"/>
      <c r="C262" s="625"/>
      <c r="D262" s="625"/>
    </row>
    <row r="263" spans="2:4">
      <c r="B263" s="625"/>
      <c r="C263" s="625"/>
      <c r="D263" s="625"/>
    </row>
    <row r="264" spans="2:4">
      <c r="B264" s="625"/>
      <c r="C264" s="625"/>
      <c r="D264" s="625"/>
    </row>
    <row r="265" spans="2:4">
      <c r="B265" s="625"/>
      <c r="C265" s="625"/>
      <c r="D265" s="625"/>
    </row>
    <row r="266" spans="2:4">
      <c r="B266" s="625"/>
      <c r="C266" s="625"/>
      <c r="D266" s="625"/>
    </row>
    <row r="267" spans="2:4">
      <c r="B267" s="625"/>
      <c r="C267" s="625"/>
      <c r="D267" s="625"/>
    </row>
    <row r="268" spans="2:4">
      <c r="B268" s="625"/>
      <c r="C268" s="625"/>
      <c r="D268" s="625"/>
    </row>
    <row r="269" spans="2:4">
      <c r="B269" s="625"/>
      <c r="C269" s="625"/>
      <c r="D269" s="625"/>
    </row>
    <row r="270" spans="2:4">
      <c r="B270" s="625"/>
      <c r="C270" s="625"/>
      <c r="D270" s="625"/>
    </row>
    <row r="271" spans="2:4">
      <c r="B271" s="625"/>
      <c r="C271" s="625"/>
      <c r="D271" s="625"/>
    </row>
    <row r="272" spans="2:4">
      <c r="B272" s="625"/>
      <c r="C272" s="625"/>
      <c r="D272" s="625"/>
    </row>
    <row r="273" spans="2:4">
      <c r="B273" s="625"/>
      <c r="C273" s="625"/>
      <c r="D273" s="625"/>
    </row>
    <row r="274" spans="2:4">
      <c r="B274" s="625"/>
      <c r="C274" s="625"/>
      <c r="D274" s="625"/>
    </row>
    <row r="275" spans="2:4">
      <c r="B275" s="625"/>
      <c r="C275" s="625"/>
      <c r="D275" s="625"/>
    </row>
    <row r="276" spans="2:4">
      <c r="B276" s="625"/>
      <c r="C276" s="625"/>
      <c r="D276" s="625"/>
    </row>
    <row r="277" spans="2:4">
      <c r="B277" s="625"/>
      <c r="C277" s="625"/>
      <c r="D277" s="625"/>
    </row>
    <row r="278" spans="2:4">
      <c r="B278" s="625"/>
      <c r="C278" s="625"/>
      <c r="D278" s="625"/>
    </row>
    <row r="279" spans="2:4">
      <c r="B279" s="625"/>
      <c r="C279" s="625"/>
      <c r="D279" s="625"/>
    </row>
    <row r="280" spans="2:4">
      <c r="B280" s="625"/>
      <c r="C280" s="625"/>
      <c r="D280" s="625"/>
    </row>
    <row r="281" spans="2:4">
      <c r="B281" s="625"/>
      <c r="C281" s="625"/>
      <c r="D281" s="625"/>
    </row>
    <row r="282" spans="2:4">
      <c r="B282" s="625"/>
      <c r="C282" s="625"/>
      <c r="D282" s="625"/>
    </row>
    <row r="283" spans="2:4">
      <c r="B283" s="625"/>
      <c r="C283" s="625"/>
      <c r="D283" s="625"/>
    </row>
    <row r="284" spans="2:4">
      <c r="B284" s="625"/>
      <c r="C284" s="625"/>
      <c r="D284" s="625"/>
    </row>
    <row r="285" spans="2:4">
      <c r="B285" s="625"/>
      <c r="C285" s="625"/>
      <c r="D285" s="625"/>
    </row>
    <row r="286" spans="2:4">
      <c r="B286" s="625"/>
      <c r="C286" s="625"/>
      <c r="D286" s="625"/>
    </row>
    <row r="287" spans="2:4">
      <c r="B287" s="625"/>
      <c r="C287" s="625"/>
      <c r="D287" s="625"/>
    </row>
    <row r="288" spans="2:4">
      <c r="B288" s="625"/>
      <c r="C288" s="625"/>
      <c r="D288" s="625"/>
    </row>
    <row r="289" spans="2:4">
      <c r="B289" s="625"/>
      <c r="C289" s="625"/>
      <c r="D289" s="625"/>
    </row>
    <row r="290" spans="2:4">
      <c r="B290" s="625"/>
      <c r="C290" s="625"/>
      <c r="D290" s="625"/>
    </row>
    <row r="291" spans="2:4">
      <c r="B291" s="625"/>
      <c r="C291" s="625"/>
      <c r="D291" s="625"/>
    </row>
    <row r="292" spans="2:4">
      <c r="B292" s="625"/>
      <c r="C292" s="625"/>
      <c r="D292" s="625"/>
    </row>
    <row r="293" spans="2:4">
      <c r="B293" s="625"/>
      <c r="C293" s="625"/>
      <c r="D293" s="625"/>
    </row>
    <row r="294" spans="2:4">
      <c r="B294" s="625"/>
      <c r="C294" s="625"/>
      <c r="D294" s="625"/>
    </row>
    <row r="295" spans="2:4">
      <c r="B295" s="625"/>
      <c r="C295" s="625"/>
      <c r="D295" s="625"/>
    </row>
    <row r="296" spans="2:4">
      <c r="B296" s="625"/>
      <c r="C296" s="625"/>
      <c r="D296" s="625"/>
    </row>
    <row r="297" spans="2:4">
      <c r="B297" s="625"/>
      <c r="C297" s="625"/>
      <c r="D297" s="625"/>
    </row>
    <row r="298" spans="2:4">
      <c r="B298" s="625"/>
      <c r="C298" s="625"/>
      <c r="D298" s="625"/>
    </row>
    <row r="299" spans="2:4">
      <c r="B299" s="625"/>
      <c r="C299" s="625"/>
      <c r="D299" s="625"/>
    </row>
    <row r="300" spans="2:4">
      <c r="B300" s="625"/>
      <c r="C300" s="625"/>
      <c r="D300" s="625"/>
    </row>
    <row r="301" spans="2:4">
      <c r="B301" s="625"/>
      <c r="C301" s="625"/>
      <c r="D301" s="625"/>
    </row>
    <row r="302" spans="2:4">
      <c r="B302" s="625"/>
      <c r="C302" s="625"/>
      <c r="D302" s="625"/>
    </row>
    <row r="303" spans="2:4">
      <c r="B303" s="625"/>
      <c r="C303" s="625"/>
      <c r="D303" s="625"/>
    </row>
    <row r="304" spans="2:4">
      <c r="B304" s="625"/>
      <c r="C304" s="625"/>
      <c r="D304" s="625"/>
    </row>
    <row r="305" spans="2:4">
      <c r="B305" s="625"/>
      <c r="C305" s="625"/>
      <c r="D305" s="625"/>
    </row>
    <row r="306" spans="2:4">
      <c r="B306" s="625"/>
      <c r="C306" s="625"/>
      <c r="D306" s="625"/>
    </row>
    <row r="307" spans="2:4">
      <c r="B307" s="625"/>
      <c r="C307" s="625"/>
      <c r="D307" s="625"/>
    </row>
    <row r="308" spans="2:4">
      <c r="B308" s="625"/>
      <c r="C308" s="625"/>
      <c r="D308" s="625"/>
    </row>
    <row r="309" spans="2:4">
      <c r="B309" s="625"/>
      <c r="C309" s="625"/>
      <c r="D309" s="625"/>
    </row>
    <row r="310" spans="2:4">
      <c r="B310" s="625"/>
      <c r="C310" s="625"/>
      <c r="D310" s="625"/>
    </row>
    <row r="311" spans="2:4">
      <c r="B311" s="625"/>
      <c r="C311" s="625"/>
      <c r="D311" s="625"/>
    </row>
    <row r="312" spans="2:4">
      <c r="B312" s="625"/>
      <c r="C312" s="625"/>
      <c r="D312" s="625"/>
    </row>
    <row r="313" spans="2:4">
      <c r="B313" s="625"/>
      <c r="C313" s="625"/>
      <c r="D313" s="625"/>
    </row>
    <row r="314" spans="2:4">
      <c r="B314" s="625"/>
      <c r="C314" s="625"/>
      <c r="D314" s="625"/>
    </row>
    <row r="315" spans="2:4">
      <c r="B315" s="625"/>
      <c r="C315" s="625"/>
      <c r="D315" s="625"/>
    </row>
    <row r="316" spans="2:4">
      <c r="B316" s="625"/>
      <c r="C316" s="625"/>
      <c r="D316" s="625"/>
    </row>
    <row r="317" spans="2:4">
      <c r="B317" s="625"/>
      <c r="C317" s="625"/>
      <c r="D317" s="625"/>
    </row>
    <row r="318" spans="2:4">
      <c r="B318" s="625"/>
      <c r="C318" s="625"/>
      <c r="D318" s="625"/>
    </row>
    <row r="319" spans="2:4">
      <c r="B319" s="625"/>
      <c r="C319" s="625"/>
      <c r="D319" s="625"/>
    </row>
    <row r="320" spans="2:4">
      <c r="B320" s="625"/>
      <c r="C320" s="625"/>
      <c r="D320" s="625"/>
    </row>
    <row r="321" spans="2:4">
      <c r="B321" s="625"/>
      <c r="C321" s="625"/>
      <c r="D321" s="625"/>
    </row>
    <row r="322" spans="2:4">
      <c r="B322" s="625"/>
      <c r="C322" s="625"/>
      <c r="D322" s="625"/>
    </row>
    <row r="323" spans="2:4">
      <c r="B323" s="625"/>
      <c r="C323" s="625"/>
      <c r="D323" s="625"/>
    </row>
    <row r="324" spans="2:4">
      <c r="B324" s="625"/>
      <c r="C324" s="625"/>
      <c r="D324" s="625"/>
    </row>
    <row r="325" spans="2:4">
      <c r="B325" s="625"/>
      <c r="C325" s="625"/>
      <c r="D325" s="625"/>
    </row>
    <row r="326" spans="2:4">
      <c r="B326" s="625"/>
      <c r="C326" s="625"/>
      <c r="D326" s="625"/>
    </row>
    <row r="327" spans="2:4">
      <c r="B327" s="625"/>
      <c r="C327" s="625"/>
      <c r="D327" s="625"/>
    </row>
    <row r="328" spans="2:4">
      <c r="B328" s="625"/>
      <c r="C328" s="625"/>
      <c r="D328" s="625"/>
    </row>
    <row r="329" spans="2:4">
      <c r="B329" s="625"/>
      <c r="C329" s="625"/>
      <c r="D329" s="625"/>
    </row>
    <row r="330" spans="2:4">
      <c r="B330" s="625"/>
      <c r="C330" s="625"/>
      <c r="D330" s="625"/>
    </row>
    <row r="331" spans="2:4">
      <c r="B331" s="625"/>
      <c r="C331" s="625"/>
      <c r="D331" s="625"/>
    </row>
    <row r="332" spans="2:4">
      <c r="B332" s="625"/>
      <c r="C332" s="625"/>
      <c r="D332" s="625"/>
    </row>
    <row r="333" spans="2:4">
      <c r="B333" s="625"/>
      <c r="C333" s="625"/>
      <c r="D333" s="625"/>
    </row>
    <row r="334" spans="2:4">
      <c r="B334" s="625"/>
      <c r="C334" s="625"/>
      <c r="D334" s="625"/>
    </row>
    <row r="335" spans="2:4">
      <c r="B335" s="625"/>
      <c r="C335" s="625"/>
      <c r="D335" s="625"/>
    </row>
    <row r="336" spans="2:4">
      <c r="B336" s="625"/>
      <c r="C336" s="625"/>
      <c r="D336" s="625"/>
    </row>
    <row r="337" spans="2:4">
      <c r="B337" s="625"/>
      <c r="C337" s="625"/>
      <c r="D337" s="625"/>
    </row>
    <row r="338" spans="2:4">
      <c r="B338" s="625"/>
      <c r="C338" s="625"/>
      <c r="D338" s="625"/>
    </row>
    <row r="339" spans="2:4">
      <c r="B339" s="625"/>
      <c r="C339" s="625"/>
      <c r="D339" s="625"/>
    </row>
    <row r="340" spans="2:4">
      <c r="B340" s="625"/>
      <c r="C340" s="625"/>
      <c r="D340" s="625"/>
    </row>
    <row r="341" spans="2:4">
      <c r="B341" s="625"/>
      <c r="C341" s="625"/>
      <c r="D341" s="625"/>
    </row>
    <row r="342" spans="2:4">
      <c r="B342" s="625"/>
      <c r="C342" s="625"/>
      <c r="D342" s="625"/>
    </row>
    <row r="343" spans="2:4">
      <c r="B343" s="625"/>
      <c r="C343" s="625"/>
      <c r="D343" s="625"/>
    </row>
    <row r="344" spans="2:4">
      <c r="B344" s="625"/>
      <c r="C344" s="625"/>
      <c r="D344" s="625"/>
    </row>
    <row r="345" spans="2:4">
      <c r="B345" s="625"/>
      <c r="C345" s="625"/>
      <c r="D345" s="625"/>
    </row>
    <row r="346" spans="2:4">
      <c r="B346" s="625"/>
      <c r="C346" s="625"/>
      <c r="D346" s="625"/>
    </row>
    <row r="347" spans="2:4">
      <c r="B347" s="625"/>
      <c r="C347" s="625"/>
      <c r="D347" s="625"/>
    </row>
    <row r="348" spans="2:4">
      <c r="B348" s="625"/>
      <c r="C348" s="625"/>
      <c r="D348" s="625"/>
    </row>
    <row r="349" spans="2:4">
      <c r="B349" s="625"/>
      <c r="C349" s="625"/>
      <c r="D349" s="625"/>
    </row>
    <row r="350" spans="2:4">
      <c r="B350" s="625"/>
      <c r="C350" s="625"/>
      <c r="D350" s="625"/>
    </row>
    <row r="351" spans="2:4">
      <c r="B351" s="625"/>
      <c r="C351" s="625"/>
      <c r="D351" s="625"/>
    </row>
    <row r="352" spans="2:4">
      <c r="B352" s="625"/>
      <c r="C352" s="625"/>
      <c r="D352" s="625"/>
    </row>
    <row r="353" spans="2:4">
      <c r="B353" s="625"/>
      <c r="C353" s="625"/>
      <c r="D353" s="625"/>
    </row>
    <row r="354" spans="2:4">
      <c r="B354" s="625"/>
      <c r="C354" s="625"/>
      <c r="D354" s="625"/>
    </row>
    <row r="355" spans="2:4">
      <c r="B355" s="625"/>
      <c r="C355" s="625"/>
      <c r="D355" s="625"/>
    </row>
    <row r="356" spans="2:4">
      <c r="B356" s="625"/>
      <c r="C356" s="625"/>
      <c r="D356" s="625"/>
    </row>
    <row r="357" spans="2:4">
      <c r="B357" s="625"/>
      <c r="C357" s="625"/>
      <c r="D357" s="625"/>
    </row>
    <row r="358" spans="2:4">
      <c r="B358" s="625"/>
      <c r="C358" s="625"/>
      <c r="D358" s="625"/>
    </row>
    <row r="359" spans="2:4">
      <c r="B359" s="625"/>
      <c r="C359" s="625"/>
      <c r="D359" s="625"/>
    </row>
    <row r="360" spans="2:4">
      <c r="B360" s="625"/>
      <c r="C360" s="625"/>
      <c r="D360" s="625"/>
    </row>
    <row r="361" spans="2:4">
      <c r="B361" s="625"/>
      <c r="C361" s="625"/>
      <c r="D361" s="625"/>
    </row>
    <row r="362" spans="2:4">
      <c r="B362" s="625"/>
      <c r="C362" s="625"/>
      <c r="D362" s="625"/>
    </row>
    <row r="363" spans="2:4">
      <c r="B363" s="625"/>
      <c r="C363" s="625"/>
      <c r="D363" s="625"/>
    </row>
    <row r="364" spans="2:4">
      <c r="B364" s="625"/>
      <c r="C364" s="625"/>
      <c r="D364" s="625"/>
    </row>
    <row r="365" spans="2:4">
      <c r="B365" s="625"/>
      <c r="C365" s="625"/>
      <c r="D365" s="625"/>
    </row>
    <row r="366" spans="2:4">
      <c r="B366" s="625"/>
      <c r="C366" s="625"/>
      <c r="D366" s="625"/>
    </row>
    <row r="367" spans="2:4">
      <c r="B367" s="625"/>
      <c r="C367" s="625"/>
      <c r="D367" s="625"/>
    </row>
    <row r="368" spans="2:4">
      <c r="B368" s="625"/>
      <c r="C368" s="625"/>
      <c r="D368" s="625"/>
    </row>
    <row r="369" spans="2:4">
      <c r="B369" s="625"/>
      <c r="C369" s="625"/>
      <c r="D369" s="625"/>
    </row>
    <row r="370" spans="2:4">
      <c r="B370" s="625"/>
      <c r="C370" s="625"/>
      <c r="D370" s="625"/>
    </row>
    <row r="371" spans="2:4">
      <c r="B371" s="625"/>
      <c r="C371" s="625"/>
      <c r="D371" s="625"/>
    </row>
    <row r="372" spans="2:4">
      <c r="B372" s="625"/>
      <c r="C372" s="625"/>
      <c r="D372" s="625"/>
    </row>
    <row r="373" spans="2:4">
      <c r="B373" s="625"/>
      <c r="C373" s="625"/>
      <c r="D373" s="625"/>
    </row>
    <row r="374" spans="2:4">
      <c r="B374" s="625"/>
      <c r="C374" s="625"/>
      <c r="D374" s="625"/>
    </row>
    <row r="375" spans="2:4">
      <c r="B375" s="625"/>
      <c r="C375" s="625"/>
      <c r="D375" s="625"/>
    </row>
    <row r="376" spans="2:4">
      <c r="B376" s="625"/>
      <c r="C376" s="625"/>
      <c r="D376" s="625"/>
    </row>
    <row r="377" spans="2:4">
      <c r="B377" s="625"/>
      <c r="C377" s="625"/>
      <c r="D377" s="625"/>
    </row>
    <row r="378" spans="2:4">
      <c r="B378" s="625"/>
      <c r="C378" s="625"/>
      <c r="D378" s="625"/>
    </row>
    <row r="379" spans="2:4">
      <c r="B379" s="625"/>
      <c r="C379" s="625"/>
      <c r="D379" s="625"/>
    </row>
    <row r="380" spans="2:4">
      <c r="B380" s="625"/>
      <c r="C380" s="625"/>
      <c r="D380" s="625"/>
    </row>
    <row r="381" spans="2:4">
      <c r="B381" s="625"/>
      <c r="C381" s="625"/>
      <c r="D381" s="625"/>
    </row>
    <row r="382" spans="2:4">
      <c r="B382" s="625"/>
      <c r="C382" s="625"/>
      <c r="D382" s="625"/>
    </row>
    <row r="383" spans="2:4">
      <c r="B383" s="625"/>
      <c r="C383" s="625"/>
      <c r="D383" s="625"/>
    </row>
    <row r="384" spans="2:4">
      <c r="B384" s="625"/>
      <c r="C384" s="625"/>
      <c r="D384" s="625"/>
    </row>
    <row r="385" spans="2:4">
      <c r="B385" s="625"/>
      <c r="C385" s="625"/>
      <c r="D385" s="625"/>
    </row>
    <row r="386" spans="2:4">
      <c r="B386" s="625"/>
      <c r="C386" s="625"/>
      <c r="D386" s="625"/>
    </row>
    <row r="387" spans="2:4">
      <c r="B387" s="625"/>
      <c r="C387" s="625"/>
      <c r="D387" s="625"/>
    </row>
    <row r="388" spans="2:4">
      <c r="B388" s="625"/>
      <c r="C388" s="625"/>
      <c r="D388" s="625"/>
    </row>
    <row r="389" spans="2:4">
      <c r="B389" s="625"/>
      <c r="C389" s="625"/>
      <c r="D389" s="625"/>
    </row>
    <row r="390" spans="2:4">
      <c r="B390" s="625"/>
      <c r="C390" s="625"/>
      <c r="D390" s="625"/>
    </row>
    <row r="391" spans="2:4">
      <c r="B391" s="625"/>
      <c r="C391" s="625"/>
      <c r="D391" s="625"/>
    </row>
    <row r="392" spans="2:4">
      <c r="B392" s="625"/>
      <c r="C392" s="625"/>
      <c r="D392" s="625"/>
    </row>
    <row r="393" spans="2:4">
      <c r="B393" s="625"/>
      <c r="C393" s="625"/>
      <c r="D393" s="625"/>
    </row>
    <row r="394" spans="2:4">
      <c r="B394" s="625"/>
      <c r="C394" s="625"/>
      <c r="D394" s="625"/>
    </row>
    <row r="395" spans="2:4">
      <c r="B395" s="625"/>
      <c r="C395" s="625"/>
      <c r="D395" s="625"/>
    </row>
    <row r="396" spans="2:4">
      <c r="B396" s="625"/>
      <c r="C396" s="625"/>
      <c r="D396" s="625"/>
    </row>
    <row r="397" spans="2:4">
      <c r="B397" s="625"/>
      <c r="C397" s="625"/>
      <c r="D397" s="625"/>
    </row>
    <row r="398" spans="2:4">
      <c r="B398" s="625"/>
      <c r="C398" s="625"/>
      <c r="D398" s="625"/>
    </row>
    <row r="399" spans="2:4">
      <c r="B399" s="625"/>
      <c r="C399" s="625"/>
      <c r="D399" s="625"/>
    </row>
    <row r="400" spans="2:4">
      <c r="B400" s="625"/>
      <c r="C400" s="625"/>
      <c r="D400" s="625"/>
    </row>
    <row r="401" spans="2:4">
      <c r="B401" s="625"/>
      <c r="C401" s="625"/>
      <c r="D401" s="625"/>
    </row>
    <row r="402" spans="2:4">
      <c r="B402" s="625"/>
      <c r="C402" s="625"/>
      <c r="D402" s="625"/>
    </row>
    <row r="403" spans="2:4">
      <c r="B403" s="625"/>
      <c r="C403" s="625"/>
      <c r="D403" s="625"/>
    </row>
    <row r="404" spans="2:4">
      <c r="B404" s="625"/>
      <c r="C404" s="625"/>
      <c r="D404" s="625"/>
    </row>
    <row r="405" spans="2:4">
      <c r="B405" s="625"/>
      <c r="C405" s="625"/>
      <c r="D405" s="625"/>
    </row>
    <row r="406" spans="2:4">
      <c r="B406" s="625"/>
      <c r="C406" s="625"/>
      <c r="D406" s="625"/>
    </row>
    <row r="407" spans="2:4">
      <c r="B407" s="625"/>
      <c r="C407" s="625"/>
      <c r="D407" s="625"/>
    </row>
    <row r="408" spans="2:4">
      <c r="B408" s="625"/>
      <c r="C408" s="625"/>
      <c r="D408" s="625"/>
    </row>
    <row r="409" spans="2:4">
      <c r="B409" s="625"/>
      <c r="C409" s="625"/>
      <c r="D409" s="625"/>
    </row>
    <row r="410" spans="2:4">
      <c r="B410" s="625"/>
      <c r="C410" s="625"/>
      <c r="D410" s="625"/>
    </row>
    <row r="411" spans="2:4">
      <c r="B411" s="625"/>
      <c r="C411" s="625"/>
      <c r="D411" s="625"/>
    </row>
    <row r="412" spans="2:4">
      <c r="B412" s="625"/>
      <c r="C412" s="625"/>
      <c r="D412" s="625"/>
    </row>
    <row r="413" spans="2:4">
      <c r="B413" s="625"/>
      <c r="C413" s="625"/>
      <c r="D413" s="625"/>
    </row>
    <row r="414" spans="2:4">
      <c r="B414" s="625"/>
      <c r="C414" s="625"/>
      <c r="D414" s="625"/>
    </row>
    <row r="415" spans="2:4">
      <c r="B415" s="625"/>
      <c r="C415" s="625"/>
      <c r="D415" s="625"/>
    </row>
    <row r="416" spans="2:4">
      <c r="B416" s="625"/>
      <c r="C416" s="625"/>
      <c r="D416" s="625"/>
    </row>
    <row r="417" spans="2:4">
      <c r="B417" s="625"/>
      <c r="C417" s="625"/>
      <c r="D417" s="625"/>
    </row>
    <row r="418" spans="2:4">
      <c r="B418" s="625"/>
      <c r="C418" s="625"/>
      <c r="D418" s="625"/>
    </row>
    <row r="419" spans="2:4">
      <c r="B419" s="625"/>
      <c r="C419" s="625"/>
      <c r="D419" s="625"/>
    </row>
    <row r="420" spans="2:4">
      <c r="B420" s="625"/>
      <c r="C420" s="625"/>
      <c r="D420" s="625"/>
    </row>
    <row r="421" spans="2:4">
      <c r="B421" s="625"/>
      <c r="C421" s="625"/>
      <c r="D421" s="625"/>
    </row>
    <row r="422" spans="2:4">
      <c r="B422" s="625"/>
      <c r="C422" s="625"/>
      <c r="D422" s="625"/>
    </row>
    <row r="423" spans="2:4">
      <c r="B423" s="625"/>
      <c r="C423" s="625"/>
      <c r="D423" s="625"/>
    </row>
    <row r="424" spans="2:4">
      <c r="B424" s="625"/>
      <c r="C424" s="625"/>
      <c r="D424" s="625"/>
    </row>
    <row r="425" spans="2:4">
      <c r="B425" s="625"/>
      <c r="C425" s="625"/>
      <c r="D425" s="625"/>
    </row>
    <row r="426" spans="2:4">
      <c r="B426" s="625"/>
      <c r="C426" s="625"/>
      <c r="D426" s="625"/>
    </row>
    <row r="427" spans="2:4">
      <c r="B427" s="625"/>
      <c r="C427" s="625"/>
      <c r="D427" s="625"/>
    </row>
    <row r="428" spans="2:4">
      <c r="B428" s="625"/>
      <c r="C428" s="625"/>
      <c r="D428" s="625"/>
    </row>
    <row r="429" spans="2:4">
      <c r="B429" s="625"/>
      <c r="C429" s="625"/>
      <c r="D429" s="625"/>
    </row>
    <row r="430" spans="2:4">
      <c r="B430" s="625"/>
      <c r="C430" s="625"/>
      <c r="D430" s="625"/>
    </row>
    <row r="431" spans="2:4">
      <c r="B431" s="625"/>
      <c r="C431" s="625"/>
      <c r="D431" s="625"/>
    </row>
    <row r="432" spans="2:4">
      <c r="B432" s="625"/>
      <c r="C432" s="625"/>
      <c r="D432" s="625"/>
    </row>
    <row r="433" spans="2:4">
      <c r="B433" s="625"/>
      <c r="C433" s="625"/>
      <c r="D433" s="625"/>
    </row>
    <row r="434" spans="2:4">
      <c r="B434" s="625"/>
      <c r="C434" s="625"/>
      <c r="D434" s="625"/>
    </row>
    <row r="435" spans="2:4">
      <c r="B435" s="625"/>
      <c r="C435" s="625"/>
      <c r="D435" s="625"/>
    </row>
    <row r="436" spans="2:4">
      <c r="B436" s="625"/>
      <c r="C436" s="625"/>
      <c r="D436" s="625"/>
    </row>
    <row r="437" spans="2:4">
      <c r="B437" s="625"/>
      <c r="C437" s="625"/>
      <c r="D437" s="625"/>
    </row>
    <row r="438" spans="2:4">
      <c r="B438" s="625"/>
      <c r="C438" s="625"/>
      <c r="D438" s="625"/>
    </row>
    <row r="439" spans="2:4">
      <c r="B439" s="625"/>
      <c r="C439" s="625"/>
      <c r="D439" s="625"/>
    </row>
    <row r="440" spans="2:4">
      <c r="B440" s="625"/>
      <c r="C440" s="625"/>
      <c r="D440" s="625"/>
    </row>
    <row r="441" spans="2:4">
      <c r="B441" s="625"/>
      <c r="C441" s="625"/>
      <c r="D441" s="625"/>
    </row>
    <row r="442" spans="2:4">
      <c r="B442" s="625"/>
      <c r="C442" s="625"/>
      <c r="D442" s="625"/>
    </row>
    <row r="443" spans="2:4">
      <c r="B443" s="625"/>
      <c r="C443" s="625"/>
      <c r="D443" s="625"/>
    </row>
    <row r="444" spans="2:4">
      <c r="B444" s="625"/>
      <c r="C444" s="625"/>
      <c r="D444" s="625"/>
    </row>
    <row r="445" spans="2:4">
      <c r="B445" s="625"/>
      <c r="C445" s="625"/>
      <c r="D445" s="625"/>
    </row>
    <row r="446" spans="2:4">
      <c r="B446" s="625"/>
      <c r="C446" s="625"/>
      <c r="D446" s="625"/>
    </row>
    <row r="447" spans="2:4">
      <c r="B447" s="625"/>
      <c r="C447" s="625"/>
      <c r="D447" s="625"/>
    </row>
    <row r="448" spans="2:4">
      <c r="B448" s="625"/>
      <c r="C448" s="625"/>
      <c r="D448" s="625"/>
    </row>
    <row r="449" spans="2:4">
      <c r="B449" s="625"/>
      <c r="C449" s="625"/>
      <c r="D449" s="625"/>
    </row>
    <row r="450" spans="2:4">
      <c r="B450" s="625"/>
      <c r="C450" s="625"/>
      <c r="D450" s="625"/>
    </row>
    <row r="451" spans="2:4">
      <c r="B451" s="625"/>
      <c r="C451" s="625"/>
      <c r="D451" s="625"/>
    </row>
    <row r="452" spans="2:4">
      <c r="B452" s="625"/>
      <c r="C452" s="625"/>
      <c r="D452" s="625"/>
    </row>
    <row r="453" spans="2:4">
      <c r="B453" s="625"/>
      <c r="C453" s="625"/>
      <c r="D453" s="625"/>
    </row>
    <row r="454" spans="2:4">
      <c r="B454" s="625"/>
      <c r="C454" s="625"/>
      <c r="D454" s="625"/>
    </row>
    <row r="455" spans="2:4">
      <c r="B455" s="625"/>
      <c r="C455" s="625"/>
      <c r="D455" s="625"/>
    </row>
    <row r="456" spans="2:4">
      <c r="B456" s="625"/>
      <c r="C456" s="625"/>
      <c r="D456" s="625"/>
    </row>
    <row r="457" spans="2:4">
      <c r="B457" s="625"/>
      <c r="C457" s="625"/>
      <c r="D457" s="625"/>
    </row>
    <row r="458" spans="2:4">
      <c r="B458" s="625"/>
      <c r="C458" s="625"/>
      <c r="D458" s="625"/>
    </row>
    <row r="459" spans="2:4">
      <c r="B459" s="625"/>
      <c r="C459" s="625"/>
      <c r="D459" s="625"/>
    </row>
    <row r="460" spans="2:4">
      <c r="B460" s="625"/>
      <c r="C460" s="625"/>
      <c r="D460" s="625"/>
    </row>
    <row r="461" spans="2:4">
      <c r="B461" s="625"/>
      <c r="C461" s="625"/>
      <c r="D461" s="625"/>
    </row>
    <row r="462" spans="2:4">
      <c r="B462" s="625"/>
      <c r="C462" s="625"/>
      <c r="D462" s="625"/>
    </row>
    <row r="463" spans="2:4">
      <c r="B463" s="625"/>
      <c r="C463" s="625"/>
      <c r="D463" s="625"/>
    </row>
    <row r="464" spans="2:4">
      <c r="B464" s="625"/>
      <c r="C464" s="625"/>
      <c r="D464" s="625"/>
    </row>
    <row r="465" spans="2:4">
      <c r="B465" s="625"/>
      <c r="C465" s="625"/>
      <c r="D465" s="625"/>
    </row>
    <row r="466" spans="2:4">
      <c r="B466" s="625"/>
      <c r="C466" s="625"/>
      <c r="D466" s="625"/>
    </row>
    <row r="467" spans="2:4">
      <c r="B467" s="625"/>
      <c r="C467" s="625"/>
      <c r="D467" s="625"/>
    </row>
    <row r="468" spans="2:4">
      <c r="B468" s="625"/>
      <c r="C468" s="625"/>
      <c r="D468" s="625"/>
    </row>
    <row r="469" spans="2:4">
      <c r="B469" s="625"/>
      <c r="C469" s="625"/>
      <c r="D469" s="625"/>
    </row>
    <row r="470" spans="2:4">
      <c r="B470" s="625"/>
      <c r="C470" s="625"/>
      <c r="D470" s="625"/>
    </row>
    <row r="471" spans="2:4">
      <c r="B471" s="625"/>
      <c r="C471" s="625"/>
      <c r="D471" s="625"/>
    </row>
    <row r="472" spans="2:4">
      <c r="B472" s="625"/>
      <c r="C472" s="625"/>
      <c r="D472" s="625"/>
    </row>
    <row r="473" spans="2:4">
      <c r="B473" s="625"/>
      <c r="C473" s="625"/>
      <c r="D473" s="625"/>
    </row>
    <row r="474" spans="2:4">
      <c r="B474" s="625"/>
      <c r="C474" s="625"/>
      <c r="D474" s="625"/>
    </row>
    <row r="475" spans="2:4">
      <c r="B475" s="625"/>
      <c r="C475" s="625"/>
      <c r="D475" s="625"/>
    </row>
    <row r="476" spans="2:4">
      <c r="B476" s="625"/>
      <c r="C476" s="625"/>
      <c r="D476" s="625"/>
    </row>
    <row r="477" spans="2:4">
      <c r="B477" s="625"/>
      <c r="C477" s="625"/>
      <c r="D477" s="625"/>
    </row>
    <row r="478" spans="2:4">
      <c r="B478" s="625"/>
      <c r="C478" s="625"/>
      <c r="D478" s="625"/>
    </row>
    <row r="479" spans="2:4">
      <c r="B479" s="625"/>
      <c r="C479" s="625"/>
      <c r="D479" s="625"/>
    </row>
    <row r="480" spans="2:4">
      <c r="B480" s="625"/>
      <c r="C480" s="625"/>
      <c r="D480" s="625"/>
    </row>
    <row r="481" spans="2:4">
      <c r="B481" s="625"/>
      <c r="C481" s="625"/>
      <c r="D481" s="625"/>
    </row>
    <row r="482" spans="2:4">
      <c r="B482" s="625"/>
      <c r="C482" s="625"/>
      <c r="D482" s="625"/>
    </row>
    <row r="483" spans="2:4">
      <c r="B483" s="625"/>
      <c r="C483" s="625"/>
      <c r="D483" s="625"/>
    </row>
    <row r="484" spans="2:4">
      <c r="B484" s="625"/>
      <c r="C484" s="625"/>
      <c r="D484" s="625"/>
    </row>
    <row r="485" spans="2:4">
      <c r="B485" s="625"/>
      <c r="C485" s="625"/>
      <c r="D485" s="625"/>
    </row>
    <row r="486" spans="2:4">
      <c r="B486" s="625"/>
      <c r="C486" s="625"/>
      <c r="D486" s="625"/>
    </row>
    <row r="487" spans="2:4">
      <c r="B487" s="625"/>
      <c r="C487" s="625"/>
      <c r="D487" s="625"/>
    </row>
    <row r="488" spans="2:4">
      <c r="B488" s="625"/>
      <c r="C488" s="625"/>
      <c r="D488" s="625"/>
    </row>
    <row r="489" spans="2:4">
      <c r="B489" s="625"/>
      <c r="C489" s="625"/>
      <c r="D489" s="625"/>
    </row>
    <row r="490" spans="2:4">
      <c r="B490" s="625"/>
      <c r="C490" s="625"/>
      <c r="D490" s="625"/>
    </row>
    <row r="491" spans="2:4">
      <c r="B491" s="625"/>
      <c r="C491" s="625"/>
      <c r="D491" s="625"/>
    </row>
    <row r="492" spans="2:4">
      <c r="B492" s="625"/>
      <c r="C492" s="625"/>
      <c r="D492" s="625"/>
    </row>
    <row r="493" spans="2:4">
      <c r="B493" s="625"/>
      <c r="C493" s="625"/>
      <c r="D493" s="625"/>
    </row>
    <row r="494" spans="2:4">
      <c r="B494" s="625"/>
      <c r="C494" s="625"/>
      <c r="D494" s="625"/>
    </row>
    <row r="495" spans="2:4">
      <c r="B495" s="625"/>
      <c r="C495" s="625"/>
      <c r="D495" s="625"/>
    </row>
    <row r="496" spans="2:4">
      <c r="B496" s="625"/>
      <c r="C496" s="625"/>
      <c r="D496" s="625"/>
    </row>
    <row r="497" spans="2:4">
      <c r="B497" s="625"/>
      <c r="C497" s="625"/>
      <c r="D497" s="625"/>
    </row>
    <row r="498" spans="2:4">
      <c r="B498" s="625"/>
      <c r="C498" s="625"/>
      <c r="D498" s="625"/>
    </row>
    <row r="499" spans="2:4">
      <c r="B499" s="625"/>
      <c r="C499" s="625"/>
      <c r="D499" s="625"/>
    </row>
    <row r="500" spans="2:4">
      <c r="B500" s="625"/>
      <c r="C500" s="625"/>
      <c r="D500" s="625"/>
    </row>
    <row r="501" spans="2:4">
      <c r="B501" s="625"/>
      <c r="C501" s="625"/>
      <c r="D501" s="625"/>
    </row>
    <row r="502" spans="2:4">
      <c r="B502" s="625"/>
      <c r="C502" s="625"/>
      <c r="D502" s="625"/>
    </row>
    <row r="503" spans="2:4">
      <c r="B503" s="625"/>
      <c r="C503" s="625"/>
      <c r="D503" s="625"/>
    </row>
    <row r="504" spans="2:4">
      <c r="B504" s="625"/>
      <c r="C504" s="625"/>
      <c r="D504" s="625"/>
    </row>
    <row r="505" spans="2:4">
      <c r="B505" s="625"/>
      <c r="C505" s="625"/>
      <c r="D505" s="625"/>
    </row>
    <row r="506" spans="2:4">
      <c r="B506" s="625"/>
      <c r="C506" s="625"/>
      <c r="D506" s="625"/>
    </row>
    <row r="507" spans="2:4">
      <c r="B507" s="625"/>
      <c r="C507" s="625"/>
      <c r="D507" s="625"/>
    </row>
    <row r="508" spans="2:4">
      <c r="B508" s="625"/>
      <c r="C508" s="625"/>
      <c r="D508" s="625"/>
    </row>
    <row r="509" spans="2:4">
      <c r="B509" s="625"/>
      <c r="C509" s="625"/>
      <c r="D509" s="625"/>
    </row>
    <row r="510" spans="2:4">
      <c r="B510" s="625"/>
      <c r="C510" s="625"/>
      <c r="D510" s="625"/>
    </row>
    <row r="511" spans="2:4">
      <c r="B511" s="625"/>
      <c r="C511" s="625"/>
      <c r="D511" s="625"/>
    </row>
    <row r="512" spans="2:4">
      <c r="B512" s="625"/>
      <c r="C512" s="625"/>
      <c r="D512" s="625"/>
    </row>
    <row r="513" spans="2:4">
      <c r="B513" s="625"/>
      <c r="C513" s="625"/>
      <c r="D513" s="625"/>
    </row>
    <row r="514" spans="2:4">
      <c r="B514" s="625"/>
      <c r="C514" s="625"/>
      <c r="D514" s="625"/>
    </row>
    <row r="515" spans="2:4">
      <c r="B515" s="625"/>
      <c r="C515" s="625"/>
      <c r="D515" s="625"/>
    </row>
    <row r="516" spans="2:4">
      <c r="B516" s="625"/>
      <c r="C516" s="625"/>
      <c r="D516" s="625"/>
    </row>
    <row r="517" spans="2:4">
      <c r="B517" s="625"/>
      <c r="C517" s="625"/>
      <c r="D517" s="625"/>
    </row>
    <row r="518" spans="2:4">
      <c r="B518" s="625"/>
      <c r="C518" s="625"/>
      <c r="D518" s="625"/>
    </row>
    <row r="519" spans="2:4">
      <c r="B519" s="625"/>
      <c r="C519" s="625"/>
      <c r="D519" s="625"/>
    </row>
    <row r="520" spans="2:4">
      <c r="B520" s="625"/>
      <c r="C520" s="625"/>
      <c r="D520" s="625"/>
    </row>
    <row r="521" spans="2:4">
      <c r="B521" s="625"/>
      <c r="C521" s="625"/>
      <c r="D521" s="625"/>
    </row>
    <row r="522" spans="2:4">
      <c r="B522" s="625"/>
      <c r="C522" s="625"/>
      <c r="D522" s="625"/>
    </row>
    <row r="523" spans="2:4">
      <c r="B523" s="625"/>
      <c r="C523" s="625"/>
      <c r="D523" s="625"/>
    </row>
    <row r="524" spans="2:4">
      <c r="B524" s="625"/>
      <c r="C524" s="625"/>
      <c r="D524" s="625"/>
    </row>
    <row r="525" spans="2:4">
      <c r="B525" s="625"/>
      <c r="C525" s="625"/>
      <c r="D525" s="625"/>
    </row>
    <row r="526" spans="2:4">
      <c r="B526" s="625"/>
      <c r="C526" s="625"/>
      <c r="D526" s="625"/>
    </row>
    <row r="527" spans="2:4">
      <c r="B527" s="625"/>
      <c r="C527" s="625"/>
      <c r="D527" s="625"/>
    </row>
    <row r="528" spans="2:4">
      <c r="B528" s="625"/>
      <c r="C528" s="625"/>
      <c r="D528" s="625"/>
    </row>
    <row r="529" spans="2:4">
      <c r="B529" s="625"/>
      <c r="C529" s="625"/>
      <c r="D529" s="625"/>
    </row>
    <row r="530" spans="2:4">
      <c r="B530" s="625"/>
      <c r="C530" s="625"/>
      <c r="D530" s="625"/>
    </row>
    <row r="531" spans="2:4">
      <c r="B531" s="625"/>
      <c r="C531" s="625"/>
      <c r="D531" s="625"/>
    </row>
    <row r="532" spans="2:4">
      <c r="B532" s="625"/>
      <c r="C532" s="625"/>
      <c r="D532" s="625"/>
    </row>
    <row r="533" spans="2:4">
      <c r="B533" s="625"/>
      <c r="C533" s="625"/>
      <c r="D533" s="625"/>
    </row>
    <row r="534" spans="2:4">
      <c r="B534" s="625"/>
      <c r="C534" s="625"/>
      <c r="D534" s="625"/>
    </row>
    <row r="535" spans="2:4">
      <c r="B535" s="625"/>
      <c r="C535" s="625"/>
      <c r="D535" s="625"/>
    </row>
    <row r="536" spans="2:4">
      <c r="B536" s="625"/>
      <c r="C536" s="625"/>
      <c r="D536" s="625"/>
    </row>
    <row r="537" spans="2:4">
      <c r="B537" s="625"/>
      <c r="C537" s="625"/>
      <c r="D537" s="625"/>
    </row>
    <row r="538" spans="2:4">
      <c r="B538" s="625"/>
      <c r="C538" s="625"/>
      <c r="D538" s="625"/>
    </row>
    <row r="539" spans="2:4">
      <c r="B539" s="625"/>
      <c r="C539" s="625"/>
      <c r="D539" s="625"/>
    </row>
    <row r="540" spans="2:4">
      <c r="B540" s="625"/>
      <c r="C540" s="625"/>
      <c r="D540" s="625"/>
    </row>
    <row r="541" spans="2:4">
      <c r="B541" s="625"/>
      <c r="C541" s="625"/>
      <c r="D541" s="625"/>
    </row>
    <row r="542" spans="2:4">
      <c r="B542" s="625"/>
      <c r="C542" s="625"/>
      <c r="D542" s="625"/>
    </row>
    <row r="543" spans="2:4">
      <c r="B543" s="625"/>
      <c r="C543" s="625"/>
      <c r="D543" s="625"/>
    </row>
    <row r="544" spans="2:4">
      <c r="B544" s="625"/>
      <c r="C544" s="625"/>
      <c r="D544" s="625"/>
    </row>
    <row r="545" spans="2:4">
      <c r="B545" s="625"/>
      <c r="C545" s="625"/>
      <c r="D545" s="625"/>
    </row>
    <row r="546" spans="2:4">
      <c r="B546" s="625"/>
      <c r="C546" s="625"/>
      <c r="D546" s="625"/>
    </row>
    <row r="547" spans="2:4">
      <c r="B547" s="625"/>
      <c r="C547" s="625"/>
      <c r="D547" s="625"/>
    </row>
    <row r="548" spans="2:4">
      <c r="B548" s="625"/>
      <c r="C548" s="625"/>
      <c r="D548" s="625"/>
    </row>
    <row r="549" spans="2:4">
      <c r="B549" s="625"/>
      <c r="C549" s="625"/>
      <c r="D549" s="625"/>
    </row>
    <row r="550" spans="2:4">
      <c r="B550" s="625"/>
      <c r="C550" s="625"/>
      <c r="D550" s="625"/>
    </row>
    <row r="551" spans="2:4">
      <c r="B551" s="625"/>
      <c r="C551" s="625"/>
      <c r="D551" s="625"/>
    </row>
    <row r="552" spans="2:4">
      <c r="B552" s="625"/>
      <c r="C552" s="625"/>
      <c r="D552" s="625"/>
    </row>
    <row r="553" spans="2:4">
      <c r="B553" s="625"/>
      <c r="C553" s="625"/>
      <c r="D553" s="625"/>
    </row>
    <row r="554" spans="2:4">
      <c r="B554" s="625"/>
      <c r="C554" s="625"/>
      <c r="D554" s="625"/>
    </row>
    <row r="555" spans="2:4">
      <c r="B555" s="625"/>
      <c r="C555" s="625"/>
      <c r="D555" s="625"/>
    </row>
    <row r="556" spans="2:4">
      <c r="B556" s="625"/>
      <c r="C556" s="625"/>
      <c r="D556" s="625"/>
    </row>
    <row r="557" spans="2:4">
      <c r="B557" s="625"/>
      <c r="C557" s="625"/>
      <c r="D557" s="625"/>
    </row>
    <row r="558" spans="2:4">
      <c r="B558" s="625"/>
      <c r="C558" s="625"/>
      <c r="D558" s="625"/>
    </row>
    <row r="559" spans="2:4">
      <c r="B559" s="625"/>
      <c r="C559" s="625"/>
      <c r="D559" s="625"/>
    </row>
    <row r="560" spans="2:4">
      <c r="B560" s="625"/>
      <c r="C560" s="625"/>
      <c r="D560" s="625"/>
    </row>
    <row r="561" spans="2:4">
      <c r="B561" s="625"/>
      <c r="C561" s="625"/>
      <c r="D561" s="625"/>
    </row>
    <row r="562" spans="2:4">
      <c r="B562" s="625"/>
      <c r="C562" s="625"/>
      <c r="D562" s="625"/>
    </row>
    <row r="563" spans="2:4">
      <c r="B563" s="625"/>
      <c r="C563" s="625"/>
      <c r="D563" s="625"/>
    </row>
    <row r="564" spans="2:4">
      <c r="B564" s="625"/>
      <c r="C564" s="625"/>
      <c r="D564" s="625"/>
    </row>
    <row r="565" spans="2:4">
      <c r="B565" s="625"/>
      <c r="C565" s="625"/>
      <c r="D565" s="625"/>
    </row>
    <row r="566" spans="2:4">
      <c r="B566" s="625"/>
      <c r="C566" s="625"/>
      <c r="D566" s="625"/>
    </row>
    <row r="567" spans="2:4">
      <c r="B567" s="625"/>
      <c r="C567" s="625"/>
      <c r="D567" s="625"/>
    </row>
    <row r="568" spans="2:4">
      <c r="B568" s="625"/>
      <c r="C568" s="625"/>
      <c r="D568" s="625"/>
    </row>
    <row r="569" spans="2:4">
      <c r="B569" s="625"/>
      <c r="C569" s="625"/>
      <c r="D569" s="625"/>
    </row>
    <row r="570" spans="2:4">
      <c r="B570" s="625"/>
      <c r="C570" s="625"/>
      <c r="D570" s="625"/>
    </row>
    <row r="571" spans="2:4">
      <c r="B571" s="625"/>
      <c r="C571" s="625"/>
      <c r="D571" s="625"/>
    </row>
    <row r="572" spans="2:4">
      <c r="B572" s="625"/>
      <c r="C572" s="625"/>
      <c r="D572" s="625"/>
    </row>
    <row r="573" spans="2:4">
      <c r="B573" s="625"/>
      <c r="C573" s="625"/>
      <c r="D573" s="625"/>
    </row>
    <row r="574" spans="2:4">
      <c r="B574" s="625"/>
      <c r="C574" s="625"/>
      <c r="D574" s="625"/>
    </row>
    <row r="575" spans="2:4">
      <c r="B575" s="625"/>
      <c r="C575" s="625"/>
      <c r="D575" s="625"/>
    </row>
    <row r="576" spans="2:4">
      <c r="B576" s="625"/>
      <c r="C576" s="625"/>
      <c r="D576" s="625"/>
    </row>
    <row r="577" spans="2:4">
      <c r="B577" s="625"/>
      <c r="C577" s="625"/>
      <c r="D577" s="625"/>
    </row>
    <row r="578" spans="2:4">
      <c r="B578" s="625"/>
      <c r="C578" s="625"/>
      <c r="D578" s="625"/>
    </row>
    <row r="579" spans="2:4">
      <c r="B579" s="625"/>
      <c r="C579" s="625"/>
      <c r="D579" s="625"/>
    </row>
    <row r="580" spans="2:4">
      <c r="B580" s="625"/>
      <c r="C580" s="625"/>
      <c r="D580" s="625"/>
    </row>
    <row r="581" spans="2:4">
      <c r="B581" s="625"/>
      <c r="C581" s="625"/>
      <c r="D581" s="625"/>
    </row>
    <row r="582" spans="2:4">
      <c r="B582" s="625"/>
      <c r="C582" s="625"/>
      <c r="D582" s="625"/>
    </row>
    <row r="583" spans="2:4">
      <c r="B583" s="625"/>
      <c r="C583" s="625"/>
      <c r="D583" s="625"/>
    </row>
    <row r="584" spans="2:4">
      <c r="B584" s="625"/>
      <c r="C584" s="625"/>
      <c r="D584" s="625"/>
    </row>
    <row r="585" spans="2:4">
      <c r="B585" s="625"/>
      <c r="C585" s="625"/>
      <c r="D585" s="625"/>
    </row>
    <row r="586" spans="2:4">
      <c r="B586" s="625"/>
      <c r="C586" s="625"/>
      <c r="D586" s="625"/>
    </row>
    <row r="587" spans="2:4">
      <c r="B587" s="625"/>
      <c r="C587" s="625"/>
      <c r="D587" s="625"/>
    </row>
    <row r="588" spans="2:4">
      <c r="B588" s="625"/>
      <c r="C588" s="625"/>
      <c r="D588" s="625"/>
    </row>
    <row r="589" spans="2:4">
      <c r="B589" s="625"/>
      <c r="C589" s="625"/>
      <c r="D589" s="625"/>
    </row>
    <row r="590" spans="2:4">
      <c r="B590" s="625"/>
      <c r="C590" s="625"/>
      <c r="D590" s="625"/>
    </row>
    <row r="591" spans="2:4">
      <c r="B591" s="625"/>
      <c r="C591" s="625"/>
      <c r="D591" s="625"/>
    </row>
    <row r="592" spans="2:4">
      <c r="B592" s="625"/>
      <c r="C592" s="625"/>
      <c r="D592" s="625"/>
    </row>
    <row r="593" spans="2:4">
      <c r="B593" s="625"/>
      <c r="C593" s="625"/>
      <c r="D593" s="625"/>
    </row>
    <row r="594" spans="2:4">
      <c r="B594" s="625"/>
      <c r="C594" s="625"/>
      <c r="D594" s="625"/>
    </row>
    <row r="595" spans="2:4">
      <c r="B595" s="625"/>
      <c r="C595" s="625"/>
      <c r="D595" s="625"/>
    </row>
    <row r="596" spans="2:4">
      <c r="B596" s="625"/>
      <c r="C596" s="625"/>
      <c r="D596" s="625"/>
    </row>
    <row r="597" spans="2:4">
      <c r="B597" s="625"/>
      <c r="C597" s="625"/>
      <c r="D597" s="625"/>
    </row>
    <row r="598" spans="2:4">
      <c r="B598" s="625"/>
      <c r="C598" s="625"/>
      <c r="D598" s="625"/>
    </row>
    <row r="599" spans="2:4">
      <c r="B599" s="625"/>
      <c r="C599" s="625"/>
      <c r="D599" s="625"/>
    </row>
    <row r="600" spans="2:4">
      <c r="B600" s="625"/>
      <c r="C600" s="625"/>
      <c r="D600" s="625"/>
    </row>
    <row r="601" spans="2:4">
      <c r="B601" s="625"/>
      <c r="C601" s="625"/>
      <c r="D601" s="625"/>
    </row>
    <row r="602" spans="2:4">
      <c r="B602" s="625"/>
      <c r="C602" s="625"/>
      <c r="D602" s="625"/>
    </row>
    <row r="603" spans="2:4">
      <c r="B603" s="625"/>
      <c r="C603" s="625"/>
      <c r="D603" s="625"/>
    </row>
    <row r="604" spans="2:4">
      <c r="B604" s="625"/>
      <c r="C604" s="625"/>
      <c r="D604" s="625"/>
    </row>
    <row r="605" spans="2:4">
      <c r="B605" s="625"/>
      <c r="C605" s="625"/>
      <c r="D605" s="625"/>
    </row>
    <row r="606" spans="2:4">
      <c r="B606" s="625"/>
      <c r="C606" s="625"/>
      <c r="D606" s="625"/>
    </row>
    <row r="607" spans="2:4">
      <c r="B607" s="625"/>
      <c r="C607" s="625"/>
      <c r="D607" s="625"/>
    </row>
    <row r="608" spans="2:4">
      <c r="B608" s="625"/>
      <c r="C608" s="625"/>
      <c r="D608" s="625"/>
    </row>
    <row r="609" spans="2:4">
      <c r="B609" s="625"/>
      <c r="C609" s="625"/>
      <c r="D609" s="625"/>
    </row>
    <row r="610" spans="2:4">
      <c r="B610" s="625"/>
      <c r="C610" s="625"/>
      <c r="D610" s="625"/>
    </row>
    <row r="611" spans="2:4">
      <c r="B611" s="625"/>
      <c r="C611" s="625"/>
      <c r="D611" s="625"/>
    </row>
    <row r="612" spans="2:4">
      <c r="B612" s="625"/>
      <c r="C612" s="625"/>
      <c r="D612" s="625"/>
    </row>
    <row r="613" spans="2:4">
      <c r="B613" s="625"/>
      <c r="C613" s="625"/>
      <c r="D613" s="625"/>
    </row>
    <row r="614" spans="2:4">
      <c r="B614" s="625"/>
      <c r="C614" s="625"/>
      <c r="D614" s="625"/>
    </row>
    <row r="615" spans="2:4">
      <c r="B615" s="625"/>
      <c r="C615" s="625"/>
      <c r="D615" s="625"/>
    </row>
    <row r="616" spans="2:4">
      <c r="B616" s="625"/>
      <c r="C616" s="625"/>
      <c r="D616" s="625"/>
    </row>
    <row r="617" spans="2:4">
      <c r="B617" s="625"/>
      <c r="C617" s="625"/>
      <c r="D617" s="625"/>
    </row>
    <row r="618" spans="2:4">
      <c r="B618" s="625"/>
      <c r="C618" s="625"/>
      <c r="D618" s="625"/>
    </row>
    <row r="619" spans="2:4">
      <c r="B619" s="625"/>
      <c r="C619" s="625"/>
      <c r="D619" s="625"/>
    </row>
    <row r="620" spans="2:4">
      <c r="B620" s="625"/>
      <c r="C620" s="625"/>
      <c r="D620" s="625"/>
    </row>
    <row r="621" spans="2:4">
      <c r="B621" s="625"/>
      <c r="C621" s="625"/>
      <c r="D621" s="625"/>
    </row>
    <row r="622" spans="2:4">
      <c r="B622" s="625"/>
      <c r="C622" s="625"/>
      <c r="D622" s="625"/>
    </row>
    <row r="623" spans="2:4">
      <c r="B623" s="625"/>
      <c r="C623" s="625"/>
      <c r="D623" s="625"/>
    </row>
    <row r="624" spans="2:4">
      <c r="B624" s="625"/>
      <c r="C624" s="625"/>
      <c r="D624" s="625"/>
    </row>
    <row r="625" spans="2:4">
      <c r="B625" s="625"/>
      <c r="C625" s="625"/>
      <c r="D625" s="625"/>
    </row>
    <row r="626" spans="2:4">
      <c r="B626" s="625"/>
      <c r="C626" s="625"/>
      <c r="D626" s="625"/>
    </row>
    <row r="627" spans="2:4">
      <c r="B627" s="625"/>
      <c r="C627" s="625"/>
      <c r="D627" s="625"/>
    </row>
    <row r="628" spans="2:4">
      <c r="B628" s="625"/>
      <c r="C628" s="625"/>
      <c r="D628" s="625"/>
    </row>
    <row r="629" spans="2:4">
      <c r="B629" s="625"/>
      <c r="C629" s="625"/>
      <c r="D629" s="625"/>
    </row>
    <row r="630" spans="2:4">
      <c r="B630" s="625"/>
      <c r="C630" s="625"/>
      <c r="D630" s="625"/>
    </row>
    <row r="631" spans="2:4">
      <c r="B631" s="625"/>
      <c r="C631" s="625"/>
      <c r="D631" s="625"/>
    </row>
    <row r="632" spans="2:4">
      <c r="B632" s="625"/>
      <c r="C632" s="625"/>
      <c r="D632" s="625"/>
    </row>
    <row r="633" spans="2:4">
      <c r="B633" s="625"/>
      <c r="C633" s="625"/>
      <c r="D633" s="625"/>
    </row>
    <row r="634" spans="2:4">
      <c r="B634" s="625"/>
      <c r="C634" s="625"/>
      <c r="D634" s="625"/>
    </row>
    <row r="635" spans="2:4">
      <c r="B635" s="625"/>
      <c r="C635" s="625"/>
      <c r="D635" s="625"/>
    </row>
    <row r="636" spans="2:4">
      <c r="B636" s="625"/>
      <c r="C636" s="625"/>
      <c r="D636" s="625"/>
    </row>
    <row r="637" spans="2:4">
      <c r="B637" s="625"/>
      <c r="C637" s="625"/>
      <c r="D637" s="625"/>
    </row>
    <row r="638" spans="2:4">
      <c r="B638" s="625"/>
      <c r="C638" s="625"/>
      <c r="D638" s="625"/>
    </row>
    <row r="639" spans="2:4">
      <c r="B639" s="625"/>
      <c r="C639" s="625"/>
      <c r="D639" s="625"/>
    </row>
    <row r="640" spans="2:4">
      <c r="B640" s="625"/>
      <c r="C640" s="625"/>
      <c r="D640" s="625"/>
    </row>
    <row r="641" spans="2:4">
      <c r="B641" s="625"/>
      <c r="C641" s="625"/>
      <c r="D641" s="625"/>
    </row>
    <row r="642" spans="2:4">
      <c r="B642" s="625"/>
      <c r="C642" s="625"/>
      <c r="D642" s="625"/>
    </row>
    <row r="643" spans="2:4">
      <c r="B643" s="625"/>
      <c r="C643" s="625"/>
      <c r="D643" s="625"/>
    </row>
    <row r="644" spans="2:4">
      <c r="B644" s="625"/>
      <c r="C644" s="625"/>
      <c r="D644" s="625"/>
    </row>
    <row r="645" spans="2:4">
      <c r="B645" s="625"/>
      <c r="C645" s="625"/>
      <c r="D645" s="625"/>
    </row>
    <row r="646" spans="2:4">
      <c r="B646" s="625"/>
      <c r="C646" s="625"/>
      <c r="D646" s="625"/>
    </row>
    <row r="647" spans="2:4">
      <c r="B647" s="625"/>
      <c r="C647" s="625"/>
      <c r="D647" s="625"/>
    </row>
    <row r="648" spans="2:4">
      <c r="B648" s="625"/>
      <c r="C648" s="625"/>
      <c r="D648" s="625"/>
    </row>
    <row r="649" spans="2:4">
      <c r="B649" s="625"/>
      <c r="C649" s="625"/>
      <c r="D649" s="625"/>
    </row>
    <row r="650" spans="2:4">
      <c r="B650" s="625"/>
      <c r="C650" s="625"/>
      <c r="D650" s="625"/>
    </row>
    <row r="651" spans="2:4">
      <c r="B651" s="625"/>
      <c r="C651" s="625"/>
      <c r="D651" s="625"/>
    </row>
    <row r="652" spans="2:4">
      <c r="B652" s="625"/>
      <c r="C652" s="625"/>
      <c r="D652" s="625"/>
    </row>
    <row r="653" spans="2:4">
      <c r="B653" s="625"/>
      <c r="C653" s="625"/>
      <c r="D653" s="625"/>
    </row>
    <row r="654" spans="2:4">
      <c r="B654" s="625"/>
      <c r="C654" s="625"/>
      <c r="D654" s="625"/>
    </row>
    <row r="655" spans="2:4">
      <c r="B655" s="625"/>
      <c r="C655" s="625"/>
      <c r="D655" s="625"/>
    </row>
    <row r="656" spans="2:4">
      <c r="B656" s="625"/>
      <c r="C656" s="625"/>
      <c r="D656" s="625"/>
    </row>
    <row r="657" spans="2:4">
      <c r="B657" s="625"/>
      <c r="C657" s="625"/>
      <c r="D657" s="625"/>
    </row>
    <row r="658" spans="2:4">
      <c r="B658" s="625"/>
      <c r="C658" s="625"/>
      <c r="D658" s="625"/>
    </row>
    <row r="659" spans="2:4">
      <c r="B659" s="625"/>
      <c r="C659" s="625"/>
      <c r="D659" s="625"/>
    </row>
    <row r="660" spans="2:4">
      <c r="B660" s="625"/>
      <c r="C660" s="625"/>
      <c r="D660" s="625"/>
    </row>
    <row r="661" spans="2:4">
      <c r="B661" s="625"/>
      <c r="C661" s="625"/>
      <c r="D661" s="625"/>
    </row>
    <row r="662" spans="2:4">
      <c r="B662" s="625"/>
      <c r="C662" s="625"/>
      <c r="D662" s="625"/>
    </row>
    <row r="663" spans="2:4">
      <c r="B663" s="625"/>
      <c r="C663" s="625"/>
      <c r="D663" s="625"/>
    </row>
    <row r="664" spans="2:4">
      <c r="B664" s="625"/>
      <c r="C664" s="625"/>
      <c r="D664" s="625"/>
    </row>
    <row r="665" spans="2:4">
      <c r="B665" s="625"/>
      <c r="C665" s="625"/>
      <c r="D665" s="625"/>
    </row>
    <row r="666" spans="2:4">
      <c r="B666" s="625"/>
      <c r="C666" s="625"/>
      <c r="D666" s="625"/>
    </row>
    <row r="667" spans="2:4">
      <c r="B667" s="625"/>
      <c r="C667" s="625"/>
      <c r="D667" s="625"/>
    </row>
    <row r="668" spans="2:4">
      <c r="B668" s="625"/>
      <c r="C668" s="625"/>
      <c r="D668" s="625"/>
    </row>
    <row r="669" spans="2:4">
      <c r="B669" s="625"/>
      <c r="C669" s="625"/>
      <c r="D669" s="625"/>
    </row>
    <row r="670" spans="2:4">
      <c r="B670" s="625"/>
      <c r="C670" s="625"/>
      <c r="D670" s="625"/>
    </row>
    <row r="671" spans="2:4">
      <c r="B671" s="625"/>
      <c r="C671" s="625"/>
      <c r="D671" s="625"/>
    </row>
    <row r="672" spans="2:4">
      <c r="B672" s="625"/>
      <c r="C672" s="625"/>
      <c r="D672" s="625"/>
    </row>
    <row r="673" spans="2:4">
      <c r="B673" s="625"/>
      <c r="C673" s="625"/>
      <c r="D673" s="625"/>
    </row>
    <row r="674" spans="2:4">
      <c r="B674" s="625"/>
      <c r="C674" s="625"/>
      <c r="D674" s="625"/>
    </row>
    <row r="675" spans="2:4">
      <c r="B675" s="625"/>
      <c r="C675" s="625"/>
      <c r="D675" s="625"/>
    </row>
    <row r="676" spans="2:4">
      <c r="B676" s="625"/>
      <c r="C676" s="625"/>
      <c r="D676" s="625"/>
    </row>
    <row r="677" spans="2:4">
      <c r="B677" s="625"/>
      <c r="C677" s="625"/>
      <c r="D677" s="625"/>
    </row>
    <row r="678" spans="2:4">
      <c r="B678" s="625"/>
      <c r="C678" s="625"/>
      <c r="D678" s="625"/>
    </row>
    <row r="679" spans="2:4">
      <c r="B679" s="625"/>
      <c r="C679" s="625"/>
      <c r="D679" s="625"/>
    </row>
    <row r="680" spans="2:4">
      <c r="B680" s="625"/>
      <c r="C680" s="625"/>
      <c r="D680" s="625"/>
    </row>
    <row r="681" spans="2:4">
      <c r="B681" s="625"/>
      <c r="C681" s="625"/>
      <c r="D681" s="625"/>
    </row>
    <row r="682" spans="2:4">
      <c r="B682" s="625"/>
      <c r="C682" s="625"/>
      <c r="D682" s="625"/>
    </row>
    <row r="683" spans="2:4">
      <c r="B683" s="625"/>
      <c r="C683" s="625"/>
      <c r="D683" s="625"/>
    </row>
    <row r="684" spans="2:4">
      <c r="B684" s="625"/>
      <c r="C684" s="625"/>
      <c r="D684" s="625"/>
    </row>
    <row r="685" spans="2:4">
      <c r="B685" s="625"/>
      <c r="C685" s="625"/>
      <c r="D685" s="625"/>
    </row>
    <row r="686" spans="2:4">
      <c r="B686" s="625"/>
      <c r="C686" s="625"/>
      <c r="D686" s="625"/>
    </row>
    <row r="687" spans="2:4">
      <c r="B687" s="625"/>
      <c r="C687" s="625"/>
      <c r="D687" s="625"/>
    </row>
    <row r="688" spans="2:4">
      <c r="B688" s="625"/>
      <c r="C688" s="625"/>
      <c r="D688" s="625"/>
    </row>
    <row r="689" spans="2:4">
      <c r="B689" s="625"/>
      <c r="C689" s="625"/>
      <c r="D689" s="625"/>
    </row>
    <row r="690" spans="2:4">
      <c r="B690" s="625"/>
      <c r="C690" s="625"/>
      <c r="D690" s="625"/>
    </row>
    <row r="691" spans="2:4">
      <c r="B691" s="625"/>
      <c r="C691" s="625"/>
      <c r="D691" s="625"/>
    </row>
    <row r="692" spans="2:4">
      <c r="B692" s="625"/>
      <c r="C692" s="625"/>
      <c r="D692" s="625"/>
    </row>
    <row r="693" spans="2:4">
      <c r="B693" s="625"/>
      <c r="C693" s="625"/>
      <c r="D693" s="625"/>
    </row>
    <row r="694" spans="2:4">
      <c r="B694" s="625"/>
      <c r="C694" s="625"/>
      <c r="D694" s="625"/>
    </row>
    <row r="695" spans="2:4">
      <c r="B695" s="625"/>
      <c r="C695" s="625"/>
      <c r="D695" s="625"/>
    </row>
    <row r="696" spans="2:4">
      <c r="B696" s="625"/>
      <c r="C696" s="625"/>
      <c r="D696" s="625"/>
    </row>
    <row r="697" spans="2:4">
      <c r="B697" s="625"/>
      <c r="C697" s="625"/>
      <c r="D697" s="625"/>
    </row>
    <row r="698" spans="2:4">
      <c r="B698" s="625"/>
      <c r="C698" s="625"/>
      <c r="D698" s="625"/>
    </row>
    <row r="699" spans="2:4">
      <c r="B699" s="625"/>
      <c r="C699" s="625"/>
      <c r="D699" s="625"/>
    </row>
    <row r="700" spans="2:4">
      <c r="B700" s="625"/>
      <c r="C700" s="625"/>
      <c r="D700" s="625"/>
    </row>
    <row r="701" spans="2:4">
      <c r="B701" s="625"/>
      <c r="C701" s="625"/>
      <c r="D701" s="625"/>
    </row>
    <row r="702" spans="2:4">
      <c r="B702" s="625"/>
      <c r="C702" s="625"/>
      <c r="D702" s="625"/>
    </row>
    <row r="703" spans="2:4">
      <c r="B703" s="625"/>
      <c r="C703" s="625"/>
      <c r="D703" s="625"/>
    </row>
    <row r="704" spans="2:4">
      <c r="B704" s="625"/>
      <c r="C704" s="625"/>
      <c r="D704" s="625"/>
    </row>
    <row r="705" spans="2:4">
      <c r="B705" s="625"/>
      <c r="C705" s="625"/>
      <c r="D705" s="625"/>
    </row>
    <row r="706" spans="2:4">
      <c r="B706" s="625"/>
      <c r="C706" s="625"/>
      <c r="D706" s="625"/>
    </row>
    <row r="707" spans="2:4">
      <c r="B707" s="625"/>
      <c r="C707" s="625"/>
      <c r="D707" s="625"/>
    </row>
    <row r="708" spans="2:4">
      <c r="B708" s="625"/>
      <c r="C708" s="625"/>
      <c r="D708" s="625"/>
    </row>
    <row r="709" spans="2:4">
      <c r="B709" s="625"/>
      <c r="C709" s="625"/>
      <c r="D709" s="625"/>
    </row>
    <row r="710" spans="2:4">
      <c r="B710" s="625"/>
      <c r="C710" s="625"/>
      <c r="D710" s="625"/>
    </row>
    <row r="711" spans="2:4">
      <c r="B711" s="625"/>
      <c r="C711" s="625"/>
      <c r="D711" s="625"/>
    </row>
    <row r="712" spans="2:4">
      <c r="B712" s="625"/>
      <c r="C712" s="625"/>
      <c r="D712" s="625"/>
    </row>
    <row r="713" spans="2:4">
      <c r="B713" s="625"/>
      <c r="C713" s="625"/>
      <c r="D713" s="625"/>
    </row>
    <row r="714" spans="2:4">
      <c r="B714" s="625"/>
      <c r="C714" s="625"/>
      <c r="D714" s="625"/>
    </row>
    <row r="715" spans="2:4">
      <c r="B715" s="625"/>
      <c r="C715" s="625"/>
      <c r="D715" s="625"/>
    </row>
    <row r="716" spans="2:4">
      <c r="B716" s="625"/>
      <c r="C716" s="625"/>
      <c r="D716" s="625"/>
    </row>
    <row r="717" spans="2:4">
      <c r="B717" s="625"/>
      <c r="C717" s="625"/>
      <c r="D717" s="625"/>
    </row>
    <row r="718" spans="2:4">
      <c r="B718" s="625"/>
      <c r="C718" s="625"/>
      <c r="D718" s="625"/>
    </row>
    <row r="719" spans="2:4">
      <c r="B719" s="625"/>
      <c r="C719" s="625"/>
      <c r="D719" s="625"/>
    </row>
    <row r="720" spans="2:4">
      <c r="B720" s="625"/>
      <c r="C720" s="625"/>
      <c r="D720" s="625"/>
    </row>
    <row r="721" spans="2:4">
      <c r="B721" s="625"/>
      <c r="C721" s="625"/>
      <c r="D721" s="625"/>
    </row>
    <row r="722" spans="2:4">
      <c r="B722" s="625"/>
      <c r="C722" s="625"/>
      <c r="D722" s="625"/>
    </row>
    <row r="723" spans="2:4">
      <c r="B723" s="625"/>
      <c r="C723" s="625"/>
      <c r="D723" s="625"/>
    </row>
    <row r="724" spans="2:4">
      <c r="B724" s="625"/>
      <c r="C724" s="625"/>
      <c r="D724" s="625"/>
    </row>
    <row r="725" spans="2:4">
      <c r="B725" s="625"/>
      <c r="C725" s="625"/>
      <c r="D725" s="625"/>
    </row>
    <row r="726" spans="2:4">
      <c r="B726" s="625"/>
      <c r="C726" s="625"/>
      <c r="D726" s="625"/>
    </row>
    <row r="727" spans="2:4">
      <c r="B727" s="625"/>
      <c r="C727" s="625"/>
      <c r="D727" s="625"/>
    </row>
    <row r="728" spans="2:4">
      <c r="B728" s="625"/>
      <c r="C728" s="625"/>
      <c r="D728" s="625"/>
    </row>
    <row r="729" spans="2:4">
      <c r="B729" s="625"/>
      <c r="C729" s="625"/>
      <c r="D729" s="625"/>
    </row>
    <row r="730" spans="2:4">
      <c r="B730" s="625"/>
      <c r="C730" s="625"/>
      <c r="D730" s="625"/>
    </row>
    <row r="731" spans="2:4">
      <c r="B731" s="625"/>
      <c r="C731" s="625"/>
      <c r="D731" s="625"/>
    </row>
    <row r="732" spans="2:4">
      <c r="B732" s="625"/>
      <c r="C732" s="625"/>
      <c r="D732" s="625"/>
    </row>
    <row r="733" spans="2:4">
      <c r="B733" s="625"/>
      <c r="C733" s="625"/>
      <c r="D733" s="625"/>
    </row>
    <row r="734" spans="2:4">
      <c r="B734" s="625"/>
      <c r="C734" s="625"/>
      <c r="D734" s="625"/>
    </row>
    <row r="735" spans="2:4">
      <c r="B735" s="625"/>
      <c r="C735" s="625"/>
      <c r="D735" s="625"/>
    </row>
    <row r="736" spans="2:4">
      <c r="B736" s="625"/>
      <c r="C736" s="625"/>
      <c r="D736" s="625"/>
    </row>
    <row r="737" spans="2:4">
      <c r="B737" s="625"/>
      <c r="C737" s="625"/>
      <c r="D737" s="625"/>
    </row>
    <row r="738" spans="2:4">
      <c r="B738" s="625"/>
      <c r="C738" s="625"/>
      <c r="D738" s="625"/>
    </row>
    <row r="739" spans="2:4">
      <c r="B739" s="625"/>
      <c r="C739" s="625"/>
      <c r="D739" s="625"/>
    </row>
    <row r="740" spans="2:4">
      <c r="B740" s="625"/>
      <c r="C740" s="625"/>
      <c r="D740" s="625"/>
    </row>
    <row r="741" spans="2:4">
      <c r="B741" s="625"/>
      <c r="C741" s="625"/>
      <c r="D741" s="625"/>
    </row>
    <row r="742" spans="2:4">
      <c r="B742" s="625"/>
      <c r="C742" s="625"/>
      <c r="D742" s="625"/>
    </row>
    <row r="743" spans="2:4">
      <c r="B743" s="625"/>
      <c r="C743" s="625"/>
      <c r="D743" s="625"/>
    </row>
    <row r="744" spans="2:4">
      <c r="B744" s="625"/>
      <c r="C744" s="625"/>
      <c r="D744" s="625"/>
    </row>
    <row r="745" spans="2:4">
      <c r="B745" s="625"/>
      <c r="C745" s="625"/>
      <c r="D745" s="625"/>
    </row>
    <row r="746" spans="2:4">
      <c r="B746" s="625"/>
      <c r="C746" s="625"/>
      <c r="D746" s="625"/>
    </row>
    <row r="747" spans="2:4">
      <c r="B747" s="625"/>
      <c r="C747" s="625"/>
      <c r="D747" s="625"/>
    </row>
    <row r="748" spans="2:4">
      <c r="B748" s="625"/>
      <c r="C748" s="625"/>
      <c r="D748" s="625"/>
    </row>
    <row r="749" spans="2:4">
      <c r="B749" s="625"/>
      <c r="C749" s="625"/>
      <c r="D749" s="625"/>
    </row>
    <row r="750" spans="2:4">
      <c r="B750" s="625"/>
      <c r="C750" s="625"/>
      <c r="D750" s="625"/>
    </row>
    <row r="751" spans="2:4">
      <c r="B751" s="625"/>
      <c r="C751" s="625"/>
      <c r="D751" s="625"/>
    </row>
    <row r="752" spans="2:4">
      <c r="B752" s="625"/>
      <c r="C752" s="625"/>
      <c r="D752" s="625"/>
    </row>
    <row r="753" spans="2:4">
      <c r="B753" s="625"/>
      <c r="C753" s="625"/>
      <c r="D753" s="625"/>
    </row>
    <row r="754" spans="2:4">
      <c r="B754" s="625"/>
      <c r="C754" s="625"/>
      <c r="D754" s="625"/>
    </row>
    <row r="755" spans="2:4">
      <c r="B755" s="625"/>
      <c r="C755" s="625"/>
      <c r="D755" s="625"/>
    </row>
    <row r="756" spans="2:4">
      <c r="B756" s="625"/>
      <c r="C756" s="625"/>
      <c r="D756" s="625"/>
    </row>
    <row r="757" spans="2:4">
      <c r="B757" s="625"/>
      <c r="C757" s="625"/>
      <c r="D757" s="625"/>
    </row>
    <row r="758" spans="2:4">
      <c r="B758" s="625"/>
      <c r="C758" s="625"/>
      <c r="D758" s="625"/>
    </row>
    <row r="759" spans="2:4">
      <c r="B759" s="625"/>
      <c r="C759" s="625"/>
      <c r="D759" s="625"/>
    </row>
    <row r="760" spans="2:4">
      <c r="B760" s="625"/>
      <c r="C760" s="625"/>
      <c r="D760" s="625"/>
    </row>
    <row r="761" spans="2:4">
      <c r="B761" s="625"/>
      <c r="C761" s="625"/>
      <c r="D761" s="625"/>
    </row>
    <row r="762" spans="2:4">
      <c r="B762" s="625"/>
      <c r="C762" s="625"/>
      <c r="D762" s="625"/>
    </row>
    <row r="763" spans="2:4">
      <c r="B763" s="625"/>
      <c r="C763" s="625"/>
      <c r="D763" s="625"/>
    </row>
    <row r="764" spans="2:4">
      <c r="B764" s="625"/>
      <c r="C764" s="625"/>
      <c r="D764" s="625"/>
    </row>
    <row r="765" spans="2:4">
      <c r="B765" s="625"/>
      <c r="C765" s="625"/>
      <c r="D765" s="625"/>
    </row>
    <row r="766" spans="2:4">
      <c r="B766" s="625"/>
      <c r="C766" s="625"/>
      <c r="D766" s="625"/>
    </row>
    <row r="767" spans="2:4">
      <c r="B767" s="625"/>
      <c r="C767" s="625"/>
      <c r="D767" s="625"/>
    </row>
    <row r="768" spans="2:4">
      <c r="B768" s="625"/>
      <c r="C768" s="625"/>
      <c r="D768" s="625"/>
    </row>
    <row r="769" spans="2:4">
      <c r="B769" s="625"/>
      <c r="C769" s="625"/>
      <c r="D769" s="625"/>
    </row>
    <row r="770" spans="2:4">
      <c r="B770" s="625"/>
      <c r="C770" s="625"/>
      <c r="D770" s="625"/>
    </row>
    <row r="771" spans="2:4">
      <c r="B771" s="625"/>
      <c r="C771" s="625"/>
      <c r="D771" s="625"/>
    </row>
    <row r="772" spans="2:4">
      <c r="B772" s="625"/>
      <c r="C772" s="625"/>
      <c r="D772" s="625"/>
    </row>
    <row r="773" spans="2:4">
      <c r="B773" s="625"/>
      <c r="C773" s="625"/>
      <c r="D773" s="625"/>
    </row>
    <row r="774" spans="2:4">
      <c r="B774" s="625"/>
      <c r="C774" s="625"/>
      <c r="D774" s="625"/>
    </row>
    <row r="775" spans="2:4">
      <c r="B775" s="625"/>
      <c r="C775" s="625"/>
      <c r="D775" s="625"/>
    </row>
    <row r="776" spans="2:4">
      <c r="B776" s="625"/>
      <c r="C776" s="625"/>
      <c r="D776" s="625"/>
    </row>
    <row r="777" spans="2:4">
      <c r="B777" s="625"/>
      <c r="C777" s="625"/>
      <c r="D777" s="625"/>
    </row>
    <row r="778" spans="2:4">
      <c r="B778" s="625"/>
      <c r="C778" s="625"/>
      <c r="D778" s="625"/>
    </row>
    <row r="779" spans="2:4">
      <c r="B779" s="625"/>
      <c r="C779" s="625"/>
      <c r="D779" s="625"/>
    </row>
    <row r="780" spans="2:4">
      <c r="B780" s="625"/>
      <c r="C780" s="625"/>
      <c r="D780" s="625"/>
    </row>
    <row r="781" spans="2:4">
      <c r="B781" s="625"/>
      <c r="C781" s="625"/>
      <c r="D781" s="625"/>
    </row>
    <row r="782" spans="2:4">
      <c r="B782" s="625"/>
      <c r="C782" s="625"/>
      <c r="D782" s="625"/>
    </row>
    <row r="783" spans="2:4">
      <c r="B783" s="625"/>
      <c r="C783" s="625"/>
      <c r="D783" s="625"/>
    </row>
    <row r="784" spans="2:4">
      <c r="B784" s="625"/>
      <c r="C784" s="625"/>
      <c r="D784" s="625"/>
    </row>
    <row r="785" spans="2:4">
      <c r="B785" s="625"/>
      <c r="C785" s="625"/>
      <c r="D785" s="625"/>
    </row>
    <row r="786" spans="2:4">
      <c r="B786" s="625"/>
      <c r="C786" s="625"/>
      <c r="D786" s="625"/>
    </row>
    <row r="787" spans="2:4">
      <c r="B787" s="625"/>
      <c r="C787" s="625"/>
      <c r="D787" s="625"/>
    </row>
    <row r="788" spans="2:4">
      <c r="B788" s="625"/>
      <c r="C788" s="625"/>
      <c r="D788" s="625"/>
    </row>
    <row r="789" spans="2:4">
      <c r="B789" s="625"/>
      <c r="C789" s="625"/>
      <c r="D789" s="625"/>
    </row>
    <row r="790" spans="2:4">
      <c r="B790" s="625"/>
      <c r="C790" s="625"/>
      <c r="D790" s="625"/>
    </row>
    <row r="791" spans="2:4">
      <c r="B791" s="625"/>
      <c r="C791" s="625"/>
      <c r="D791" s="625"/>
    </row>
    <row r="792" spans="2:4">
      <c r="B792" s="625"/>
      <c r="C792" s="625"/>
      <c r="D792" s="625"/>
    </row>
    <row r="793" spans="2:4">
      <c r="B793" s="625"/>
      <c r="C793" s="625"/>
      <c r="D793" s="625"/>
    </row>
    <row r="794" spans="2:4">
      <c r="B794" s="625"/>
      <c r="C794" s="625"/>
      <c r="D794" s="625"/>
    </row>
    <row r="795" spans="2:4">
      <c r="B795" s="625"/>
      <c r="C795" s="625"/>
      <c r="D795" s="625"/>
    </row>
    <row r="796" spans="2:4">
      <c r="B796" s="625"/>
      <c r="C796" s="625"/>
      <c r="D796" s="625"/>
    </row>
    <row r="797" spans="2:4">
      <c r="B797" s="625"/>
      <c r="C797" s="625"/>
      <c r="D797" s="625"/>
    </row>
    <row r="798" spans="2:4">
      <c r="B798" s="625"/>
      <c r="C798" s="625"/>
      <c r="D798" s="625"/>
    </row>
    <row r="799" spans="2:4">
      <c r="B799" s="625"/>
      <c r="C799" s="625"/>
      <c r="D799" s="625"/>
    </row>
    <row r="800" spans="2:4">
      <c r="B800" s="625"/>
      <c r="C800" s="625"/>
      <c r="D800" s="625"/>
    </row>
  </sheetData>
  <mergeCells count="7">
    <mergeCell ref="B52:I52"/>
    <mergeCell ref="B53:I53"/>
    <mergeCell ref="B26:I26"/>
    <mergeCell ref="B28:I2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49" fitToHeight="0" orientation="portrait" r:id="rId1"/>
  <drawing r:id="rId2"/>
</worksheet>
</file>

<file path=xl/worksheets/sheet28.xml><?xml version="1.0" encoding="utf-8"?>
<worksheet xmlns="http://schemas.openxmlformats.org/spreadsheetml/2006/main" xmlns:r="http://schemas.openxmlformats.org/officeDocument/2006/relationships">
  <sheetPr>
    <tabColor theme="3" tint="-0.499984740745262"/>
    <pageSetUpPr fitToPage="1"/>
  </sheetPr>
  <dimension ref="A1:I85"/>
  <sheetViews>
    <sheetView showGridLines="0" showZeros="0" zoomScaleNormal="100" workbookViewId="0">
      <selection activeCell="R39" sqref="R39"/>
    </sheetView>
  </sheetViews>
  <sheetFormatPr baseColWidth="10" defaultColWidth="12" defaultRowHeight="13.2"/>
  <cols>
    <col min="1" max="1" width="19.109375" style="190" bestFit="1" customWidth="1"/>
    <col min="2" max="2" width="12" style="190" bestFit="1" customWidth="1"/>
    <col min="3" max="3" width="20.77734375" style="191" bestFit="1" customWidth="1"/>
    <col min="4" max="4" width="12.109375" style="191" bestFit="1" customWidth="1"/>
    <col min="5" max="5" width="20.33203125" style="191" bestFit="1" customWidth="1"/>
    <col min="6" max="6" width="8.109375" style="191" bestFit="1" customWidth="1"/>
    <col min="7" max="7" width="20.77734375" style="197" bestFit="1" customWidth="1"/>
    <col min="8" max="8" width="16" style="197" customWidth="1"/>
    <col min="9" max="9" width="12.33203125" style="197" customWidth="1"/>
    <col min="10" max="10" width="14" style="190" bestFit="1" customWidth="1"/>
    <col min="11" max="16384" width="12" style="190"/>
  </cols>
  <sheetData>
    <row r="1" spans="1:9" ht="15" customHeight="1"/>
    <row r="2" spans="1:9" ht="31.5" customHeight="1">
      <c r="A2" s="1255" t="s">
        <v>739</v>
      </c>
      <c r="B2" s="1255"/>
      <c r="C2" s="1255"/>
      <c r="D2" s="1255"/>
      <c r="E2" s="1255"/>
      <c r="F2" s="1255"/>
      <c r="G2" s="1255"/>
      <c r="H2" s="62"/>
    </row>
    <row r="3" spans="1:9">
      <c r="A3" s="1332"/>
      <c r="B3" s="1332"/>
      <c r="C3" s="1332"/>
      <c r="D3" s="1332"/>
      <c r="E3" s="1332"/>
      <c r="F3" s="1332"/>
      <c r="G3" s="1332"/>
    </row>
    <row r="4" spans="1:9">
      <c r="A4" s="1333"/>
      <c r="B4" s="1333"/>
      <c r="C4" s="1333"/>
      <c r="D4" s="1333"/>
      <c r="E4" s="1333"/>
      <c r="F4" s="1333"/>
      <c r="G4" s="1333"/>
    </row>
    <row r="5" spans="1:9" ht="15" customHeight="1">
      <c r="A5" s="1331" t="s">
        <v>985</v>
      </c>
      <c r="B5" s="1331"/>
      <c r="C5" s="1331"/>
      <c r="D5" s="1331"/>
      <c r="E5" s="1331"/>
      <c r="F5" s="1331"/>
      <c r="G5" s="1331"/>
    </row>
    <row r="6" spans="1:9" ht="15" customHeight="1">
      <c r="B6" s="192"/>
      <c r="C6" s="193"/>
      <c r="D6" s="193"/>
      <c r="E6" s="193"/>
      <c r="F6" s="193"/>
    </row>
    <row r="7" spans="1:9" ht="15" customHeight="1">
      <c r="B7" s="1334" t="s">
        <v>171</v>
      </c>
      <c r="C7" s="1335"/>
      <c r="D7" s="1335"/>
      <c r="E7" s="1335"/>
      <c r="F7" s="1335"/>
      <c r="G7" s="1335"/>
    </row>
    <row r="8" spans="1:9" ht="14.25" customHeight="1">
      <c r="A8" s="707" t="s">
        <v>436</v>
      </c>
      <c r="B8" s="196" t="s">
        <v>331</v>
      </c>
      <c r="C8" s="196" t="s">
        <v>332</v>
      </c>
      <c r="D8" s="193" t="s">
        <v>333</v>
      </c>
      <c r="E8" s="196" t="s">
        <v>332</v>
      </c>
      <c r="F8" s="642" t="s">
        <v>101</v>
      </c>
      <c r="G8" s="643" t="s">
        <v>332</v>
      </c>
    </row>
    <row r="9" spans="1:9" ht="14.25" customHeight="1">
      <c r="A9" s="185"/>
      <c r="B9" s="196"/>
      <c r="C9" s="196"/>
      <c r="D9" s="193"/>
      <c r="E9" s="196"/>
      <c r="F9" s="193"/>
      <c r="G9" s="196"/>
    </row>
    <row r="10" spans="1:9" ht="12.75" customHeight="1">
      <c r="A10" s="1064" t="s">
        <v>193</v>
      </c>
      <c r="B10" s="1065">
        <v>28</v>
      </c>
      <c r="C10" s="1065" t="s">
        <v>914</v>
      </c>
      <c r="D10" s="1065">
        <v>27</v>
      </c>
      <c r="E10" s="1065" t="s">
        <v>914</v>
      </c>
      <c r="F10" s="1079">
        <v>55</v>
      </c>
      <c r="G10" s="1080" t="s">
        <v>914</v>
      </c>
    </row>
    <row r="11" spans="1:9" ht="12.75" customHeight="1">
      <c r="A11" s="1066" t="s">
        <v>351</v>
      </c>
      <c r="B11" s="1067">
        <v>12</v>
      </c>
      <c r="C11" s="1067" t="s">
        <v>666</v>
      </c>
      <c r="D11" s="1067">
        <v>5</v>
      </c>
      <c r="E11" s="1067" t="s">
        <v>675</v>
      </c>
      <c r="F11" s="644">
        <v>17</v>
      </c>
      <c r="G11" s="706" t="s">
        <v>663</v>
      </c>
    </row>
    <row r="12" spans="1:9" ht="12.75" customHeight="1">
      <c r="A12" s="1068" t="s">
        <v>102</v>
      </c>
      <c r="B12" s="201">
        <v>4</v>
      </c>
      <c r="C12" s="201" t="s">
        <v>677</v>
      </c>
      <c r="D12" s="201">
        <v>2</v>
      </c>
      <c r="E12" s="201" t="s">
        <v>680</v>
      </c>
      <c r="F12" s="201">
        <v>6</v>
      </c>
      <c r="G12" s="201" t="s">
        <v>654</v>
      </c>
    </row>
    <row r="13" spans="1:9" ht="12.75" customHeight="1">
      <c r="A13" s="1069" t="s">
        <v>103</v>
      </c>
      <c r="B13" s="202">
        <v>5</v>
      </c>
      <c r="C13" s="202" t="s">
        <v>914</v>
      </c>
      <c r="D13" s="202">
        <v>2</v>
      </c>
      <c r="E13" s="202" t="s">
        <v>667</v>
      </c>
      <c r="F13" s="202">
        <v>7</v>
      </c>
      <c r="G13" s="202" t="s">
        <v>967</v>
      </c>
    </row>
    <row r="14" spans="1:9" s="194" customFormat="1" ht="12.75" customHeight="1">
      <c r="A14" s="1070" t="s">
        <v>104</v>
      </c>
      <c r="B14" s="202">
        <v>2</v>
      </c>
      <c r="C14" s="202" t="s">
        <v>669</v>
      </c>
      <c r="D14" s="202"/>
      <c r="E14" s="202"/>
      <c r="F14" s="202">
        <v>2</v>
      </c>
      <c r="G14" s="202" t="s">
        <v>669</v>
      </c>
      <c r="H14" s="197"/>
      <c r="I14" s="197"/>
    </row>
    <row r="15" spans="1:9" ht="12.75" customHeight="1">
      <c r="A15" s="1071" t="s">
        <v>105</v>
      </c>
      <c r="B15" s="203">
        <v>1</v>
      </c>
      <c r="C15" s="203" t="s">
        <v>334</v>
      </c>
      <c r="D15" s="203">
        <v>1</v>
      </c>
      <c r="E15" s="203" t="s">
        <v>632</v>
      </c>
      <c r="F15" s="203">
        <v>2</v>
      </c>
      <c r="G15" s="203" t="s">
        <v>646</v>
      </c>
    </row>
    <row r="16" spans="1:9" ht="12.75" customHeight="1">
      <c r="A16" s="1060" t="s">
        <v>352</v>
      </c>
      <c r="B16" s="1061">
        <v>16</v>
      </c>
      <c r="C16" s="1061" t="s">
        <v>675</v>
      </c>
      <c r="D16" s="1061">
        <v>22</v>
      </c>
      <c r="E16" s="1061" t="s">
        <v>967</v>
      </c>
      <c r="F16" s="641">
        <v>38</v>
      </c>
      <c r="G16" s="643" t="s">
        <v>964</v>
      </c>
    </row>
    <row r="17" spans="1:9" s="194" customFormat="1" ht="12.75" customHeight="1">
      <c r="A17" s="1072" t="s">
        <v>106</v>
      </c>
      <c r="B17" s="201">
        <v>13</v>
      </c>
      <c r="C17" s="201" t="s">
        <v>672</v>
      </c>
      <c r="D17" s="201">
        <v>18</v>
      </c>
      <c r="E17" s="201" t="s">
        <v>670</v>
      </c>
      <c r="F17" s="201">
        <v>31</v>
      </c>
      <c r="G17" s="201" t="s">
        <v>655</v>
      </c>
      <c r="H17" s="197"/>
      <c r="I17" s="197"/>
    </row>
    <row r="18" spans="1:9" s="194" customFormat="1" ht="12.75" customHeight="1">
      <c r="A18" s="1073" t="s">
        <v>107</v>
      </c>
      <c r="B18" s="203">
        <v>3</v>
      </c>
      <c r="C18" s="203" t="s">
        <v>653</v>
      </c>
      <c r="D18" s="203">
        <v>4</v>
      </c>
      <c r="E18" s="203" t="s">
        <v>668</v>
      </c>
      <c r="F18" s="203">
        <v>7</v>
      </c>
      <c r="G18" s="203" t="s">
        <v>682</v>
      </c>
      <c r="H18" s="197"/>
      <c r="I18" s="197"/>
    </row>
    <row r="19" spans="1:9" ht="12.75" customHeight="1">
      <c r="A19" s="1064" t="s">
        <v>194</v>
      </c>
      <c r="B19" s="1065">
        <v>104</v>
      </c>
      <c r="C19" s="1065" t="s">
        <v>639</v>
      </c>
      <c r="D19" s="1065">
        <v>114</v>
      </c>
      <c r="E19" s="1065" t="s">
        <v>646</v>
      </c>
      <c r="F19" s="1079">
        <v>218</v>
      </c>
      <c r="G19" s="1080" t="s">
        <v>646</v>
      </c>
    </row>
    <row r="20" spans="1:9" ht="12.75" customHeight="1">
      <c r="A20" s="1066" t="s">
        <v>802</v>
      </c>
      <c r="B20" s="1067">
        <v>41</v>
      </c>
      <c r="C20" s="1067" t="s">
        <v>334</v>
      </c>
      <c r="D20" s="1067">
        <v>32</v>
      </c>
      <c r="E20" s="1067" t="s">
        <v>641</v>
      </c>
      <c r="F20" s="644">
        <v>73</v>
      </c>
      <c r="G20" s="706" t="s">
        <v>641</v>
      </c>
    </row>
    <row r="21" spans="1:9" ht="12.75" customHeight="1">
      <c r="A21" s="1068" t="s">
        <v>108</v>
      </c>
      <c r="B21" s="201">
        <v>8</v>
      </c>
      <c r="C21" s="201" t="s">
        <v>630</v>
      </c>
      <c r="D21" s="201">
        <v>6</v>
      </c>
      <c r="E21" s="201" t="s">
        <v>336</v>
      </c>
      <c r="F21" s="201">
        <v>14</v>
      </c>
      <c r="G21" s="201" t="s">
        <v>631</v>
      </c>
    </row>
    <row r="22" spans="1:9" ht="12.75" customHeight="1">
      <c r="A22" s="1069" t="s">
        <v>109</v>
      </c>
      <c r="B22" s="202">
        <v>2</v>
      </c>
      <c r="C22" s="202" t="s">
        <v>954</v>
      </c>
      <c r="D22" s="202">
        <v>1</v>
      </c>
      <c r="E22" s="202" t="s">
        <v>335</v>
      </c>
      <c r="F22" s="202">
        <v>3</v>
      </c>
      <c r="G22" s="202" t="s">
        <v>647</v>
      </c>
    </row>
    <row r="23" spans="1:9" ht="12.75" customHeight="1">
      <c r="A23" s="1069" t="s">
        <v>110</v>
      </c>
      <c r="B23" s="202">
        <v>12</v>
      </c>
      <c r="C23" s="202" t="s">
        <v>955</v>
      </c>
      <c r="D23" s="202">
        <v>5</v>
      </c>
      <c r="E23" s="202" t="s">
        <v>954</v>
      </c>
      <c r="F23" s="202">
        <v>17</v>
      </c>
      <c r="G23" s="202" t="s">
        <v>976</v>
      </c>
    </row>
    <row r="24" spans="1:9" ht="12.75" customHeight="1">
      <c r="A24" s="1069" t="s">
        <v>111</v>
      </c>
      <c r="B24" s="202">
        <v>2</v>
      </c>
      <c r="C24" s="202" t="s">
        <v>662</v>
      </c>
      <c r="D24" s="202">
        <v>1</v>
      </c>
      <c r="E24" s="202" t="s">
        <v>335</v>
      </c>
      <c r="F24" s="202">
        <v>3</v>
      </c>
      <c r="G24" s="202" t="s">
        <v>334</v>
      </c>
    </row>
    <row r="25" spans="1:9" ht="12.75" customHeight="1">
      <c r="A25" s="1069" t="s">
        <v>112</v>
      </c>
      <c r="B25" s="202">
        <v>7</v>
      </c>
      <c r="C25" s="202" t="s">
        <v>334</v>
      </c>
      <c r="D25" s="202">
        <v>10</v>
      </c>
      <c r="E25" s="202" t="s">
        <v>968</v>
      </c>
      <c r="F25" s="202">
        <v>17</v>
      </c>
      <c r="G25" s="202" t="s">
        <v>334</v>
      </c>
    </row>
    <row r="26" spans="1:9" ht="12.75" customHeight="1">
      <c r="A26" s="1069" t="s">
        <v>113</v>
      </c>
      <c r="B26" s="202">
        <v>2</v>
      </c>
      <c r="C26" s="202" t="s">
        <v>646</v>
      </c>
      <c r="D26" s="202">
        <v>2</v>
      </c>
      <c r="E26" s="202" t="s">
        <v>667</v>
      </c>
      <c r="F26" s="202">
        <v>4</v>
      </c>
      <c r="G26" s="202" t="s">
        <v>650</v>
      </c>
    </row>
    <row r="27" spans="1:9" ht="12.75" customHeight="1">
      <c r="A27" s="1069" t="s">
        <v>164</v>
      </c>
      <c r="B27" s="202"/>
      <c r="C27" s="202"/>
      <c r="D27" s="202">
        <v>1</v>
      </c>
      <c r="E27" s="202" t="s">
        <v>680</v>
      </c>
      <c r="F27" s="202">
        <v>1</v>
      </c>
      <c r="G27" s="202" t="s">
        <v>680</v>
      </c>
    </row>
    <row r="28" spans="1:9" s="194" customFormat="1" ht="12.75" customHeight="1">
      <c r="A28" s="1070" t="s">
        <v>114</v>
      </c>
      <c r="B28" s="202">
        <v>5</v>
      </c>
      <c r="C28" s="202" t="s">
        <v>956</v>
      </c>
      <c r="D28" s="202">
        <v>5</v>
      </c>
      <c r="E28" s="202" t="s">
        <v>956</v>
      </c>
      <c r="F28" s="202">
        <v>10</v>
      </c>
      <c r="G28" s="202" t="s">
        <v>956</v>
      </c>
      <c r="H28" s="197"/>
      <c r="I28" s="197"/>
    </row>
    <row r="29" spans="1:9" ht="12.75" customHeight="1">
      <c r="A29" s="1071" t="s">
        <v>115</v>
      </c>
      <c r="B29" s="203">
        <v>3</v>
      </c>
      <c r="C29" s="203" t="s">
        <v>957</v>
      </c>
      <c r="D29" s="203">
        <v>1</v>
      </c>
      <c r="E29" s="203" t="s">
        <v>334</v>
      </c>
      <c r="F29" s="203">
        <v>4</v>
      </c>
      <c r="G29" s="203" t="s">
        <v>632</v>
      </c>
    </row>
    <row r="30" spans="1:9" ht="12.75" customHeight="1">
      <c r="A30" s="1060" t="s">
        <v>803</v>
      </c>
      <c r="B30" s="1061">
        <v>50</v>
      </c>
      <c r="C30" s="1061" t="s">
        <v>958</v>
      </c>
      <c r="D30" s="1061">
        <v>61</v>
      </c>
      <c r="E30" s="1061" t="s">
        <v>632</v>
      </c>
      <c r="F30" s="641">
        <v>111</v>
      </c>
      <c r="G30" s="643" t="s">
        <v>632</v>
      </c>
    </row>
    <row r="31" spans="1:9" ht="12.75" customHeight="1">
      <c r="A31" s="1068" t="s">
        <v>116</v>
      </c>
      <c r="B31" s="201">
        <v>20</v>
      </c>
      <c r="C31" s="201" t="s">
        <v>677</v>
      </c>
      <c r="D31" s="201">
        <v>12</v>
      </c>
      <c r="E31" s="201" t="s">
        <v>969</v>
      </c>
      <c r="F31" s="201">
        <v>32</v>
      </c>
      <c r="G31" s="201" t="s">
        <v>632</v>
      </c>
    </row>
    <row r="32" spans="1:9" ht="12.75" customHeight="1">
      <c r="A32" s="1069" t="s">
        <v>117</v>
      </c>
      <c r="B32" s="202">
        <v>2</v>
      </c>
      <c r="C32" s="202" t="s">
        <v>632</v>
      </c>
      <c r="D32" s="202">
        <v>7</v>
      </c>
      <c r="E32" s="202" t="s">
        <v>970</v>
      </c>
      <c r="F32" s="202">
        <v>9</v>
      </c>
      <c r="G32" s="202" t="s">
        <v>640</v>
      </c>
    </row>
    <row r="33" spans="1:9" ht="12.75" customHeight="1">
      <c r="A33" s="1069" t="s">
        <v>118</v>
      </c>
      <c r="B33" s="202">
        <v>6</v>
      </c>
      <c r="C33" s="202" t="s">
        <v>672</v>
      </c>
      <c r="D33" s="202">
        <v>5</v>
      </c>
      <c r="E33" s="202" t="s">
        <v>971</v>
      </c>
      <c r="F33" s="202">
        <v>11</v>
      </c>
      <c r="G33" s="202" t="s">
        <v>640</v>
      </c>
    </row>
    <row r="34" spans="1:9" ht="12.75" customHeight="1">
      <c r="A34" s="1069" t="s">
        <v>119</v>
      </c>
      <c r="B34" s="202">
        <v>4</v>
      </c>
      <c r="C34" s="202" t="s">
        <v>959</v>
      </c>
      <c r="D34" s="202">
        <v>6</v>
      </c>
      <c r="E34" s="202" t="s">
        <v>932</v>
      </c>
      <c r="F34" s="202">
        <v>10</v>
      </c>
      <c r="G34" s="202" t="s">
        <v>968</v>
      </c>
    </row>
    <row r="35" spans="1:9" ht="12.75" customHeight="1">
      <c r="A35" s="1069" t="s">
        <v>120</v>
      </c>
      <c r="B35" s="202">
        <v>3</v>
      </c>
      <c r="C35" s="202" t="s">
        <v>960</v>
      </c>
      <c r="D35" s="202"/>
      <c r="E35" s="202"/>
      <c r="F35" s="202">
        <v>3</v>
      </c>
      <c r="G35" s="202" t="s">
        <v>960</v>
      </c>
    </row>
    <row r="36" spans="1:9" ht="12.75" customHeight="1">
      <c r="A36" s="1069" t="s">
        <v>121</v>
      </c>
      <c r="B36" s="202">
        <v>4</v>
      </c>
      <c r="C36" s="202" t="s">
        <v>335</v>
      </c>
      <c r="D36" s="202">
        <v>7</v>
      </c>
      <c r="E36" s="202" t="s">
        <v>972</v>
      </c>
      <c r="F36" s="202">
        <v>11</v>
      </c>
      <c r="G36" s="202" t="s">
        <v>634</v>
      </c>
    </row>
    <row r="37" spans="1:9" ht="12.75" customHeight="1">
      <c r="A37" s="1069" t="s">
        <v>122</v>
      </c>
      <c r="B37" s="202">
        <v>4</v>
      </c>
      <c r="C37" s="202" t="s">
        <v>632</v>
      </c>
      <c r="D37" s="202">
        <v>12</v>
      </c>
      <c r="E37" s="202" t="s">
        <v>664</v>
      </c>
      <c r="F37" s="202">
        <v>16</v>
      </c>
      <c r="G37" s="202" t="s">
        <v>336</v>
      </c>
      <c r="I37" s="198"/>
    </row>
    <row r="38" spans="1:9" s="194" customFormat="1" ht="12.75" customHeight="1">
      <c r="A38" s="1070" t="s">
        <v>123</v>
      </c>
      <c r="B38" s="202">
        <v>5</v>
      </c>
      <c r="C38" s="202" t="s">
        <v>961</v>
      </c>
      <c r="D38" s="202">
        <v>10</v>
      </c>
      <c r="E38" s="202" t="s">
        <v>632</v>
      </c>
      <c r="F38" s="202">
        <v>15</v>
      </c>
      <c r="G38" s="202" t="s">
        <v>637</v>
      </c>
      <c r="H38" s="197"/>
      <c r="I38" s="198"/>
    </row>
    <row r="39" spans="1:9" ht="12.75" customHeight="1">
      <c r="A39" s="1071" t="s">
        <v>124</v>
      </c>
      <c r="B39" s="203">
        <v>2</v>
      </c>
      <c r="C39" s="203" t="s">
        <v>954</v>
      </c>
      <c r="D39" s="203">
        <v>2</v>
      </c>
      <c r="E39" s="203" t="s">
        <v>670</v>
      </c>
      <c r="F39" s="203">
        <v>4</v>
      </c>
      <c r="G39" s="203" t="s">
        <v>334</v>
      </c>
      <c r="I39" s="198"/>
    </row>
    <row r="40" spans="1:9" ht="12.75" customHeight="1">
      <c r="A40" s="1060" t="s">
        <v>804</v>
      </c>
      <c r="B40" s="1061">
        <v>13</v>
      </c>
      <c r="C40" s="1061" t="s">
        <v>638</v>
      </c>
      <c r="D40" s="1061">
        <v>20</v>
      </c>
      <c r="E40" s="1061" t="s">
        <v>651</v>
      </c>
      <c r="F40" s="641">
        <v>33</v>
      </c>
      <c r="G40" s="643" t="s">
        <v>648</v>
      </c>
      <c r="I40" s="198"/>
    </row>
    <row r="41" spans="1:9" ht="12.75" customHeight="1">
      <c r="A41" s="1068" t="s">
        <v>147</v>
      </c>
      <c r="B41" s="201">
        <v>3</v>
      </c>
      <c r="C41" s="201" t="s">
        <v>670</v>
      </c>
      <c r="D41" s="201">
        <v>7</v>
      </c>
      <c r="E41" s="201" t="s">
        <v>973</v>
      </c>
      <c r="F41" s="201">
        <v>10</v>
      </c>
      <c r="G41" s="201" t="s">
        <v>649</v>
      </c>
      <c r="I41" s="198"/>
    </row>
    <row r="42" spans="1:9" ht="12.75" customHeight="1">
      <c r="A42" s="1069" t="s">
        <v>148</v>
      </c>
      <c r="B42" s="202">
        <v>4</v>
      </c>
      <c r="C42" s="202" t="s">
        <v>962</v>
      </c>
      <c r="D42" s="202">
        <v>8</v>
      </c>
      <c r="E42" s="202" t="s">
        <v>969</v>
      </c>
      <c r="F42" s="202">
        <v>12</v>
      </c>
      <c r="G42" s="202" t="s">
        <v>978</v>
      </c>
      <c r="I42" s="198"/>
    </row>
    <row r="43" spans="1:9" ht="12.75" customHeight="1">
      <c r="A43" s="1069" t="s">
        <v>149</v>
      </c>
      <c r="B43" s="202">
        <v>1</v>
      </c>
      <c r="C43" s="202" t="s">
        <v>963</v>
      </c>
      <c r="D43" s="202">
        <v>1</v>
      </c>
      <c r="E43" s="202" t="s">
        <v>954</v>
      </c>
      <c r="F43" s="202">
        <v>2</v>
      </c>
      <c r="G43" s="202" t="s">
        <v>979</v>
      </c>
      <c r="I43" s="198"/>
    </row>
    <row r="44" spans="1:9" s="194" customFormat="1" ht="12.75" customHeight="1">
      <c r="A44" s="1070" t="s">
        <v>150</v>
      </c>
      <c r="B44" s="202">
        <v>2</v>
      </c>
      <c r="C44" s="202" t="s">
        <v>647</v>
      </c>
      <c r="D44" s="202">
        <v>1</v>
      </c>
      <c r="E44" s="202" t="s">
        <v>665</v>
      </c>
      <c r="F44" s="202">
        <v>3</v>
      </c>
      <c r="G44" s="202" t="s">
        <v>637</v>
      </c>
      <c r="H44" s="197"/>
      <c r="I44" s="198"/>
    </row>
    <row r="45" spans="1:9" s="194" customFormat="1" ht="12.75" customHeight="1">
      <c r="A45" s="1073" t="s">
        <v>151</v>
      </c>
      <c r="B45" s="203">
        <v>3</v>
      </c>
      <c r="C45" s="203" t="s">
        <v>664</v>
      </c>
      <c r="D45" s="203">
        <v>3</v>
      </c>
      <c r="E45" s="203" t="s">
        <v>974</v>
      </c>
      <c r="F45" s="203">
        <v>6</v>
      </c>
      <c r="G45" s="203" t="s">
        <v>648</v>
      </c>
      <c r="H45" s="197"/>
      <c r="I45" s="198"/>
    </row>
    <row r="46" spans="1:9" s="195" customFormat="1" ht="12.75" customHeight="1">
      <c r="A46" s="1063" t="s">
        <v>805</v>
      </c>
      <c r="B46" s="1061"/>
      <c r="C46" s="1061" t="s">
        <v>834</v>
      </c>
      <c r="D46" s="1061">
        <v>1</v>
      </c>
      <c r="E46" s="1061" t="s">
        <v>665</v>
      </c>
      <c r="F46" s="641">
        <v>1</v>
      </c>
      <c r="G46" s="643" t="s">
        <v>665</v>
      </c>
      <c r="H46" s="199"/>
      <c r="I46" s="198"/>
    </row>
    <row r="47" spans="1:9" ht="12.75" customHeight="1">
      <c r="A47" s="1074" t="s">
        <v>338</v>
      </c>
      <c r="B47" s="1062"/>
      <c r="C47" s="1062" t="s">
        <v>834</v>
      </c>
      <c r="D47" s="1062">
        <v>1</v>
      </c>
      <c r="E47" s="1062" t="s">
        <v>665</v>
      </c>
      <c r="F47" s="1062">
        <v>1</v>
      </c>
      <c r="G47" s="1062" t="s">
        <v>665</v>
      </c>
      <c r="I47" s="198"/>
    </row>
    <row r="48" spans="1:9" ht="12.75" customHeight="1">
      <c r="A48" s="1064" t="s">
        <v>195</v>
      </c>
      <c r="B48" s="1065">
        <v>63</v>
      </c>
      <c r="C48" s="1065" t="s">
        <v>964</v>
      </c>
      <c r="D48" s="1065">
        <v>145</v>
      </c>
      <c r="E48" s="1065" t="s">
        <v>657</v>
      </c>
      <c r="F48" s="1079">
        <v>208</v>
      </c>
      <c r="G48" s="1080" t="s">
        <v>672</v>
      </c>
      <c r="I48" s="198"/>
    </row>
    <row r="49" spans="1:9" ht="12.75" customHeight="1">
      <c r="A49" s="1066" t="s">
        <v>806</v>
      </c>
      <c r="B49" s="1067">
        <v>16</v>
      </c>
      <c r="C49" s="1067" t="s">
        <v>965</v>
      </c>
      <c r="D49" s="1067">
        <v>48</v>
      </c>
      <c r="E49" s="1067" t="s">
        <v>975</v>
      </c>
      <c r="F49" s="644">
        <v>64</v>
      </c>
      <c r="G49" s="706" t="s">
        <v>980</v>
      </c>
    </row>
    <row r="50" spans="1:9" s="194" customFormat="1" ht="12.75" customHeight="1">
      <c r="A50" s="1072" t="s">
        <v>125</v>
      </c>
      <c r="B50" s="201">
        <v>3</v>
      </c>
      <c r="C50" s="201" t="s">
        <v>633</v>
      </c>
      <c r="D50" s="201">
        <v>19</v>
      </c>
      <c r="E50" s="201" t="s">
        <v>660</v>
      </c>
      <c r="F50" s="201">
        <v>22</v>
      </c>
      <c r="G50" s="201" t="s">
        <v>869</v>
      </c>
      <c r="H50" s="197"/>
      <c r="I50" s="197"/>
    </row>
    <row r="51" spans="1:9" ht="12.75" customHeight="1">
      <c r="A51" s="1069" t="s">
        <v>126</v>
      </c>
      <c r="B51" s="202">
        <v>5</v>
      </c>
      <c r="C51" s="202" t="s">
        <v>657</v>
      </c>
      <c r="D51" s="202">
        <v>11</v>
      </c>
      <c r="E51" s="202" t="s">
        <v>660</v>
      </c>
      <c r="F51" s="202">
        <v>16</v>
      </c>
      <c r="G51" s="202" t="s">
        <v>636</v>
      </c>
    </row>
    <row r="52" spans="1:9" ht="12.75" customHeight="1">
      <c r="A52" s="1071" t="s">
        <v>127</v>
      </c>
      <c r="B52" s="203">
        <v>8</v>
      </c>
      <c r="C52" s="203" t="s">
        <v>664</v>
      </c>
      <c r="D52" s="203">
        <v>18</v>
      </c>
      <c r="E52" s="203" t="s">
        <v>671</v>
      </c>
      <c r="F52" s="203">
        <v>26</v>
      </c>
      <c r="G52" s="203" t="s">
        <v>981</v>
      </c>
      <c r="H52" s="198"/>
    </row>
    <row r="53" spans="1:9" ht="12.75" customHeight="1">
      <c r="A53" s="1060" t="s">
        <v>360</v>
      </c>
      <c r="B53" s="1061">
        <v>4</v>
      </c>
      <c r="C53" s="1061" t="s">
        <v>635</v>
      </c>
      <c r="D53" s="1061">
        <v>12</v>
      </c>
      <c r="E53" s="1061" t="s">
        <v>652</v>
      </c>
      <c r="F53" s="641">
        <v>16</v>
      </c>
      <c r="G53" s="643" t="s">
        <v>682</v>
      </c>
      <c r="H53" s="200"/>
    </row>
    <row r="54" spans="1:9" s="194" customFormat="1" ht="12.75" customHeight="1">
      <c r="A54" s="1072" t="s">
        <v>128</v>
      </c>
      <c r="B54" s="201">
        <v>4</v>
      </c>
      <c r="C54" s="201" t="s">
        <v>635</v>
      </c>
      <c r="D54" s="201">
        <v>7</v>
      </c>
      <c r="E54" s="201" t="s">
        <v>665</v>
      </c>
      <c r="F54" s="201">
        <v>11</v>
      </c>
      <c r="G54" s="201" t="s">
        <v>676</v>
      </c>
      <c r="H54" s="200"/>
      <c r="I54" s="197"/>
    </row>
    <row r="55" spans="1:9" ht="12.75" customHeight="1">
      <c r="A55" s="1069" t="s">
        <v>129</v>
      </c>
      <c r="B55" s="202"/>
      <c r="C55" s="202"/>
      <c r="D55" s="202">
        <v>2</v>
      </c>
      <c r="E55" s="202" t="s">
        <v>966</v>
      </c>
      <c r="F55" s="202">
        <v>2</v>
      </c>
      <c r="G55" s="202" t="s">
        <v>966</v>
      </c>
      <c r="H55" s="200"/>
    </row>
    <row r="56" spans="1:9" ht="12.75" customHeight="1">
      <c r="A56" s="1071" t="s">
        <v>130</v>
      </c>
      <c r="B56" s="203"/>
      <c r="C56" s="203"/>
      <c r="D56" s="203">
        <v>3</v>
      </c>
      <c r="E56" s="203" t="s">
        <v>632</v>
      </c>
      <c r="F56" s="203">
        <v>3</v>
      </c>
      <c r="G56" s="203" t="s">
        <v>632</v>
      </c>
      <c r="H56" s="198"/>
    </row>
    <row r="57" spans="1:9" ht="12.75" customHeight="1">
      <c r="A57" s="1060" t="s">
        <v>361</v>
      </c>
      <c r="B57" s="1061">
        <v>8</v>
      </c>
      <c r="C57" s="1061" t="s">
        <v>678</v>
      </c>
      <c r="D57" s="1061">
        <v>13</v>
      </c>
      <c r="E57" s="1061" t="s">
        <v>673</v>
      </c>
      <c r="F57" s="641">
        <v>21</v>
      </c>
      <c r="G57" s="643" t="s">
        <v>674</v>
      </c>
      <c r="H57" s="198"/>
    </row>
    <row r="58" spans="1:9" s="194" customFormat="1" ht="12.75" customHeight="1">
      <c r="A58" s="1072" t="s">
        <v>131</v>
      </c>
      <c r="B58" s="201">
        <v>3</v>
      </c>
      <c r="C58" s="201" t="s">
        <v>680</v>
      </c>
      <c r="D58" s="201">
        <v>5</v>
      </c>
      <c r="E58" s="201" t="s">
        <v>652</v>
      </c>
      <c r="F58" s="201">
        <v>8</v>
      </c>
      <c r="G58" s="201" t="s">
        <v>657</v>
      </c>
      <c r="H58" s="198"/>
      <c r="I58" s="197"/>
    </row>
    <row r="59" spans="1:9" ht="12.75" customHeight="1">
      <c r="A59" s="1069" t="s">
        <v>132</v>
      </c>
      <c r="B59" s="202">
        <v>3</v>
      </c>
      <c r="C59" s="202" t="s">
        <v>676</v>
      </c>
      <c r="D59" s="202">
        <v>6</v>
      </c>
      <c r="E59" s="202" t="s">
        <v>680</v>
      </c>
      <c r="F59" s="202">
        <v>9</v>
      </c>
      <c r="G59" s="202" t="s">
        <v>668</v>
      </c>
      <c r="H59" s="200"/>
    </row>
    <row r="60" spans="1:9" ht="12.75" customHeight="1">
      <c r="A60" s="1071" t="s">
        <v>133</v>
      </c>
      <c r="B60" s="203">
        <v>2</v>
      </c>
      <c r="C60" s="203" t="s">
        <v>670</v>
      </c>
      <c r="D60" s="203">
        <v>2</v>
      </c>
      <c r="E60" s="203" t="s">
        <v>669</v>
      </c>
      <c r="F60" s="203">
        <v>4</v>
      </c>
      <c r="G60" s="203" t="s">
        <v>675</v>
      </c>
      <c r="H60" s="200"/>
    </row>
    <row r="61" spans="1:9" ht="12.75" customHeight="1">
      <c r="A61" s="1060" t="s">
        <v>362</v>
      </c>
      <c r="B61" s="1061">
        <v>6</v>
      </c>
      <c r="C61" s="1061" t="s">
        <v>671</v>
      </c>
      <c r="D61" s="1061">
        <v>11</v>
      </c>
      <c r="E61" s="1061" t="s">
        <v>965</v>
      </c>
      <c r="F61" s="641">
        <v>17</v>
      </c>
      <c r="G61" s="643" t="s">
        <v>676</v>
      </c>
      <c r="H61" s="200"/>
    </row>
    <row r="62" spans="1:9" ht="12.75" customHeight="1">
      <c r="A62" s="1068" t="s">
        <v>165</v>
      </c>
      <c r="B62" s="201">
        <v>1</v>
      </c>
      <c r="C62" s="201" t="s">
        <v>847</v>
      </c>
      <c r="D62" s="201">
        <v>2</v>
      </c>
      <c r="E62" s="201" t="s">
        <v>632</v>
      </c>
      <c r="F62" s="201">
        <v>3</v>
      </c>
      <c r="G62" s="201" t="s">
        <v>982</v>
      </c>
      <c r="H62" s="198"/>
    </row>
    <row r="63" spans="1:9" ht="12.75" customHeight="1">
      <c r="A63" s="1070" t="s">
        <v>134</v>
      </c>
      <c r="B63" s="202">
        <v>3</v>
      </c>
      <c r="C63" s="202" t="s">
        <v>652</v>
      </c>
      <c r="D63" s="202">
        <v>7</v>
      </c>
      <c r="E63" s="202" t="s">
        <v>682</v>
      </c>
      <c r="F63" s="202">
        <v>10</v>
      </c>
      <c r="G63" s="202" t="s">
        <v>682</v>
      </c>
      <c r="H63" s="198"/>
    </row>
    <row r="64" spans="1:9" ht="12.75" customHeight="1">
      <c r="A64" s="1069" t="s">
        <v>135</v>
      </c>
      <c r="B64" s="202">
        <v>1</v>
      </c>
      <c r="C64" s="202" t="s">
        <v>633</v>
      </c>
      <c r="D64" s="202">
        <v>1</v>
      </c>
      <c r="E64" s="202" t="s">
        <v>665</v>
      </c>
      <c r="F64" s="202">
        <v>2</v>
      </c>
      <c r="G64" s="202" t="s">
        <v>669</v>
      </c>
      <c r="H64" s="198"/>
    </row>
    <row r="65" spans="1:8" s="197" customFormat="1" ht="12.75" customHeight="1">
      <c r="A65" s="1071" t="s">
        <v>136</v>
      </c>
      <c r="B65" s="203">
        <v>1</v>
      </c>
      <c r="C65" s="203" t="s">
        <v>665</v>
      </c>
      <c r="D65" s="203">
        <v>1</v>
      </c>
      <c r="E65" s="203" t="s">
        <v>847</v>
      </c>
      <c r="F65" s="203">
        <v>2</v>
      </c>
      <c r="G65" s="203" t="s">
        <v>827</v>
      </c>
      <c r="H65" s="200"/>
    </row>
    <row r="66" spans="1:8" s="197" customFormat="1" ht="12.75" customHeight="1">
      <c r="A66" s="1060" t="s">
        <v>363</v>
      </c>
      <c r="B66" s="1061">
        <v>7</v>
      </c>
      <c r="C66" s="1061" t="s">
        <v>635</v>
      </c>
      <c r="D66" s="1061">
        <v>41</v>
      </c>
      <c r="E66" s="1061" t="s">
        <v>665</v>
      </c>
      <c r="F66" s="641">
        <v>48</v>
      </c>
      <c r="G66" s="643" t="s">
        <v>672</v>
      </c>
      <c r="H66" s="200"/>
    </row>
    <row r="67" spans="1:8" s="197" customFormat="1" ht="12.75" customHeight="1">
      <c r="A67" s="1068" t="s">
        <v>137</v>
      </c>
      <c r="B67" s="201">
        <v>1</v>
      </c>
      <c r="C67" s="201" t="s">
        <v>635</v>
      </c>
      <c r="D67" s="201">
        <v>19</v>
      </c>
      <c r="E67" s="201" t="s">
        <v>676</v>
      </c>
      <c r="F67" s="201">
        <v>20</v>
      </c>
      <c r="G67" s="201" t="s">
        <v>676</v>
      </c>
      <c r="H67" s="200"/>
    </row>
    <row r="68" spans="1:8" s="197" customFormat="1" ht="12.75" customHeight="1">
      <c r="A68" s="1070" t="s">
        <v>138</v>
      </c>
      <c r="B68" s="202">
        <v>2</v>
      </c>
      <c r="C68" s="202" t="s">
        <v>954</v>
      </c>
      <c r="D68" s="202">
        <v>9</v>
      </c>
      <c r="E68" s="202" t="s">
        <v>644</v>
      </c>
      <c r="F68" s="202">
        <v>11</v>
      </c>
      <c r="G68" s="202" t="s">
        <v>982</v>
      </c>
      <c r="H68" s="198"/>
    </row>
    <row r="69" spans="1:8" s="197" customFormat="1" ht="12.75" customHeight="1">
      <c r="A69" s="1069" t="s">
        <v>139</v>
      </c>
      <c r="B69" s="202">
        <v>2</v>
      </c>
      <c r="C69" s="202" t="s">
        <v>669</v>
      </c>
      <c r="D69" s="202">
        <v>3</v>
      </c>
      <c r="E69" s="202" t="s">
        <v>633</v>
      </c>
      <c r="F69" s="202">
        <v>5</v>
      </c>
      <c r="G69" s="202" t="s">
        <v>673</v>
      </c>
      <c r="H69" s="198"/>
    </row>
    <row r="70" spans="1:8" s="197" customFormat="1" ht="12.75" customHeight="1">
      <c r="A70" s="1071" t="s">
        <v>140</v>
      </c>
      <c r="B70" s="203">
        <v>2</v>
      </c>
      <c r="C70" s="203" t="s">
        <v>868</v>
      </c>
      <c r="D70" s="203">
        <v>10</v>
      </c>
      <c r="E70" s="203" t="s">
        <v>678</v>
      </c>
      <c r="F70" s="203">
        <v>12</v>
      </c>
      <c r="G70" s="203" t="s">
        <v>983</v>
      </c>
      <c r="H70" s="198"/>
    </row>
    <row r="71" spans="1:8" s="197" customFormat="1" ht="12.75" customHeight="1">
      <c r="A71" s="1060" t="s">
        <v>364</v>
      </c>
      <c r="B71" s="1061">
        <v>22</v>
      </c>
      <c r="C71" s="1061" t="s">
        <v>664</v>
      </c>
      <c r="D71" s="1061">
        <v>20</v>
      </c>
      <c r="E71" s="1061" t="s">
        <v>679</v>
      </c>
      <c r="F71" s="641">
        <v>42</v>
      </c>
      <c r="G71" s="643" t="s">
        <v>336</v>
      </c>
      <c r="H71" s="200"/>
    </row>
    <row r="72" spans="1:8" s="197" customFormat="1" ht="12.75" customHeight="1">
      <c r="A72" s="1068" t="s">
        <v>141</v>
      </c>
      <c r="B72" s="201">
        <v>5</v>
      </c>
      <c r="C72" s="201" t="s">
        <v>619</v>
      </c>
      <c r="D72" s="201">
        <v>5</v>
      </c>
      <c r="E72" s="201" t="s">
        <v>976</v>
      </c>
      <c r="F72" s="201">
        <v>10</v>
      </c>
      <c r="G72" s="201" t="s">
        <v>640</v>
      </c>
      <c r="H72" s="200"/>
    </row>
    <row r="73" spans="1:8" s="197" customFormat="1" ht="12.75" customHeight="1">
      <c r="A73" s="1069" t="s">
        <v>142</v>
      </c>
      <c r="B73" s="202">
        <v>5</v>
      </c>
      <c r="C73" s="202" t="s">
        <v>632</v>
      </c>
      <c r="D73" s="202">
        <v>6</v>
      </c>
      <c r="E73" s="202" t="s">
        <v>650</v>
      </c>
      <c r="F73" s="202">
        <v>11</v>
      </c>
      <c r="G73" s="202" t="s">
        <v>649</v>
      </c>
      <c r="H73" s="200"/>
    </row>
    <row r="74" spans="1:8" s="197" customFormat="1" ht="12.75" customHeight="1">
      <c r="A74" s="1069" t="s">
        <v>143</v>
      </c>
      <c r="B74" s="202">
        <v>3</v>
      </c>
      <c r="C74" s="202" t="s">
        <v>670</v>
      </c>
      <c r="D74" s="202">
        <v>1</v>
      </c>
      <c r="E74" s="202" t="s">
        <v>662</v>
      </c>
      <c r="F74" s="202">
        <v>4</v>
      </c>
      <c r="G74" s="202" t="s">
        <v>642</v>
      </c>
      <c r="H74" s="198"/>
    </row>
    <row r="75" spans="1:8" s="197" customFormat="1" ht="12.75" customHeight="1">
      <c r="A75" s="1070" t="s">
        <v>144</v>
      </c>
      <c r="B75" s="202">
        <v>4</v>
      </c>
      <c r="C75" s="202" t="s">
        <v>666</v>
      </c>
      <c r="D75" s="202">
        <v>5</v>
      </c>
      <c r="E75" s="202" t="s">
        <v>671</v>
      </c>
      <c r="F75" s="202">
        <v>9</v>
      </c>
      <c r="G75" s="202" t="s">
        <v>652</v>
      </c>
      <c r="H75" s="198"/>
    </row>
    <row r="76" spans="1:8" s="197" customFormat="1" ht="12.75" customHeight="1">
      <c r="A76" s="1070" t="s">
        <v>145</v>
      </c>
      <c r="B76" s="202">
        <v>3</v>
      </c>
      <c r="C76" s="202" t="s">
        <v>676</v>
      </c>
      <c r="D76" s="202">
        <v>2</v>
      </c>
      <c r="E76" s="202" t="s">
        <v>977</v>
      </c>
      <c r="F76" s="202">
        <v>5</v>
      </c>
      <c r="G76" s="202" t="s">
        <v>984</v>
      </c>
      <c r="H76" s="198"/>
    </row>
    <row r="77" spans="1:8" s="197" customFormat="1" ht="12.75" customHeight="1">
      <c r="A77" s="1071" t="s">
        <v>146</v>
      </c>
      <c r="B77" s="203">
        <v>2</v>
      </c>
      <c r="C77" s="203" t="s">
        <v>643</v>
      </c>
      <c r="D77" s="203">
        <v>1</v>
      </c>
      <c r="E77" s="203" t="s">
        <v>966</v>
      </c>
      <c r="F77" s="203">
        <v>3</v>
      </c>
      <c r="G77" s="203" t="s">
        <v>681</v>
      </c>
    </row>
    <row r="78" spans="1:8" s="197" customFormat="1" ht="12.75" customHeight="1">
      <c r="A78" s="1064" t="s">
        <v>196</v>
      </c>
      <c r="B78" s="1065">
        <v>4</v>
      </c>
      <c r="C78" s="1065" t="s">
        <v>861</v>
      </c>
      <c r="D78" s="1065">
        <v>10</v>
      </c>
      <c r="E78" s="1065" t="s">
        <v>672</v>
      </c>
      <c r="F78" s="1079">
        <v>14</v>
      </c>
      <c r="G78" s="1080" t="s">
        <v>674</v>
      </c>
    </row>
    <row r="79" spans="1:8" s="197" customFormat="1" ht="12.75" customHeight="1">
      <c r="A79" s="1066" t="s">
        <v>807</v>
      </c>
      <c r="B79" s="1067">
        <v>4</v>
      </c>
      <c r="C79" s="1067" t="s">
        <v>861</v>
      </c>
      <c r="D79" s="1067">
        <v>10</v>
      </c>
      <c r="E79" s="1067" t="s">
        <v>672</v>
      </c>
      <c r="F79" s="644">
        <v>14</v>
      </c>
      <c r="G79" s="706" t="s">
        <v>674</v>
      </c>
    </row>
    <row r="80" spans="1:8" s="197" customFormat="1" ht="12.75" customHeight="1">
      <c r="A80" s="1072" t="s">
        <v>153</v>
      </c>
      <c r="B80" s="201">
        <v>2</v>
      </c>
      <c r="C80" s="201" t="s">
        <v>643</v>
      </c>
      <c r="D80" s="201">
        <v>3</v>
      </c>
      <c r="E80" s="201" t="s">
        <v>645</v>
      </c>
      <c r="F80" s="201">
        <v>5</v>
      </c>
      <c r="G80" s="201" t="s">
        <v>982</v>
      </c>
    </row>
    <row r="81" spans="1:7" s="197" customFormat="1" ht="12.75" customHeight="1">
      <c r="A81" s="1070" t="s">
        <v>154</v>
      </c>
      <c r="B81" s="202">
        <v>1</v>
      </c>
      <c r="C81" s="202" t="s">
        <v>966</v>
      </c>
      <c r="D81" s="202">
        <v>4</v>
      </c>
      <c r="E81" s="202" t="s">
        <v>644</v>
      </c>
      <c r="F81" s="202">
        <v>5</v>
      </c>
      <c r="G81" s="202" t="s">
        <v>633</v>
      </c>
    </row>
    <row r="82" spans="1:7" s="197" customFormat="1" ht="12.75" customHeight="1">
      <c r="A82" s="1075" t="s">
        <v>155</v>
      </c>
      <c r="B82" s="1059">
        <v>1</v>
      </c>
      <c r="C82" s="1059" t="s">
        <v>680</v>
      </c>
      <c r="D82" s="1059">
        <v>3</v>
      </c>
      <c r="E82" s="1059" t="s">
        <v>636</v>
      </c>
      <c r="F82" s="1059">
        <v>4</v>
      </c>
      <c r="G82" s="1059" t="s">
        <v>890</v>
      </c>
    </row>
    <row r="83" spans="1:7" s="197" customFormat="1" ht="12.75" customHeight="1">
      <c r="A83" s="191"/>
      <c r="B83" s="1058"/>
      <c r="C83" s="1058"/>
      <c r="D83" s="1058"/>
      <c r="E83" s="1058"/>
      <c r="F83" s="1058"/>
      <c r="G83" s="1058"/>
    </row>
    <row r="84" spans="1:7" s="197" customFormat="1" ht="15" customHeight="1">
      <c r="A84" s="1076" t="s">
        <v>1</v>
      </c>
      <c r="B84" s="204">
        <v>199</v>
      </c>
      <c r="C84" s="204" t="s">
        <v>653</v>
      </c>
      <c r="D84" s="1077">
        <v>296</v>
      </c>
      <c r="E84" s="204" t="s">
        <v>618</v>
      </c>
      <c r="F84" s="641">
        <v>495</v>
      </c>
      <c r="G84" s="1078" t="s">
        <v>932</v>
      </c>
    </row>
    <row r="85" spans="1:7" s="197" customFormat="1" ht="15" customHeight="1">
      <c r="A85" s="190"/>
      <c r="B85" s="190"/>
      <c r="C85" s="191"/>
      <c r="D85" s="191"/>
      <c r="E85" s="191"/>
      <c r="F85" s="191"/>
    </row>
  </sheetData>
  <mergeCells count="5">
    <mergeCell ref="A5:G5"/>
    <mergeCell ref="A2:G2"/>
    <mergeCell ref="A3:G3"/>
    <mergeCell ref="A4:G4"/>
    <mergeCell ref="B7:G7"/>
  </mergeCells>
  <printOptions horizontalCentered="1"/>
  <pageMargins left="0.39370078740157483" right="0.39370078740157483" top="0.98425196850393704" bottom="0.59055118110236227" header="0.39370078740157483" footer="0.39370078740157483"/>
  <pageSetup paperSize="9" scale="94" firstPageNumber="50" fitToHeight="0" orientation="portrait" r:id="rId1"/>
  <rowBreaks count="1" manualBreakCount="1">
    <brk id="47" max="6" man="1"/>
  </rowBreaks>
</worksheet>
</file>

<file path=xl/worksheets/sheet29.xml><?xml version="1.0" encoding="utf-8"?>
<worksheet xmlns="http://schemas.openxmlformats.org/spreadsheetml/2006/main" xmlns:r="http://schemas.openxmlformats.org/officeDocument/2006/relationships">
  <sheetPr>
    <tabColor theme="3" tint="-0.499984740745262"/>
    <pageSetUpPr fitToPage="1"/>
  </sheetPr>
  <dimension ref="A2:G84"/>
  <sheetViews>
    <sheetView showGridLines="0" zoomScaleNormal="100" workbookViewId="0">
      <selection activeCell="R39" sqref="R39"/>
    </sheetView>
  </sheetViews>
  <sheetFormatPr baseColWidth="10" defaultRowHeight="13.2"/>
  <cols>
    <col min="1" max="1" width="25.6640625" customWidth="1"/>
    <col min="2" max="2" width="10.6640625" customWidth="1"/>
    <col min="3" max="3" width="20" customWidth="1"/>
    <col min="4" max="4" width="13.33203125" customWidth="1"/>
    <col min="5" max="5" width="19.44140625" customWidth="1"/>
    <col min="6" max="6" width="13.109375" customWidth="1"/>
    <col min="7" max="7" width="15.77734375" bestFit="1" customWidth="1"/>
  </cols>
  <sheetData>
    <row r="2" spans="1:7" ht="36.75" customHeight="1">
      <c r="A2" s="1255" t="s">
        <v>742</v>
      </c>
      <c r="B2" s="1255"/>
      <c r="C2" s="1255"/>
      <c r="D2" s="1255"/>
      <c r="E2" s="1255"/>
      <c r="F2" s="1255"/>
      <c r="G2" s="1255"/>
    </row>
    <row r="3" spans="1:7">
      <c r="A3" s="1332"/>
      <c r="B3" s="1332"/>
      <c r="C3" s="1332"/>
      <c r="D3" s="1332"/>
      <c r="E3" s="1332"/>
      <c r="F3" s="1332"/>
      <c r="G3" s="1332"/>
    </row>
    <row r="5" spans="1:7">
      <c r="A5" s="1331" t="s">
        <v>810</v>
      </c>
      <c r="B5" s="1331"/>
      <c r="C5" s="1331"/>
      <c r="D5" s="1331"/>
      <c r="E5" s="1331"/>
      <c r="F5" s="1331"/>
      <c r="G5" s="1331"/>
    </row>
    <row r="7" spans="1:7">
      <c r="B7" s="1334" t="s">
        <v>340</v>
      </c>
      <c r="C7" s="1335"/>
      <c r="D7" s="1335"/>
      <c r="E7" s="1335"/>
      <c r="F7" s="1335"/>
      <c r="G7" s="1335"/>
    </row>
    <row r="8" spans="1:7" ht="39.6">
      <c r="A8" s="1011" t="s">
        <v>902</v>
      </c>
      <c r="B8" s="1012" t="s">
        <v>331</v>
      </c>
      <c r="C8" s="1012" t="s">
        <v>332</v>
      </c>
      <c r="D8" s="1012" t="s">
        <v>333</v>
      </c>
      <c r="E8" s="1013" t="s">
        <v>332</v>
      </c>
      <c r="F8" s="1014" t="s">
        <v>101</v>
      </c>
      <c r="G8" s="643" t="s">
        <v>332</v>
      </c>
    </row>
    <row r="9" spans="1:7" s="4" customFormat="1">
      <c r="A9" s="1015"/>
      <c r="B9" s="196"/>
      <c r="C9" s="196"/>
      <c r="D9" s="196"/>
      <c r="E9" s="196"/>
      <c r="F9" s="1016"/>
      <c r="G9" s="1016"/>
    </row>
    <row r="10" spans="1:7">
      <c r="A10" s="1009" t="s">
        <v>193</v>
      </c>
      <c r="B10" s="451">
        <v>129</v>
      </c>
      <c r="C10" s="1018" t="s">
        <v>812</v>
      </c>
      <c r="D10" s="451">
        <v>103</v>
      </c>
      <c r="E10" s="1018" t="s">
        <v>858</v>
      </c>
      <c r="F10" s="433">
        <v>232</v>
      </c>
      <c r="G10" s="651" t="s">
        <v>832</v>
      </c>
    </row>
    <row r="11" spans="1:7">
      <c r="A11" s="803" t="s">
        <v>351</v>
      </c>
      <c r="B11" s="506">
        <v>66</v>
      </c>
      <c r="C11" s="648" t="s">
        <v>813</v>
      </c>
      <c r="D11" s="506">
        <v>52</v>
      </c>
      <c r="E11" s="648" t="s">
        <v>832</v>
      </c>
      <c r="F11" s="338">
        <v>118</v>
      </c>
      <c r="G11" s="654" t="s">
        <v>612</v>
      </c>
    </row>
    <row r="12" spans="1:7">
      <c r="A12" s="956" t="s">
        <v>102</v>
      </c>
      <c r="B12" s="35">
        <v>37</v>
      </c>
      <c r="C12" s="1021" t="s">
        <v>814</v>
      </c>
      <c r="D12" s="35">
        <v>17</v>
      </c>
      <c r="E12" s="1021" t="s">
        <v>816</v>
      </c>
      <c r="F12" s="35">
        <v>54</v>
      </c>
      <c r="G12" s="1021" t="s">
        <v>882</v>
      </c>
    </row>
    <row r="13" spans="1:7">
      <c r="A13" s="961" t="s">
        <v>103</v>
      </c>
      <c r="B13" s="37">
        <v>22</v>
      </c>
      <c r="C13" s="1022" t="s">
        <v>815</v>
      </c>
      <c r="D13" s="37">
        <v>22</v>
      </c>
      <c r="E13" s="1022" t="s">
        <v>837</v>
      </c>
      <c r="F13" s="37">
        <v>44</v>
      </c>
      <c r="G13" s="1022" t="s">
        <v>883</v>
      </c>
    </row>
    <row r="14" spans="1:7">
      <c r="A14" s="961" t="s">
        <v>104</v>
      </c>
      <c r="B14" s="37">
        <v>1</v>
      </c>
      <c r="C14" s="1022" t="s">
        <v>816</v>
      </c>
      <c r="D14" s="37">
        <v>5</v>
      </c>
      <c r="E14" s="1022" t="s">
        <v>828</v>
      </c>
      <c r="F14" s="37">
        <v>6</v>
      </c>
      <c r="G14" s="1022" t="s">
        <v>884</v>
      </c>
    </row>
    <row r="15" spans="1:7">
      <c r="A15" s="966" t="s">
        <v>105</v>
      </c>
      <c r="B15" s="38">
        <v>6</v>
      </c>
      <c r="C15" s="1023" t="s">
        <v>816</v>
      </c>
      <c r="D15" s="38">
        <v>8</v>
      </c>
      <c r="E15" s="1023" t="s">
        <v>857</v>
      </c>
      <c r="F15" s="38">
        <v>14</v>
      </c>
      <c r="G15" s="1023" t="s">
        <v>885</v>
      </c>
    </row>
    <row r="16" spans="1:7">
      <c r="A16" s="430" t="s">
        <v>352</v>
      </c>
      <c r="B16" s="48">
        <v>63</v>
      </c>
      <c r="C16" s="901" t="s">
        <v>816</v>
      </c>
      <c r="D16" s="48">
        <v>51</v>
      </c>
      <c r="E16" s="901" t="s">
        <v>844</v>
      </c>
      <c r="F16" s="174">
        <v>114</v>
      </c>
      <c r="G16" s="902" t="s">
        <v>886</v>
      </c>
    </row>
    <row r="17" spans="1:7">
      <c r="A17" s="956" t="s">
        <v>106</v>
      </c>
      <c r="B17" s="35">
        <v>16</v>
      </c>
      <c r="C17" s="1021" t="s">
        <v>817</v>
      </c>
      <c r="D17" s="35">
        <v>27</v>
      </c>
      <c r="E17" s="1021" t="s">
        <v>813</v>
      </c>
      <c r="F17" s="35">
        <v>43</v>
      </c>
      <c r="G17" s="1021" t="s">
        <v>824</v>
      </c>
    </row>
    <row r="18" spans="1:7">
      <c r="A18" s="966" t="s">
        <v>107</v>
      </c>
      <c r="B18" s="38">
        <v>47</v>
      </c>
      <c r="C18" s="1023" t="s">
        <v>818</v>
      </c>
      <c r="D18" s="38">
        <v>24</v>
      </c>
      <c r="E18" s="1023" t="s">
        <v>859</v>
      </c>
      <c r="F18" s="38">
        <v>71</v>
      </c>
      <c r="G18" s="1023" t="s">
        <v>887</v>
      </c>
    </row>
    <row r="19" spans="1:7">
      <c r="A19" s="1009" t="s">
        <v>194</v>
      </c>
      <c r="B19" s="451">
        <v>209</v>
      </c>
      <c r="C19" s="1018" t="s">
        <v>819</v>
      </c>
      <c r="D19" s="451">
        <v>189</v>
      </c>
      <c r="E19" s="1018" t="s">
        <v>826</v>
      </c>
      <c r="F19" s="433">
        <v>398</v>
      </c>
      <c r="G19" s="651" t="s">
        <v>888</v>
      </c>
    </row>
    <row r="20" spans="1:7">
      <c r="A20" s="803" t="s">
        <v>802</v>
      </c>
      <c r="B20" s="506">
        <v>84</v>
      </c>
      <c r="C20" s="648" t="s">
        <v>820</v>
      </c>
      <c r="D20" s="506">
        <v>57</v>
      </c>
      <c r="E20" s="648" t="s">
        <v>860</v>
      </c>
      <c r="F20" s="338">
        <v>141</v>
      </c>
      <c r="G20" s="654" t="s">
        <v>889</v>
      </c>
    </row>
    <row r="21" spans="1:7">
      <c r="A21" s="956" t="s">
        <v>108</v>
      </c>
      <c r="B21" s="35">
        <v>15</v>
      </c>
      <c r="C21" s="1021" t="s">
        <v>821</v>
      </c>
      <c r="D21" s="35">
        <v>12</v>
      </c>
      <c r="E21" s="1021" t="s">
        <v>861</v>
      </c>
      <c r="F21" s="35">
        <v>27</v>
      </c>
      <c r="G21" s="1021" t="s">
        <v>890</v>
      </c>
    </row>
    <row r="22" spans="1:7">
      <c r="A22" s="961" t="s">
        <v>109</v>
      </c>
      <c r="B22" s="37">
        <v>1</v>
      </c>
      <c r="C22" s="1022" t="s">
        <v>822</v>
      </c>
      <c r="D22" s="37"/>
      <c r="E22" s="1022"/>
      <c r="F22" s="37">
        <v>1</v>
      </c>
      <c r="G22" s="1022" t="s">
        <v>822</v>
      </c>
    </row>
    <row r="23" spans="1:7">
      <c r="A23" s="961" t="s">
        <v>110</v>
      </c>
      <c r="B23" s="37">
        <v>9</v>
      </c>
      <c r="C23" s="1022" t="s">
        <v>823</v>
      </c>
      <c r="D23" s="37">
        <v>7</v>
      </c>
      <c r="E23" s="1022" t="s">
        <v>820</v>
      </c>
      <c r="F23" s="37">
        <v>16</v>
      </c>
      <c r="G23" s="1022" t="s">
        <v>847</v>
      </c>
    </row>
    <row r="24" spans="1:7">
      <c r="A24" s="961" t="s">
        <v>111</v>
      </c>
      <c r="B24" s="37">
        <v>3</v>
      </c>
      <c r="C24" s="1022" t="s">
        <v>824</v>
      </c>
      <c r="D24" s="37"/>
      <c r="E24" s="1022"/>
      <c r="F24" s="37">
        <v>3</v>
      </c>
      <c r="G24" s="1022" t="s">
        <v>824</v>
      </c>
    </row>
    <row r="25" spans="1:7">
      <c r="A25" s="961" t="s">
        <v>112</v>
      </c>
      <c r="B25" s="37">
        <v>32</v>
      </c>
      <c r="C25" s="1022" t="s">
        <v>825</v>
      </c>
      <c r="D25" s="37">
        <v>13</v>
      </c>
      <c r="E25" s="1022" t="s">
        <v>612</v>
      </c>
      <c r="F25" s="37">
        <v>45</v>
      </c>
      <c r="G25" s="1022" t="s">
        <v>891</v>
      </c>
    </row>
    <row r="26" spans="1:7">
      <c r="A26" s="961" t="s">
        <v>113</v>
      </c>
      <c r="B26" s="37">
        <v>2</v>
      </c>
      <c r="C26" s="1022" t="s">
        <v>643</v>
      </c>
      <c r="D26" s="37">
        <v>3</v>
      </c>
      <c r="E26" s="1022" t="s">
        <v>862</v>
      </c>
      <c r="F26" s="37">
        <v>5</v>
      </c>
      <c r="G26" s="1022" t="s">
        <v>892</v>
      </c>
    </row>
    <row r="27" spans="1:7">
      <c r="A27" s="961" t="s">
        <v>164</v>
      </c>
      <c r="B27" s="37">
        <v>4</v>
      </c>
      <c r="C27" s="1022" t="s">
        <v>656</v>
      </c>
      <c r="D27" s="37">
        <v>1</v>
      </c>
      <c r="E27" s="1022" t="s">
        <v>863</v>
      </c>
      <c r="F27" s="37">
        <v>5</v>
      </c>
      <c r="G27" s="1022" t="s">
        <v>830</v>
      </c>
    </row>
    <row r="28" spans="1:7">
      <c r="A28" s="961" t="s">
        <v>114</v>
      </c>
      <c r="B28" s="37">
        <v>14</v>
      </c>
      <c r="C28" s="1022" t="s">
        <v>826</v>
      </c>
      <c r="D28" s="37">
        <v>16</v>
      </c>
      <c r="E28" s="1022" t="s">
        <v>661</v>
      </c>
      <c r="F28" s="37">
        <v>30</v>
      </c>
      <c r="G28" s="1022" t="s">
        <v>893</v>
      </c>
    </row>
    <row r="29" spans="1:7">
      <c r="A29" s="966" t="s">
        <v>115</v>
      </c>
      <c r="B29" s="38">
        <v>4</v>
      </c>
      <c r="C29" s="1023" t="s">
        <v>827</v>
      </c>
      <c r="D29" s="38">
        <v>5</v>
      </c>
      <c r="E29" s="1023" t="s">
        <v>864</v>
      </c>
      <c r="F29" s="38">
        <v>9</v>
      </c>
      <c r="G29" s="1023" t="s">
        <v>821</v>
      </c>
    </row>
    <row r="30" spans="1:7">
      <c r="A30" s="430" t="s">
        <v>803</v>
      </c>
      <c r="B30" s="48">
        <v>84</v>
      </c>
      <c r="C30" s="901" t="s">
        <v>828</v>
      </c>
      <c r="D30" s="48">
        <v>89</v>
      </c>
      <c r="E30" s="901" t="s">
        <v>865</v>
      </c>
      <c r="F30" s="174">
        <v>173</v>
      </c>
      <c r="G30" s="902" t="s">
        <v>859</v>
      </c>
    </row>
    <row r="31" spans="1:7">
      <c r="A31" s="956" t="s">
        <v>116</v>
      </c>
      <c r="B31" s="35">
        <v>22</v>
      </c>
      <c r="C31" s="1021" t="s">
        <v>829</v>
      </c>
      <c r="D31" s="35">
        <v>18</v>
      </c>
      <c r="E31" s="1021" t="s">
        <v>866</v>
      </c>
      <c r="F31" s="35">
        <v>40</v>
      </c>
      <c r="G31" s="1021" t="s">
        <v>894</v>
      </c>
    </row>
    <row r="32" spans="1:7">
      <c r="A32" s="961" t="s">
        <v>117</v>
      </c>
      <c r="B32" s="37">
        <v>7</v>
      </c>
      <c r="C32" s="1022" t="s">
        <v>820</v>
      </c>
      <c r="D32" s="37">
        <v>13</v>
      </c>
      <c r="E32" s="1022" t="s">
        <v>860</v>
      </c>
      <c r="F32" s="37">
        <v>20</v>
      </c>
      <c r="G32" s="1022" t="s">
        <v>856</v>
      </c>
    </row>
    <row r="33" spans="1:7">
      <c r="A33" s="961" t="s">
        <v>118</v>
      </c>
      <c r="B33" s="37">
        <v>19</v>
      </c>
      <c r="C33" s="1022" t="s">
        <v>830</v>
      </c>
      <c r="D33" s="37">
        <v>10</v>
      </c>
      <c r="E33" s="1022" t="s">
        <v>867</v>
      </c>
      <c r="F33" s="37">
        <v>29</v>
      </c>
      <c r="G33" s="1022" t="s">
        <v>826</v>
      </c>
    </row>
    <row r="34" spans="1:7">
      <c r="A34" s="961" t="s">
        <v>119</v>
      </c>
      <c r="B34" s="37">
        <v>9</v>
      </c>
      <c r="C34" s="1022" t="s">
        <v>818</v>
      </c>
      <c r="D34" s="37">
        <v>11</v>
      </c>
      <c r="E34" s="1022" t="s">
        <v>826</v>
      </c>
      <c r="F34" s="37">
        <v>20</v>
      </c>
      <c r="G34" s="1022" t="s">
        <v>895</v>
      </c>
    </row>
    <row r="35" spans="1:7">
      <c r="A35" s="961" t="s">
        <v>120</v>
      </c>
      <c r="B35" s="37">
        <v>5</v>
      </c>
      <c r="C35" s="1022" t="s">
        <v>825</v>
      </c>
      <c r="D35" s="37">
        <v>3</v>
      </c>
      <c r="E35" s="1022" t="s">
        <v>656</v>
      </c>
      <c r="F35" s="37">
        <v>8</v>
      </c>
      <c r="G35" s="1022" t="s">
        <v>820</v>
      </c>
    </row>
    <row r="36" spans="1:7">
      <c r="A36" s="961" t="s">
        <v>121</v>
      </c>
      <c r="B36" s="37">
        <v>1</v>
      </c>
      <c r="C36" s="1022" t="s">
        <v>831</v>
      </c>
      <c r="D36" s="37">
        <v>8</v>
      </c>
      <c r="E36" s="1022" t="s">
        <v>868</v>
      </c>
      <c r="F36" s="37">
        <v>9</v>
      </c>
      <c r="G36" s="1022" t="s">
        <v>892</v>
      </c>
    </row>
    <row r="37" spans="1:7">
      <c r="A37" s="961" t="s">
        <v>122</v>
      </c>
      <c r="B37" s="37">
        <v>10</v>
      </c>
      <c r="C37" s="1022" t="s">
        <v>828</v>
      </c>
      <c r="D37" s="37">
        <v>14</v>
      </c>
      <c r="E37" s="1022" t="s">
        <v>819</v>
      </c>
      <c r="F37" s="37">
        <v>24</v>
      </c>
      <c r="G37" s="1022" t="s">
        <v>865</v>
      </c>
    </row>
    <row r="38" spans="1:7">
      <c r="A38" s="961" t="s">
        <v>123</v>
      </c>
      <c r="B38" s="37">
        <v>9</v>
      </c>
      <c r="C38" s="1022" t="s">
        <v>832</v>
      </c>
      <c r="D38" s="37">
        <v>11</v>
      </c>
      <c r="E38" s="1022" t="s">
        <v>844</v>
      </c>
      <c r="F38" s="37">
        <v>20</v>
      </c>
      <c r="G38" s="1022" t="s">
        <v>886</v>
      </c>
    </row>
    <row r="39" spans="1:7">
      <c r="A39" s="966" t="s">
        <v>124</v>
      </c>
      <c r="B39" s="38">
        <v>2</v>
      </c>
      <c r="C39" s="1023" t="s">
        <v>828</v>
      </c>
      <c r="D39" s="38">
        <v>1</v>
      </c>
      <c r="E39" s="1023" t="s">
        <v>822</v>
      </c>
      <c r="F39" s="38">
        <v>3</v>
      </c>
      <c r="G39" s="1023" t="s">
        <v>818</v>
      </c>
    </row>
    <row r="40" spans="1:7">
      <c r="A40" s="430" t="s">
        <v>804</v>
      </c>
      <c r="B40" s="48">
        <v>41</v>
      </c>
      <c r="C40" s="901" t="s">
        <v>613</v>
      </c>
      <c r="D40" s="48">
        <v>42</v>
      </c>
      <c r="E40" s="901" t="s">
        <v>865</v>
      </c>
      <c r="F40" s="174">
        <v>83</v>
      </c>
      <c r="G40" s="902" t="s">
        <v>896</v>
      </c>
    </row>
    <row r="41" spans="1:7">
      <c r="A41" s="956" t="s">
        <v>147</v>
      </c>
      <c r="B41" s="35">
        <v>9</v>
      </c>
      <c r="C41" s="1021" t="s">
        <v>823</v>
      </c>
      <c r="D41" s="35">
        <v>16</v>
      </c>
      <c r="E41" s="1021" t="s">
        <v>869</v>
      </c>
      <c r="F41" s="35">
        <v>25</v>
      </c>
      <c r="G41" s="1021" t="s">
        <v>825</v>
      </c>
    </row>
    <row r="42" spans="1:7">
      <c r="A42" s="961" t="s">
        <v>148</v>
      </c>
      <c r="B42" s="37">
        <v>20</v>
      </c>
      <c r="C42" s="1022" t="s">
        <v>833</v>
      </c>
      <c r="D42" s="37">
        <v>8</v>
      </c>
      <c r="E42" s="1022" t="s">
        <v>870</v>
      </c>
      <c r="F42" s="37">
        <v>28</v>
      </c>
      <c r="G42" s="1022" t="s">
        <v>337</v>
      </c>
    </row>
    <row r="43" spans="1:7">
      <c r="A43" s="961" t="s">
        <v>149</v>
      </c>
      <c r="B43" s="37"/>
      <c r="C43" s="1022"/>
      <c r="D43" s="37">
        <v>1</v>
      </c>
      <c r="E43" s="1022" t="s">
        <v>656</v>
      </c>
      <c r="F43" s="37">
        <v>1</v>
      </c>
      <c r="G43" s="1022" t="s">
        <v>656</v>
      </c>
    </row>
    <row r="44" spans="1:7">
      <c r="A44" s="961" t="s">
        <v>150</v>
      </c>
      <c r="B44" s="37">
        <v>1</v>
      </c>
      <c r="C44" s="1022" t="s">
        <v>613</v>
      </c>
      <c r="D44" s="37">
        <v>1</v>
      </c>
      <c r="E44" s="1022" t="s">
        <v>680</v>
      </c>
      <c r="F44" s="37">
        <v>2</v>
      </c>
      <c r="G44" s="1022" t="s">
        <v>897</v>
      </c>
    </row>
    <row r="45" spans="1:7">
      <c r="A45" s="966" t="s">
        <v>151</v>
      </c>
      <c r="B45" s="38">
        <v>11</v>
      </c>
      <c r="C45" s="1023" t="s">
        <v>835</v>
      </c>
      <c r="D45" s="38">
        <v>16</v>
      </c>
      <c r="E45" s="1023" t="s">
        <v>838</v>
      </c>
      <c r="F45" s="38">
        <v>27</v>
      </c>
      <c r="G45" s="1023" t="s">
        <v>836</v>
      </c>
    </row>
    <row r="46" spans="1:7">
      <c r="A46" s="430" t="s">
        <v>805</v>
      </c>
      <c r="B46" s="48">
        <v>0</v>
      </c>
      <c r="C46" s="901" t="s">
        <v>834</v>
      </c>
      <c r="D46" s="48">
        <v>1</v>
      </c>
      <c r="E46" s="901" t="s">
        <v>847</v>
      </c>
      <c r="F46" s="174">
        <v>1</v>
      </c>
      <c r="G46" s="902" t="s">
        <v>847</v>
      </c>
    </row>
    <row r="47" spans="1:7">
      <c r="A47" s="976" t="s">
        <v>152</v>
      </c>
      <c r="B47" s="33">
        <v>0</v>
      </c>
      <c r="C47" s="1024" t="s">
        <v>834</v>
      </c>
      <c r="D47" s="33">
        <v>1</v>
      </c>
      <c r="E47" s="1024" t="s">
        <v>847</v>
      </c>
      <c r="F47" s="33">
        <v>1</v>
      </c>
      <c r="G47" s="1024" t="s">
        <v>847</v>
      </c>
    </row>
    <row r="48" spans="1:7">
      <c r="A48" s="1009" t="s">
        <v>195</v>
      </c>
      <c r="B48" s="451">
        <v>109</v>
      </c>
      <c r="C48" s="1018" t="s">
        <v>836</v>
      </c>
      <c r="D48" s="451">
        <v>247</v>
      </c>
      <c r="E48" s="1018" t="s">
        <v>814</v>
      </c>
      <c r="F48" s="433">
        <v>356</v>
      </c>
      <c r="G48" s="651" t="s">
        <v>814</v>
      </c>
    </row>
    <row r="49" spans="1:7">
      <c r="A49" s="803" t="s">
        <v>806</v>
      </c>
      <c r="B49" s="506">
        <v>21</v>
      </c>
      <c r="C49" s="648" t="s">
        <v>837</v>
      </c>
      <c r="D49" s="506">
        <v>76</v>
      </c>
      <c r="E49" s="648" t="s">
        <v>837</v>
      </c>
      <c r="F49" s="506">
        <v>97</v>
      </c>
      <c r="G49" s="1019" t="s">
        <v>837</v>
      </c>
    </row>
    <row r="50" spans="1:7">
      <c r="A50" s="956" t="s">
        <v>125</v>
      </c>
      <c r="B50" s="35">
        <v>5</v>
      </c>
      <c r="C50" s="1021" t="s">
        <v>837</v>
      </c>
      <c r="D50" s="35">
        <v>11</v>
      </c>
      <c r="E50" s="1021" t="s">
        <v>871</v>
      </c>
      <c r="F50" s="35">
        <v>16</v>
      </c>
      <c r="G50" s="1021" t="s">
        <v>822</v>
      </c>
    </row>
    <row r="51" spans="1:7">
      <c r="A51" s="961" t="s">
        <v>126</v>
      </c>
      <c r="B51" s="37">
        <v>8</v>
      </c>
      <c r="C51" s="1022" t="s">
        <v>838</v>
      </c>
      <c r="D51" s="37">
        <v>28</v>
      </c>
      <c r="E51" s="1022" t="s">
        <v>838</v>
      </c>
      <c r="F51" s="37">
        <v>36</v>
      </c>
      <c r="G51" s="1022" t="s">
        <v>838</v>
      </c>
    </row>
    <row r="52" spans="1:7">
      <c r="A52" s="966" t="s">
        <v>127</v>
      </c>
      <c r="B52" s="38">
        <v>8</v>
      </c>
      <c r="C52" s="1023" t="s">
        <v>812</v>
      </c>
      <c r="D52" s="38">
        <v>37</v>
      </c>
      <c r="E52" s="1023" t="s">
        <v>816</v>
      </c>
      <c r="F52" s="38">
        <v>45</v>
      </c>
      <c r="G52" s="1023" t="s">
        <v>614</v>
      </c>
    </row>
    <row r="53" spans="1:7">
      <c r="A53" s="430" t="s">
        <v>360</v>
      </c>
      <c r="B53" s="48">
        <v>8</v>
      </c>
      <c r="C53" s="901" t="s">
        <v>839</v>
      </c>
      <c r="D53" s="48">
        <v>23</v>
      </c>
      <c r="E53" s="901" t="s">
        <v>872</v>
      </c>
      <c r="F53" s="174">
        <v>31</v>
      </c>
      <c r="G53" s="902" t="s">
        <v>872</v>
      </c>
    </row>
    <row r="54" spans="1:7">
      <c r="A54" s="956" t="s">
        <v>128</v>
      </c>
      <c r="B54" s="35">
        <v>6</v>
      </c>
      <c r="C54" s="1021" t="s">
        <v>840</v>
      </c>
      <c r="D54" s="35">
        <v>11</v>
      </c>
      <c r="E54" s="1021" t="s">
        <v>612</v>
      </c>
      <c r="F54" s="35">
        <v>17</v>
      </c>
      <c r="G54" s="1021" t="s">
        <v>824</v>
      </c>
    </row>
    <row r="55" spans="1:7">
      <c r="A55" s="961" t="s">
        <v>129</v>
      </c>
      <c r="B55" s="37"/>
      <c r="C55" s="1022"/>
      <c r="D55" s="37">
        <v>5</v>
      </c>
      <c r="E55" s="1022" t="s">
        <v>873</v>
      </c>
      <c r="F55" s="37">
        <v>5</v>
      </c>
      <c r="G55" s="1022" t="s">
        <v>873</v>
      </c>
    </row>
    <row r="56" spans="1:7">
      <c r="A56" s="966" t="s">
        <v>130</v>
      </c>
      <c r="B56" s="38">
        <v>2</v>
      </c>
      <c r="C56" s="1023" t="s">
        <v>812</v>
      </c>
      <c r="D56" s="38">
        <v>7</v>
      </c>
      <c r="E56" s="1023" t="s">
        <v>836</v>
      </c>
      <c r="F56" s="38">
        <v>9</v>
      </c>
      <c r="G56" s="1023" t="s">
        <v>612</v>
      </c>
    </row>
    <row r="57" spans="1:7">
      <c r="A57" s="430" t="s">
        <v>361</v>
      </c>
      <c r="B57" s="48">
        <v>14</v>
      </c>
      <c r="C57" s="901" t="s">
        <v>841</v>
      </c>
      <c r="D57" s="48">
        <v>20</v>
      </c>
      <c r="E57" s="901" t="s">
        <v>824</v>
      </c>
      <c r="F57" s="174">
        <v>34</v>
      </c>
      <c r="G57" s="902" t="s">
        <v>837</v>
      </c>
    </row>
    <row r="58" spans="1:7">
      <c r="A58" s="956" t="s">
        <v>131</v>
      </c>
      <c r="B58" s="35">
        <v>6</v>
      </c>
      <c r="C58" s="1021" t="s">
        <v>842</v>
      </c>
      <c r="D58" s="35">
        <v>2</v>
      </c>
      <c r="E58" s="1021" t="s">
        <v>852</v>
      </c>
      <c r="F58" s="35">
        <v>8</v>
      </c>
      <c r="G58" s="1021" t="s">
        <v>839</v>
      </c>
    </row>
    <row r="59" spans="1:7">
      <c r="A59" s="961" t="s">
        <v>132</v>
      </c>
      <c r="B59" s="37">
        <v>6</v>
      </c>
      <c r="C59" s="1022" t="s">
        <v>843</v>
      </c>
      <c r="D59" s="37">
        <v>7</v>
      </c>
      <c r="E59" s="1022" t="s">
        <v>857</v>
      </c>
      <c r="F59" s="37">
        <v>13</v>
      </c>
      <c r="G59" s="1022" t="s">
        <v>824</v>
      </c>
    </row>
    <row r="60" spans="1:7">
      <c r="A60" s="966" t="s">
        <v>133</v>
      </c>
      <c r="B60" s="38">
        <v>2</v>
      </c>
      <c r="C60" s="1023" t="s">
        <v>828</v>
      </c>
      <c r="D60" s="38">
        <v>11</v>
      </c>
      <c r="E60" s="1023" t="s">
        <v>855</v>
      </c>
      <c r="F60" s="38">
        <v>13</v>
      </c>
      <c r="G60" s="1023" t="s">
        <v>841</v>
      </c>
    </row>
    <row r="61" spans="1:7">
      <c r="A61" s="430" t="s">
        <v>362</v>
      </c>
      <c r="B61" s="48">
        <v>6</v>
      </c>
      <c r="C61" s="901" t="s">
        <v>844</v>
      </c>
      <c r="D61" s="48">
        <v>12</v>
      </c>
      <c r="E61" s="901" t="s">
        <v>874</v>
      </c>
      <c r="F61" s="174">
        <v>18</v>
      </c>
      <c r="G61" s="902" t="s">
        <v>840</v>
      </c>
    </row>
    <row r="62" spans="1:7">
      <c r="A62" s="956" t="s">
        <v>165</v>
      </c>
      <c r="B62" s="35">
        <v>1</v>
      </c>
      <c r="C62" s="1021" t="s">
        <v>845</v>
      </c>
      <c r="D62" s="35"/>
      <c r="E62" s="1021"/>
      <c r="F62" s="35">
        <v>1</v>
      </c>
      <c r="G62" s="1021" t="s">
        <v>845</v>
      </c>
    </row>
    <row r="63" spans="1:7">
      <c r="A63" s="961" t="s">
        <v>134</v>
      </c>
      <c r="B63" s="37">
        <v>2</v>
      </c>
      <c r="C63" s="1022" t="s">
        <v>816</v>
      </c>
      <c r="D63" s="37">
        <v>8</v>
      </c>
      <c r="E63" s="1022" t="s">
        <v>875</v>
      </c>
      <c r="F63" s="37">
        <v>10</v>
      </c>
      <c r="G63" s="1022" t="s">
        <v>898</v>
      </c>
    </row>
    <row r="64" spans="1:7">
      <c r="A64" s="961" t="s">
        <v>135</v>
      </c>
      <c r="B64" s="37">
        <v>2</v>
      </c>
      <c r="C64" s="1022" t="s">
        <v>846</v>
      </c>
      <c r="D64" s="37">
        <v>2</v>
      </c>
      <c r="E64" s="1022" t="s">
        <v>876</v>
      </c>
      <c r="F64" s="37">
        <v>4</v>
      </c>
      <c r="G64" s="1022" t="s">
        <v>840</v>
      </c>
    </row>
    <row r="65" spans="1:7">
      <c r="A65" s="966" t="s">
        <v>136</v>
      </c>
      <c r="B65" s="38">
        <v>1</v>
      </c>
      <c r="C65" s="1023" t="s">
        <v>847</v>
      </c>
      <c r="D65" s="38">
        <v>2</v>
      </c>
      <c r="E65" s="1023" t="s">
        <v>852</v>
      </c>
      <c r="F65" s="38">
        <v>3</v>
      </c>
      <c r="G65" s="1023" t="s">
        <v>828</v>
      </c>
    </row>
    <row r="66" spans="1:7">
      <c r="A66" s="430" t="s">
        <v>363</v>
      </c>
      <c r="B66" s="48">
        <v>23</v>
      </c>
      <c r="C66" s="901" t="s">
        <v>848</v>
      </c>
      <c r="D66" s="48">
        <v>85</v>
      </c>
      <c r="E66" s="901" t="s">
        <v>877</v>
      </c>
      <c r="F66" s="174">
        <v>108</v>
      </c>
      <c r="G66" s="902" t="s">
        <v>817</v>
      </c>
    </row>
    <row r="67" spans="1:7">
      <c r="A67" s="956" t="s">
        <v>137</v>
      </c>
      <c r="B67" s="35">
        <v>5</v>
      </c>
      <c r="C67" s="1021" t="s">
        <v>849</v>
      </c>
      <c r="D67" s="35">
        <v>40</v>
      </c>
      <c r="E67" s="1021" t="s">
        <v>832</v>
      </c>
      <c r="F67" s="1027">
        <v>45</v>
      </c>
      <c r="G67" s="1028" t="s">
        <v>882</v>
      </c>
    </row>
    <row r="68" spans="1:7">
      <c r="A68" s="961" t="s">
        <v>138</v>
      </c>
      <c r="B68" s="37">
        <v>4</v>
      </c>
      <c r="C68" s="1022" t="s">
        <v>850</v>
      </c>
      <c r="D68" s="37">
        <v>16</v>
      </c>
      <c r="E68" s="1022" t="s">
        <v>862</v>
      </c>
      <c r="F68" s="37">
        <v>20</v>
      </c>
      <c r="G68" s="1022" t="s">
        <v>814</v>
      </c>
    </row>
    <row r="69" spans="1:7">
      <c r="A69" s="961" t="s">
        <v>139</v>
      </c>
      <c r="B69" s="37">
        <v>9</v>
      </c>
      <c r="C69" s="1022" t="s">
        <v>848</v>
      </c>
      <c r="D69" s="37">
        <v>16</v>
      </c>
      <c r="E69" s="1022" t="s">
        <v>841</v>
      </c>
      <c r="F69" s="37">
        <v>25</v>
      </c>
      <c r="G69" s="1022" t="s">
        <v>899</v>
      </c>
    </row>
    <row r="70" spans="1:7">
      <c r="A70" s="966" t="s">
        <v>140</v>
      </c>
      <c r="B70" s="38">
        <v>5</v>
      </c>
      <c r="C70" s="1023" t="s">
        <v>851</v>
      </c>
      <c r="D70" s="38">
        <v>13</v>
      </c>
      <c r="E70" s="1023" t="s">
        <v>878</v>
      </c>
      <c r="F70" s="38">
        <v>18</v>
      </c>
      <c r="G70" s="1023" t="s">
        <v>818</v>
      </c>
    </row>
    <row r="71" spans="1:7">
      <c r="A71" s="430" t="s">
        <v>364</v>
      </c>
      <c r="B71" s="48">
        <v>37</v>
      </c>
      <c r="C71" s="901" t="s">
        <v>835</v>
      </c>
      <c r="D71" s="48">
        <v>31</v>
      </c>
      <c r="E71" s="901" t="s">
        <v>614</v>
      </c>
      <c r="F71" s="174">
        <v>68</v>
      </c>
      <c r="G71" s="902" t="s">
        <v>881</v>
      </c>
    </row>
    <row r="72" spans="1:7">
      <c r="A72" s="956" t="s">
        <v>141</v>
      </c>
      <c r="B72" s="35">
        <v>14</v>
      </c>
      <c r="C72" s="1021" t="s">
        <v>852</v>
      </c>
      <c r="D72" s="35">
        <v>8</v>
      </c>
      <c r="E72" s="1021" t="s">
        <v>846</v>
      </c>
      <c r="F72" s="35">
        <v>22</v>
      </c>
      <c r="G72" s="1021" t="s">
        <v>900</v>
      </c>
    </row>
    <row r="73" spans="1:7">
      <c r="A73" s="961" t="s">
        <v>142</v>
      </c>
      <c r="B73" s="37">
        <v>8</v>
      </c>
      <c r="C73" s="1022" t="s">
        <v>853</v>
      </c>
      <c r="D73" s="37">
        <v>8</v>
      </c>
      <c r="E73" s="1022" t="s">
        <v>879</v>
      </c>
      <c r="F73" s="37">
        <v>16</v>
      </c>
      <c r="G73" s="1022" t="s">
        <v>835</v>
      </c>
    </row>
    <row r="74" spans="1:7">
      <c r="A74" s="961" t="s">
        <v>143</v>
      </c>
      <c r="B74" s="37">
        <v>6</v>
      </c>
      <c r="C74" s="1022" t="s">
        <v>854</v>
      </c>
      <c r="D74" s="37">
        <v>4</v>
      </c>
      <c r="E74" s="1022" t="s">
        <v>831</v>
      </c>
      <c r="F74" s="37">
        <v>10</v>
      </c>
      <c r="G74" s="1022" t="s">
        <v>829</v>
      </c>
    </row>
    <row r="75" spans="1:7">
      <c r="A75" s="961" t="s">
        <v>144</v>
      </c>
      <c r="B75" s="37">
        <v>2</v>
      </c>
      <c r="C75" s="1022" t="s">
        <v>831</v>
      </c>
      <c r="D75" s="37">
        <v>9</v>
      </c>
      <c r="E75" s="1022" t="s">
        <v>880</v>
      </c>
      <c r="F75" s="37">
        <v>11</v>
      </c>
      <c r="G75" s="1022" t="s">
        <v>837</v>
      </c>
    </row>
    <row r="76" spans="1:7">
      <c r="A76" s="961" t="s">
        <v>145</v>
      </c>
      <c r="B76" s="37">
        <v>3</v>
      </c>
      <c r="C76" s="1022" t="s">
        <v>855</v>
      </c>
      <c r="D76" s="37">
        <v>1</v>
      </c>
      <c r="E76" s="1022" t="s">
        <v>822</v>
      </c>
      <c r="F76" s="37">
        <v>4</v>
      </c>
      <c r="G76" s="1022" t="s">
        <v>855</v>
      </c>
    </row>
    <row r="77" spans="1:7">
      <c r="A77" s="966" t="s">
        <v>146</v>
      </c>
      <c r="B77" s="38">
        <v>4</v>
      </c>
      <c r="C77" s="1023" t="s">
        <v>856</v>
      </c>
      <c r="D77" s="38">
        <v>1</v>
      </c>
      <c r="E77" s="1023" t="s">
        <v>816</v>
      </c>
      <c r="F77" s="38">
        <v>5</v>
      </c>
      <c r="G77" s="1023" t="s">
        <v>901</v>
      </c>
    </row>
    <row r="78" spans="1:7">
      <c r="A78" s="1009" t="s">
        <v>196</v>
      </c>
      <c r="B78" s="451">
        <v>26</v>
      </c>
      <c r="C78" s="1018" t="s">
        <v>844</v>
      </c>
      <c r="D78" s="451">
        <v>8</v>
      </c>
      <c r="E78" s="1018" t="s">
        <v>818</v>
      </c>
      <c r="F78" s="433">
        <v>34</v>
      </c>
      <c r="G78" s="651" t="s">
        <v>852</v>
      </c>
    </row>
    <row r="79" spans="1:7">
      <c r="A79" s="803" t="s">
        <v>807</v>
      </c>
      <c r="B79" s="506">
        <v>26</v>
      </c>
      <c r="C79" s="648" t="s">
        <v>844</v>
      </c>
      <c r="D79" s="506">
        <v>8</v>
      </c>
      <c r="E79" s="648" t="s">
        <v>818</v>
      </c>
      <c r="F79" s="338">
        <v>34</v>
      </c>
      <c r="G79" s="654" t="s">
        <v>852</v>
      </c>
    </row>
    <row r="80" spans="1:7">
      <c r="A80" s="956" t="s">
        <v>153</v>
      </c>
      <c r="B80" s="35">
        <v>10</v>
      </c>
      <c r="C80" s="1021" t="s">
        <v>832</v>
      </c>
      <c r="D80" s="35">
        <v>4</v>
      </c>
      <c r="E80" s="1021" t="s">
        <v>832</v>
      </c>
      <c r="F80" s="35">
        <v>14</v>
      </c>
      <c r="G80" s="1021" t="s">
        <v>832</v>
      </c>
    </row>
    <row r="81" spans="1:7">
      <c r="A81" s="961" t="s">
        <v>154</v>
      </c>
      <c r="B81" s="37">
        <v>7</v>
      </c>
      <c r="C81" s="1022" t="s">
        <v>857</v>
      </c>
      <c r="D81" s="37">
        <v>4</v>
      </c>
      <c r="E81" s="1022" t="s">
        <v>831</v>
      </c>
      <c r="F81" s="37">
        <v>11</v>
      </c>
      <c r="G81" s="1022" t="s">
        <v>611</v>
      </c>
    </row>
    <row r="82" spans="1:7">
      <c r="A82" s="1026" t="s">
        <v>155</v>
      </c>
      <c r="B82" s="714">
        <v>9</v>
      </c>
      <c r="C82" s="1025" t="s">
        <v>831</v>
      </c>
      <c r="D82" s="714"/>
      <c r="E82" s="1025"/>
      <c r="F82" s="714">
        <v>9</v>
      </c>
      <c r="G82" s="1025" t="s">
        <v>831</v>
      </c>
    </row>
    <row r="83" spans="1:7">
      <c r="A83" s="70"/>
      <c r="B83" s="70"/>
      <c r="C83" s="1017"/>
      <c r="D83" s="70"/>
      <c r="E83" s="1017"/>
      <c r="F83" s="70"/>
      <c r="G83" s="1017"/>
    </row>
    <row r="84" spans="1:7">
      <c r="A84" s="274" t="s">
        <v>1</v>
      </c>
      <c r="B84" s="154">
        <v>473</v>
      </c>
      <c r="C84" s="207" t="s">
        <v>857</v>
      </c>
      <c r="D84" s="154">
        <v>547</v>
      </c>
      <c r="E84" s="207" t="s">
        <v>881</v>
      </c>
      <c r="F84" s="562">
        <v>1020</v>
      </c>
      <c r="G84" s="902" t="s">
        <v>831</v>
      </c>
    </row>
  </sheetData>
  <mergeCells count="4">
    <mergeCell ref="B7:G7"/>
    <mergeCell ref="A2:G2"/>
    <mergeCell ref="A3:G3"/>
    <mergeCell ref="A5:G5"/>
  </mergeCells>
  <printOptions horizontalCentered="1"/>
  <pageMargins left="0.39370078740157483" right="0.39370078740157483" top="0.98425196850393704" bottom="0.59055118110236227" header="0.39370078740157483" footer="0.39370078740157483"/>
  <pageSetup paperSize="9" scale="90" firstPageNumber="51" fitToHeight="0" orientation="portrait" r:id="rId1"/>
  <rowBreaks count="1" manualBreakCount="1">
    <brk id="47" max="6" man="1"/>
  </rowBreaks>
</worksheet>
</file>

<file path=xl/worksheets/sheet3.xml><?xml version="1.0" encoding="utf-8"?>
<worksheet xmlns="http://schemas.openxmlformats.org/spreadsheetml/2006/main" xmlns:r="http://schemas.openxmlformats.org/officeDocument/2006/relationships">
  <sheetPr>
    <tabColor theme="3" tint="-0.499984740745262"/>
    <pageSetUpPr fitToPage="1"/>
  </sheetPr>
  <dimension ref="B1:J802"/>
  <sheetViews>
    <sheetView showGridLines="0" showZeros="0" showWhiteSpace="0" topLeftCell="A10" zoomScale="80" zoomScaleNormal="80" workbookViewId="0">
      <selection activeCell="J36" sqref="J36"/>
    </sheetView>
  </sheetViews>
  <sheetFormatPr baseColWidth="10" defaultColWidth="12" defaultRowHeight="13.2"/>
  <cols>
    <col min="1" max="16384" width="12" style="488"/>
  </cols>
  <sheetData>
    <row r="1" spans="2:8" ht="18" customHeight="1">
      <c r="B1" s="487"/>
      <c r="C1" s="487"/>
      <c r="D1" s="487"/>
    </row>
    <row r="2" spans="2:8">
      <c r="B2" s="489"/>
      <c r="C2" s="489"/>
      <c r="D2" s="489"/>
    </row>
    <row r="3" spans="2:8">
      <c r="B3" s="489"/>
      <c r="C3" s="489"/>
      <c r="D3" s="489"/>
    </row>
    <row r="4" spans="2:8">
      <c r="B4" s="489"/>
      <c r="C4" s="489"/>
      <c r="D4" s="489"/>
    </row>
    <row r="5" spans="2:8">
      <c r="B5" s="489"/>
      <c r="C5" s="489"/>
      <c r="D5" s="489"/>
      <c r="G5" s="489"/>
      <c r="H5" s="489"/>
    </row>
    <row r="6" spans="2:8">
      <c r="B6" s="489"/>
      <c r="C6" s="489"/>
      <c r="D6" s="489"/>
    </row>
    <row r="7" spans="2:8">
      <c r="B7" s="489"/>
      <c r="C7" s="489"/>
      <c r="D7" s="489"/>
    </row>
    <row r="8" spans="2:8">
      <c r="B8" s="489"/>
      <c r="C8" s="489"/>
      <c r="D8" s="489"/>
    </row>
    <row r="9" spans="2:8">
      <c r="B9" s="489"/>
      <c r="C9" s="489"/>
      <c r="D9" s="489"/>
    </row>
    <row r="10" spans="2:8">
      <c r="B10" s="489"/>
      <c r="C10" s="489"/>
      <c r="D10" s="489"/>
    </row>
    <row r="11" spans="2:8">
      <c r="B11" s="489"/>
      <c r="C11" s="489"/>
      <c r="D11" s="489"/>
    </row>
    <row r="12" spans="2:8">
      <c r="B12" s="489"/>
      <c r="C12" s="489"/>
      <c r="D12" s="489"/>
    </row>
    <row r="13" spans="2:8">
      <c r="B13" s="489"/>
      <c r="C13" s="489"/>
      <c r="D13" s="489"/>
    </row>
    <row r="14" spans="2:8">
      <c r="B14" s="489"/>
      <c r="C14" s="489"/>
      <c r="D14" s="489"/>
    </row>
    <row r="15" spans="2:8">
      <c r="B15" s="489"/>
      <c r="C15" s="489"/>
      <c r="D15" s="489"/>
    </row>
    <row r="16" spans="2:8">
      <c r="B16" s="489"/>
      <c r="C16" s="489"/>
      <c r="D16" s="489"/>
    </row>
    <row r="17" spans="2:9">
      <c r="B17" s="489"/>
      <c r="C17" s="489"/>
      <c r="D17" s="489"/>
    </row>
    <row r="18" spans="2:9">
      <c r="B18" s="489"/>
      <c r="C18" s="489"/>
      <c r="D18" s="489"/>
    </row>
    <row r="19" spans="2:9">
      <c r="B19" s="489"/>
      <c r="C19" s="489"/>
      <c r="D19" s="489"/>
    </row>
    <row r="20" spans="2:9">
      <c r="B20" s="489"/>
      <c r="C20" s="489"/>
      <c r="D20" s="489"/>
    </row>
    <row r="21" spans="2:9">
      <c r="B21" s="489"/>
      <c r="C21" s="489"/>
      <c r="D21" s="489"/>
    </row>
    <row r="22" spans="2:9">
      <c r="B22" s="489"/>
      <c r="C22" s="489"/>
      <c r="D22" s="489"/>
    </row>
    <row r="23" spans="2:9">
      <c r="B23" s="489"/>
      <c r="C23" s="489"/>
      <c r="D23" s="489"/>
    </row>
    <row r="24" spans="2:9">
      <c r="B24" s="489"/>
      <c r="C24" s="489"/>
      <c r="D24" s="489"/>
    </row>
    <row r="25" spans="2:9">
      <c r="B25" s="489"/>
      <c r="C25" s="489"/>
      <c r="D25" s="489"/>
    </row>
    <row r="26" spans="2:9" ht="13.8" thickBot="1">
      <c r="B26" s="489"/>
      <c r="C26" s="489"/>
      <c r="D26" s="489"/>
    </row>
    <row r="27" spans="2:9" ht="21.75" customHeight="1" thickTop="1">
      <c r="B27" s="1244" t="s">
        <v>449</v>
      </c>
      <c r="C27" s="1245"/>
      <c r="D27" s="1245"/>
      <c r="E27" s="1246"/>
      <c r="F27" s="1246"/>
      <c r="G27" s="1246"/>
      <c r="H27" s="1246"/>
      <c r="I27" s="1247"/>
    </row>
    <row r="28" spans="2:9" ht="19.5" customHeight="1">
      <c r="B28" s="490"/>
      <c r="C28" s="491" t="s">
        <v>450</v>
      </c>
      <c r="D28" s="491"/>
      <c r="E28" s="491"/>
      <c r="F28" s="491"/>
      <c r="G28" s="491"/>
      <c r="H28" s="491"/>
      <c r="I28" s="492"/>
    </row>
    <row r="29" spans="2:9" ht="19.5" customHeight="1" thickBot="1">
      <c r="B29" s="1248" t="s">
        <v>451</v>
      </c>
      <c r="C29" s="1249"/>
      <c r="D29" s="1249"/>
      <c r="E29" s="1250"/>
      <c r="F29" s="1250"/>
      <c r="G29" s="1250"/>
      <c r="H29" s="1250"/>
      <c r="I29" s="1251"/>
    </row>
    <row r="30" spans="2:9" ht="13.8" thickTop="1">
      <c r="B30" s="489"/>
      <c r="C30" s="489"/>
      <c r="D30" s="489"/>
    </row>
    <row r="31" spans="2:9">
      <c r="B31" s="489"/>
      <c r="C31" s="489"/>
      <c r="D31" s="489"/>
    </row>
    <row r="32" spans="2:9">
      <c r="B32" s="489"/>
      <c r="C32" s="489"/>
      <c r="D32" s="489"/>
    </row>
    <row r="33" spans="2:9" ht="15.6">
      <c r="B33" s="493" t="s">
        <v>738</v>
      </c>
      <c r="C33" s="494"/>
      <c r="D33" s="494"/>
      <c r="E33" s="495"/>
      <c r="F33" s="495"/>
      <c r="G33" s="495"/>
      <c r="H33" s="495"/>
      <c r="I33" s="495"/>
    </row>
    <row r="34" spans="2:9">
      <c r="B34" s="489"/>
      <c r="C34" s="489"/>
      <c r="D34" s="489"/>
    </row>
    <row r="35" spans="2:9">
      <c r="B35" s="489"/>
      <c r="C35" s="489"/>
      <c r="D35" s="489"/>
    </row>
    <row r="36" spans="2:9" ht="15.6">
      <c r="B36" s="489"/>
      <c r="C36" s="489"/>
      <c r="D36" s="489"/>
      <c r="E36" s="496"/>
    </row>
    <row r="37" spans="2:9">
      <c r="B37" s="489"/>
      <c r="C37" s="497" t="s">
        <v>452</v>
      </c>
      <c r="D37" s="489"/>
    </row>
    <row r="38" spans="2:9">
      <c r="B38" s="489"/>
      <c r="C38" s="497" t="s">
        <v>453</v>
      </c>
      <c r="D38" s="489"/>
    </row>
    <row r="39" spans="2:9">
      <c r="B39" s="489"/>
      <c r="C39" s="497" t="s">
        <v>454</v>
      </c>
      <c r="D39" s="489"/>
    </row>
    <row r="40" spans="2:9">
      <c r="B40" s="489"/>
      <c r="C40" s="497" t="s">
        <v>455</v>
      </c>
      <c r="D40" s="489"/>
    </row>
    <row r="41" spans="2:9">
      <c r="B41" s="489"/>
      <c r="C41" s="498" t="s">
        <v>456</v>
      </c>
      <c r="D41" s="489"/>
    </row>
    <row r="42" spans="2:9">
      <c r="B42" s="489"/>
      <c r="C42" s="872" t="s">
        <v>743</v>
      </c>
      <c r="D42" s="499"/>
      <c r="E42" s="500"/>
      <c r="F42" s="500"/>
      <c r="G42" s="500"/>
      <c r="H42" s="500"/>
      <c r="I42" s="500"/>
    </row>
    <row r="43" spans="2:9">
      <c r="B43" s="489"/>
      <c r="C43" s="489"/>
      <c r="D43" s="489"/>
    </row>
    <row r="44" spans="2:9">
      <c r="B44" s="489"/>
      <c r="C44" s="489"/>
      <c r="D44" s="489"/>
    </row>
    <row r="45" spans="2:9">
      <c r="B45" s="489"/>
      <c r="C45" s="489"/>
      <c r="D45" s="489"/>
    </row>
    <row r="46" spans="2:9">
      <c r="B46" s="489"/>
      <c r="C46" s="489"/>
      <c r="D46" s="489"/>
    </row>
    <row r="47" spans="2:9">
      <c r="B47" s="489"/>
      <c r="C47" s="489"/>
      <c r="D47" s="489"/>
    </row>
    <row r="48" spans="2:9">
      <c r="B48" s="489"/>
      <c r="C48" s="489"/>
      <c r="D48" s="489"/>
    </row>
    <row r="49" spans="2:10">
      <c r="B49" s="489"/>
      <c r="C49" s="489"/>
      <c r="D49" s="489"/>
    </row>
    <row r="50" spans="2:10">
      <c r="B50" s="489"/>
      <c r="C50" s="489"/>
      <c r="D50" s="489"/>
    </row>
    <row r="51" spans="2:10">
      <c r="B51" s="489"/>
      <c r="C51" s="489"/>
      <c r="D51" s="489"/>
    </row>
    <row r="52" spans="2:10">
      <c r="B52" s="489"/>
      <c r="C52" s="489"/>
      <c r="D52" s="489"/>
      <c r="F52" s="1252"/>
      <c r="G52" s="1252"/>
      <c r="H52" s="1252"/>
    </row>
    <row r="53" spans="2:10" ht="16.5" customHeight="1">
      <c r="B53" s="1242" t="s">
        <v>457</v>
      </c>
      <c r="C53" s="1242"/>
      <c r="D53" s="1242"/>
      <c r="E53" s="1242"/>
      <c r="F53" s="1242"/>
      <c r="G53" s="1242"/>
      <c r="H53" s="1242"/>
      <c r="I53" s="1242"/>
    </row>
    <row r="54" spans="2:10" ht="16.5" customHeight="1">
      <c r="B54" s="1253" t="s">
        <v>458</v>
      </c>
      <c r="C54" s="1253"/>
      <c r="D54" s="1253"/>
      <c r="E54" s="1253"/>
      <c r="F54" s="1253"/>
      <c r="G54" s="1253"/>
      <c r="H54" s="1253"/>
      <c r="I54" s="1253"/>
    </row>
    <row r="55" spans="2:10" ht="16.5" customHeight="1">
      <c r="B55" s="1242" t="s">
        <v>459</v>
      </c>
      <c r="C55" s="1242"/>
      <c r="D55" s="1242"/>
      <c r="E55" s="1242"/>
      <c r="F55" s="1242"/>
      <c r="G55" s="1242"/>
      <c r="H55" s="1242"/>
      <c r="I55" s="1242"/>
    </row>
    <row r="56" spans="2:10">
      <c r="B56" s="1242" t="s">
        <v>460</v>
      </c>
      <c r="C56" s="1242"/>
      <c r="D56" s="1242"/>
      <c r="E56" s="1242"/>
      <c r="F56" s="1242"/>
      <c r="G56" s="1242"/>
      <c r="H56" s="1242"/>
      <c r="I56" s="1242"/>
      <c r="J56" s="498"/>
    </row>
    <row r="57" spans="2:10">
      <c r="B57" s="1243" t="s">
        <v>461</v>
      </c>
      <c r="C57" s="1243"/>
      <c r="D57" s="1243"/>
      <c r="E57" s="1243"/>
      <c r="F57" s="1243"/>
      <c r="G57" s="1243"/>
      <c r="H57" s="1243"/>
      <c r="I57" s="1243"/>
    </row>
    <row r="58" spans="2:10">
      <c r="B58" s="489"/>
      <c r="C58" s="501"/>
      <c r="D58" s="501"/>
    </row>
    <row r="59" spans="2:10">
      <c r="B59" s="502"/>
      <c r="C59" s="501"/>
      <c r="D59" s="501"/>
      <c r="I59" s="510"/>
    </row>
    <row r="60" spans="2:10">
      <c r="B60" s="501"/>
      <c r="C60" s="501"/>
      <c r="D60" s="501"/>
    </row>
    <row r="61" spans="2:10">
      <c r="B61" s="489"/>
      <c r="C61" s="501"/>
      <c r="D61" s="501"/>
    </row>
    <row r="62" spans="2:10">
      <c r="B62" s="501"/>
      <c r="C62" s="501"/>
      <c r="D62" s="501"/>
    </row>
    <row r="63" spans="2:10">
      <c r="B63" s="501"/>
      <c r="C63" s="501"/>
      <c r="D63" s="501"/>
    </row>
    <row r="64" spans="2: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row r="799" spans="2:4">
      <c r="B799" s="501"/>
      <c r="C799" s="501"/>
      <c r="D799" s="501"/>
    </row>
    <row r="800" spans="2:4">
      <c r="B800" s="501"/>
      <c r="C800" s="501"/>
      <c r="D800" s="501"/>
    </row>
    <row r="801" spans="2:4">
      <c r="B801" s="501"/>
      <c r="C801" s="501"/>
      <c r="D801" s="501"/>
    </row>
    <row r="802" spans="2:4">
      <c r="B802" s="501"/>
      <c r="C802" s="501"/>
      <c r="D802" s="501"/>
    </row>
  </sheetData>
  <mergeCells count="8">
    <mergeCell ref="B55:I55"/>
    <mergeCell ref="B56:I56"/>
    <mergeCell ref="B57:I57"/>
    <mergeCell ref="B27:I27"/>
    <mergeCell ref="B29:I29"/>
    <mergeCell ref="F52:H52"/>
    <mergeCell ref="B53:I53"/>
    <mergeCell ref="B54:I54"/>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sheetPr>
    <tabColor theme="3" tint="-0.499984740745262"/>
    <pageSetUpPr fitToPage="1"/>
  </sheetPr>
  <dimension ref="A2:O37"/>
  <sheetViews>
    <sheetView showGridLines="0" topLeftCell="A7" workbookViewId="0">
      <selection activeCell="R39" sqref="R39"/>
    </sheetView>
  </sheetViews>
  <sheetFormatPr baseColWidth="10" defaultColWidth="11.77734375" defaultRowHeight="13.2"/>
  <cols>
    <col min="1" max="1" width="21.33203125" customWidth="1"/>
    <col min="2" max="2" width="13" bestFit="1" customWidth="1"/>
    <col min="3" max="3" width="17.77734375" customWidth="1"/>
    <col min="4" max="4" width="16.44140625" customWidth="1"/>
    <col min="5" max="5" width="15.77734375" bestFit="1" customWidth="1"/>
    <col min="6" max="7" width="13" bestFit="1" customWidth="1"/>
    <col min="8" max="8" width="18.77734375" customWidth="1"/>
    <col min="9" max="9" width="15.77734375" bestFit="1" customWidth="1"/>
    <col min="10" max="10" width="17.109375" bestFit="1" customWidth="1"/>
    <col min="11" max="14" width="17.6640625" customWidth="1"/>
    <col min="15" max="15" width="17.109375" bestFit="1" customWidth="1"/>
  </cols>
  <sheetData>
    <row r="2" spans="1:15" ht="36.75" customHeight="1">
      <c r="A2" s="1255" t="s">
        <v>739</v>
      </c>
      <c r="B2" s="1255"/>
      <c r="C2" s="1255"/>
      <c r="D2" s="1255"/>
      <c r="E2" s="1255"/>
      <c r="F2" s="1255"/>
      <c r="G2" s="1255"/>
      <c r="H2" s="1255"/>
      <c r="I2" s="1255"/>
      <c r="J2" s="1255"/>
      <c r="K2" s="1255"/>
      <c r="L2" s="1255"/>
      <c r="M2" s="1255"/>
      <c r="N2" s="1255"/>
      <c r="O2" s="1255"/>
    </row>
    <row r="3" spans="1:15">
      <c r="A3" s="49"/>
    </row>
    <row r="4" spans="1:15">
      <c r="A4" s="49"/>
    </row>
    <row r="5" spans="1:15">
      <c r="A5" s="1283" t="s">
        <v>938</v>
      </c>
      <c r="B5" s="1283"/>
      <c r="C5" s="1283"/>
      <c r="D5" s="1283"/>
      <c r="E5" s="1283"/>
      <c r="F5" s="1283"/>
      <c r="G5" s="1283"/>
      <c r="H5" s="1283"/>
      <c r="I5" s="1283"/>
      <c r="J5" s="1283"/>
      <c r="K5" s="1283"/>
      <c r="L5" s="1283"/>
      <c r="M5" s="1283"/>
      <c r="N5" s="1283"/>
      <c r="O5" s="1283"/>
    </row>
    <row r="7" spans="1:15" ht="25.5" customHeight="1">
      <c r="B7" s="1328" t="s">
        <v>347</v>
      </c>
      <c r="C7" s="1336"/>
      <c r="D7" s="1336"/>
      <c r="E7" s="1336"/>
      <c r="F7" s="1336"/>
      <c r="G7" s="1336"/>
      <c r="H7" s="1336"/>
      <c r="I7" s="1336"/>
      <c r="J7" s="1336"/>
      <c r="K7" s="1336"/>
      <c r="L7" s="1336"/>
      <c r="M7" s="1336"/>
      <c r="N7" s="1336"/>
      <c r="O7" s="1326"/>
    </row>
    <row r="8" spans="1:15" ht="57" customHeight="1">
      <c r="A8" s="790" t="s">
        <v>348</v>
      </c>
      <c r="B8" s="209" t="s">
        <v>986</v>
      </c>
      <c r="C8" s="209" t="s">
        <v>987</v>
      </c>
      <c r="D8" s="209" t="s">
        <v>988</v>
      </c>
      <c r="E8" s="209" t="s">
        <v>989</v>
      </c>
      <c r="F8" s="209" t="s">
        <v>345</v>
      </c>
      <c r="G8" s="209" t="s">
        <v>173</v>
      </c>
      <c r="H8" s="209" t="s">
        <v>990</v>
      </c>
      <c r="I8" s="209" t="s">
        <v>341</v>
      </c>
      <c r="J8" s="209" t="s">
        <v>342</v>
      </c>
      <c r="K8" s="209" t="s">
        <v>343</v>
      </c>
      <c r="L8" s="209" t="s">
        <v>991</v>
      </c>
      <c r="M8" s="209" t="s">
        <v>344</v>
      </c>
      <c r="N8" s="209" t="s">
        <v>196</v>
      </c>
      <c r="O8" s="645" t="s">
        <v>101</v>
      </c>
    </row>
    <row r="9" spans="1:15">
      <c r="A9" s="646"/>
      <c r="B9" s="65"/>
      <c r="C9" s="65"/>
      <c r="D9" s="65"/>
      <c r="E9" s="65"/>
      <c r="F9" s="65"/>
      <c r="G9" s="65"/>
      <c r="H9" s="65"/>
      <c r="I9" s="65"/>
      <c r="J9" s="65"/>
      <c r="K9" s="65"/>
      <c r="L9" s="65"/>
      <c r="M9" s="65"/>
      <c r="N9" s="65"/>
      <c r="O9" s="53"/>
    </row>
    <row r="10" spans="1:15">
      <c r="A10" s="139">
        <v>3</v>
      </c>
      <c r="B10" s="35"/>
      <c r="C10" s="35"/>
      <c r="D10" s="35">
        <v>1</v>
      </c>
      <c r="E10" s="35">
        <v>2</v>
      </c>
      <c r="F10" s="35">
        <v>1</v>
      </c>
      <c r="G10" s="35"/>
      <c r="H10" s="35"/>
      <c r="I10" s="35"/>
      <c r="J10" s="35"/>
      <c r="K10" s="35"/>
      <c r="L10" s="81"/>
      <c r="M10" s="81"/>
      <c r="N10" s="81"/>
      <c r="O10" s="708">
        <v>4</v>
      </c>
    </row>
    <row r="11" spans="1:15">
      <c r="A11" s="140">
        <v>4</v>
      </c>
      <c r="B11" s="37"/>
      <c r="C11" s="37"/>
      <c r="D11" s="37"/>
      <c r="E11" s="37">
        <v>1</v>
      </c>
      <c r="F11" s="37"/>
      <c r="G11" s="37"/>
      <c r="H11" s="37"/>
      <c r="I11" s="37"/>
      <c r="J11" s="37"/>
      <c r="K11" s="37"/>
      <c r="L11" s="83"/>
      <c r="M11" s="83">
        <v>1</v>
      </c>
      <c r="N11" s="83"/>
      <c r="O11" s="709">
        <v>2</v>
      </c>
    </row>
    <row r="12" spans="1:15">
      <c r="A12" s="140">
        <v>5</v>
      </c>
      <c r="B12" s="37"/>
      <c r="C12" s="37"/>
      <c r="D12" s="37">
        <v>1</v>
      </c>
      <c r="E12" s="37"/>
      <c r="F12" s="37">
        <v>1</v>
      </c>
      <c r="G12" s="37"/>
      <c r="H12" s="37">
        <v>3</v>
      </c>
      <c r="I12" s="37"/>
      <c r="J12" s="37"/>
      <c r="K12" s="37"/>
      <c r="L12" s="83"/>
      <c r="M12" s="83"/>
      <c r="N12" s="83"/>
      <c r="O12" s="709">
        <v>5</v>
      </c>
    </row>
    <row r="13" spans="1:15">
      <c r="A13" s="140">
        <v>6</v>
      </c>
      <c r="B13" s="37"/>
      <c r="C13" s="37">
        <v>2</v>
      </c>
      <c r="D13" s="37">
        <v>2</v>
      </c>
      <c r="E13" s="37">
        <v>5</v>
      </c>
      <c r="F13" s="37"/>
      <c r="G13" s="37">
        <v>1</v>
      </c>
      <c r="H13" s="37">
        <v>2</v>
      </c>
      <c r="I13" s="37"/>
      <c r="J13" s="37"/>
      <c r="K13" s="37"/>
      <c r="L13" s="83"/>
      <c r="M13" s="83"/>
      <c r="N13" s="83"/>
      <c r="O13" s="709">
        <v>12</v>
      </c>
    </row>
    <row r="14" spans="1:15">
      <c r="A14" s="140">
        <v>7</v>
      </c>
      <c r="B14" s="37"/>
      <c r="C14" s="37">
        <v>1</v>
      </c>
      <c r="D14" s="37">
        <v>5</v>
      </c>
      <c r="E14" s="37">
        <v>3</v>
      </c>
      <c r="F14" s="37">
        <v>2</v>
      </c>
      <c r="G14" s="37"/>
      <c r="H14" s="37">
        <v>7</v>
      </c>
      <c r="I14" s="37">
        <v>1</v>
      </c>
      <c r="J14" s="37"/>
      <c r="K14" s="37">
        <v>1</v>
      </c>
      <c r="L14" s="83">
        <v>2</v>
      </c>
      <c r="M14" s="83"/>
      <c r="N14" s="83"/>
      <c r="O14" s="709">
        <v>22</v>
      </c>
    </row>
    <row r="15" spans="1:15">
      <c r="A15" s="140">
        <v>8</v>
      </c>
      <c r="B15" s="37">
        <v>2</v>
      </c>
      <c r="C15" s="37">
        <v>1</v>
      </c>
      <c r="D15" s="37">
        <v>3</v>
      </c>
      <c r="E15" s="37">
        <v>5</v>
      </c>
      <c r="F15" s="37">
        <v>1</v>
      </c>
      <c r="G15" s="37"/>
      <c r="H15" s="37">
        <v>4</v>
      </c>
      <c r="I15" s="37"/>
      <c r="J15" s="37">
        <v>1</v>
      </c>
      <c r="K15" s="37">
        <v>2</v>
      </c>
      <c r="L15" s="83">
        <v>1</v>
      </c>
      <c r="M15" s="83">
        <v>2</v>
      </c>
      <c r="N15" s="83">
        <v>1</v>
      </c>
      <c r="O15" s="709">
        <v>23</v>
      </c>
    </row>
    <row r="16" spans="1:15">
      <c r="A16" s="140">
        <v>9</v>
      </c>
      <c r="B16" s="37"/>
      <c r="C16" s="37">
        <v>1</v>
      </c>
      <c r="D16" s="37">
        <v>3</v>
      </c>
      <c r="E16" s="37">
        <v>8</v>
      </c>
      <c r="F16" s="37">
        <v>2</v>
      </c>
      <c r="G16" s="37"/>
      <c r="H16" s="37">
        <v>3</v>
      </c>
      <c r="I16" s="37">
        <v>1</v>
      </c>
      <c r="J16" s="37">
        <v>4</v>
      </c>
      <c r="K16" s="37"/>
      <c r="L16" s="83">
        <v>6</v>
      </c>
      <c r="M16" s="83">
        <v>3</v>
      </c>
      <c r="N16" s="83">
        <v>1</v>
      </c>
      <c r="O16" s="709">
        <v>32</v>
      </c>
    </row>
    <row r="17" spans="1:15">
      <c r="A17" s="140">
        <v>10</v>
      </c>
      <c r="B17" s="37">
        <v>2</v>
      </c>
      <c r="C17" s="37">
        <v>2</v>
      </c>
      <c r="D17" s="37">
        <v>5</v>
      </c>
      <c r="E17" s="37">
        <v>12</v>
      </c>
      <c r="F17" s="37">
        <v>1</v>
      </c>
      <c r="G17" s="37"/>
      <c r="H17" s="37">
        <v>6</v>
      </c>
      <c r="I17" s="37"/>
      <c r="J17" s="37">
        <v>1</v>
      </c>
      <c r="K17" s="37">
        <v>2</v>
      </c>
      <c r="L17" s="83">
        <v>6</v>
      </c>
      <c r="M17" s="83">
        <v>4</v>
      </c>
      <c r="N17" s="83">
        <v>2</v>
      </c>
      <c r="O17" s="709">
        <v>43</v>
      </c>
    </row>
    <row r="18" spans="1:15">
      <c r="A18" s="140">
        <v>11</v>
      </c>
      <c r="B18" s="37">
        <v>2</v>
      </c>
      <c r="C18" s="37">
        <v>3</v>
      </c>
      <c r="D18" s="37">
        <v>9</v>
      </c>
      <c r="E18" s="37">
        <v>7</v>
      </c>
      <c r="F18" s="37">
        <v>3</v>
      </c>
      <c r="G18" s="37"/>
      <c r="H18" s="37">
        <v>5</v>
      </c>
      <c r="I18" s="37"/>
      <c r="J18" s="37">
        <v>1</v>
      </c>
      <c r="K18" s="37">
        <v>1</v>
      </c>
      <c r="L18" s="83">
        <v>5</v>
      </c>
      <c r="M18" s="83">
        <v>4</v>
      </c>
      <c r="N18" s="83">
        <v>2</v>
      </c>
      <c r="O18" s="709">
        <v>42</v>
      </c>
    </row>
    <row r="19" spans="1:15">
      <c r="A19" s="140">
        <v>12</v>
      </c>
      <c r="B19" s="37"/>
      <c r="C19" s="37">
        <v>3</v>
      </c>
      <c r="D19" s="37">
        <v>8</v>
      </c>
      <c r="E19" s="37">
        <v>7</v>
      </c>
      <c r="F19" s="37">
        <v>3</v>
      </c>
      <c r="G19" s="37"/>
      <c r="H19" s="37">
        <v>3</v>
      </c>
      <c r="I19" s="37">
        <v>3</v>
      </c>
      <c r="J19" s="37">
        <v>4</v>
      </c>
      <c r="K19" s="37">
        <v>4</v>
      </c>
      <c r="L19" s="83">
        <v>4</v>
      </c>
      <c r="M19" s="83">
        <v>5</v>
      </c>
      <c r="N19" s="83">
        <v>3</v>
      </c>
      <c r="O19" s="709">
        <v>47</v>
      </c>
    </row>
    <row r="20" spans="1:15">
      <c r="A20" s="140">
        <v>13</v>
      </c>
      <c r="B20" s="37">
        <v>1</v>
      </c>
      <c r="C20" s="37">
        <v>2</v>
      </c>
      <c r="D20" s="37">
        <v>8</v>
      </c>
      <c r="E20" s="37">
        <v>12</v>
      </c>
      <c r="F20" s="37">
        <v>4</v>
      </c>
      <c r="G20" s="37"/>
      <c r="H20" s="37">
        <v>3</v>
      </c>
      <c r="I20" s="37"/>
      <c r="J20" s="37">
        <v>2</v>
      </c>
      <c r="K20" s="37"/>
      <c r="L20" s="83">
        <v>2</v>
      </c>
      <c r="M20" s="83">
        <v>2</v>
      </c>
      <c r="N20" s="83">
        <v>1</v>
      </c>
      <c r="O20" s="709">
        <v>37</v>
      </c>
    </row>
    <row r="21" spans="1:15">
      <c r="A21" s="140">
        <v>14</v>
      </c>
      <c r="B21" s="37">
        <v>1</v>
      </c>
      <c r="C21" s="37">
        <v>3</v>
      </c>
      <c r="D21" s="37">
        <v>1</v>
      </c>
      <c r="E21" s="37">
        <v>7</v>
      </c>
      <c r="F21" s="37">
        <v>1</v>
      </c>
      <c r="G21" s="37"/>
      <c r="H21" s="37">
        <v>2</v>
      </c>
      <c r="I21" s="37"/>
      <c r="J21" s="37">
        <v>2</v>
      </c>
      <c r="K21" s="37">
        <v>1</v>
      </c>
      <c r="L21" s="83"/>
      <c r="M21" s="83"/>
      <c r="N21" s="83">
        <v>2</v>
      </c>
      <c r="O21" s="709">
        <v>20</v>
      </c>
    </row>
    <row r="22" spans="1:15">
      <c r="A22" s="140">
        <v>15</v>
      </c>
      <c r="B22" s="37">
        <v>1</v>
      </c>
      <c r="C22" s="37"/>
      <c r="D22" s="37">
        <v>9</v>
      </c>
      <c r="E22" s="37">
        <v>7</v>
      </c>
      <c r="F22" s="37">
        <v>2</v>
      </c>
      <c r="G22" s="37"/>
      <c r="H22" s="37">
        <v>3</v>
      </c>
      <c r="I22" s="37">
        <v>2</v>
      </c>
      <c r="J22" s="37"/>
      <c r="K22" s="37">
        <v>2</v>
      </c>
      <c r="L22" s="83">
        <v>5</v>
      </c>
      <c r="M22" s="83">
        <v>1</v>
      </c>
      <c r="N22" s="83"/>
      <c r="O22" s="709">
        <v>32</v>
      </c>
    </row>
    <row r="23" spans="1:15">
      <c r="A23" s="140">
        <v>16</v>
      </c>
      <c r="B23" s="37">
        <v>1</v>
      </c>
      <c r="C23" s="37">
        <v>3</v>
      </c>
      <c r="D23" s="37">
        <v>3</v>
      </c>
      <c r="E23" s="37">
        <v>6</v>
      </c>
      <c r="F23" s="37">
        <v>3</v>
      </c>
      <c r="G23" s="37"/>
      <c r="H23" s="37">
        <v>4</v>
      </c>
      <c r="I23" s="37">
        <v>3</v>
      </c>
      <c r="J23" s="37">
        <v>3</v>
      </c>
      <c r="K23" s="37">
        <v>1</v>
      </c>
      <c r="L23" s="83">
        <v>5</v>
      </c>
      <c r="M23" s="83">
        <v>2</v>
      </c>
      <c r="N23" s="83"/>
      <c r="O23" s="709">
        <v>34</v>
      </c>
    </row>
    <row r="24" spans="1:15">
      <c r="A24" s="140">
        <v>17</v>
      </c>
      <c r="B24" s="37"/>
      <c r="C24" s="37">
        <v>5</v>
      </c>
      <c r="D24" s="37">
        <v>1</v>
      </c>
      <c r="E24" s="37">
        <v>7</v>
      </c>
      <c r="F24" s="37">
        <v>5</v>
      </c>
      <c r="G24" s="37"/>
      <c r="H24" s="37">
        <v>2</v>
      </c>
      <c r="I24" s="37">
        <v>1</v>
      </c>
      <c r="J24" s="37"/>
      <c r="K24" s="37"/>
      <c r="L24" s="83">
        <v>4</v>
      </c>
      <c r="M24" s="83">
        <v>3</v>
      </c>
      <c r="N24" s="83"/>
      <c r="O24" s="709">
        <v>28</v>
      </c>
    </row>
    <row r="25" spans="1:15">
      <c r="A25" s="140">
        <v>18</v>
      </c>
      <c r="B25" s="37">
        <v>2</v>
      </c>
      <c r="C25" s="37">
        <v>2</v>
      </c>
      <c r="D25" s="37">
        <v>5</v>
      </c>
      <c r="E25" s="37">
        <v>2</v>
      </c>
      <c r="F25" s="37"/>
      <c r="G25" s="37"/>
      <c r="H25" s="37">
        <v>2</v>
      </c>
      <c r="I25" s="37"/>
      <c r="J25" s="37">
        <v>1</v>
      </c>
      <c r="K25" s="37"/>
      <c r="L25" s="83">
        <v>2</v>
      </c>
      <c r="M25" s="83">
        <v>1</v>
      </c>
      <c r="N25" s="83"/>
      <c r="O25" s="709">
        <v>17</v>
      </c>
    </row>
    <row r="26" spans="1:15">
      <c r="A26" s="140">
        <v>19</v>
      </c>
      <c r="B26" s="37"/>
      <c r="C26" s="37"/>
      <c r="D26" s="37">
        <v>2</v>
      </c>
      <c r="E26" s="37">
        <v>2</v>
      </c>
      <c r="F26" s="37"/>
      <c r="G26" s="37"/>
      <c r="H26" s="37"/>
      <c r="I26" s="37">
        <v>2</v>
      </c>
      <c r="J26" s="37">
        <v>1</v>
      </c>
      <c r="K26" s="37"/>
      <c r="L26" s="83"/>
      <c r="M26" s="83"/>
      <c r="N26" s="83"/>
      <c r="O26" s="709">
        <v>7</v>
      </c>
    </row>
    <row r="27" spans="1:15">
      <c r="A27" s="140">
        <v>20</v>
      </c>
      <c r="B27" s="37">
        <v>1</v>
      </c>
      <c r="C27" s="37">
        <v>2</v>
      </c>
      <c r="D27" s="37"/>
      <c r="E27" s="37">
        <v>1</v>
      </c>
      <c r="F27" s="37"/>
      <c r="G27" s="37"/>
      <c r="H27" s="37"/>
      <c r="I27" s="37">
        <v>1</v>
      </c>
      <c r="J27" s="37">
        <v>1</v>
      </c>
      <c r="K27" s="37"/>
      <c r="L27" s="83"/>
      <c r="M27" s="83">
        <v>2</v>
      </c>
      <c r="N27" s="83">
        <v>1</v>
      </c>
      <c r="O27" s="709">
        <v>9</v>
      </c>
    </row>
    <row r="28" spans="1:15">
      <c r="A28" s="140">
        <v>21</v>
      </c>
      <c r="B28" s="37">
        <v>2</v>
      </c>
      <c r="C28" s="37"/>
      <c r="D28" s="37">
        <v>3</v>
      </c>
      <c r="E28" s="37">
        <v>4</v>
      </c>
      <c r="F28" s="37">
        <v>1</v>
      </c>
      <c r="G28" s="37"/>
      <c r="H28" s="37">
        <v>1</v>
      </c>
      <c r="I28" s="37"/>
      <c r="J28" s="37"/>
      <c r="K28" s="37"/>
      <c r="L28" s="83">
        <v>1</v>
      </c>
      <c r="M28" s="83">
        <v>2</v>
      </c>
      <c r="N28" s="83"/>
      <c r="O28" s="709">
        <v>14</v>
      </c>
    </row>
    <row r="29" spans="1:15">
      <c r="A29" s="140">
        <v>22</v>
      </c>
      <c r="B29" s="37"/>
      <c r="C29" s="37">
        <v>1</v>
      </c>
      <c r="D29" s="37"/>
      <c r="E29" s="37"/>
      <c r="F29" s="37"/>
      <c r="G29" s="37"/>
      <c r="H29" s="37"/>
      <c r="I29" s="37"/>
      <c r="J29" s="37"/>
      <c r="K29" s="37"/>
      <c r="L29" s="83">
        <v>1</v>
      </c>
      <c r="M29" s="83">
        <v>2</v>
      </c>
      <c r="N29" s="83"/>
      <c r="O29" s="709">
        <v>4</v>
      </c>
    </row>
    <row r="30" spans="1:15">
      <c r="A30" s="140">
        <v>23</v>
      </c>
      <c r="B30" s="37"/>
      <c r="C30" s="37">
        <v>1</v>
      </c>
      <c r="D30" s="37"/>
      <c r="E30" s="37"/>
      <c r="F30" s="37"/>
      <c r="G30" s="37"/>
      <c r="H30" s="37"/>
      <c r="I30" s="37"/>
      <c r="J30" s="37"/>
      <c r="K30" s="37"/>
      <c r="L30" s="83"/>
      <c r="M30" s="83"/>
      <c r="N30" s="83"/>
      <c r="O30" s="709">
        <v>1</v>
      </c>
    </row>
    <row r="31" spans="1:15">
      <c r="A31" s="140">
        <v>24</v>
      </c>
      <c r="B31" s="37"/>
      <c r="C31" s="37">
        <v>1</v>
      </c>
      <c r="D31" s="37"/>
      <c r="E31" s="37"/>
      <c r="F31" s="37"/>
      <c r="G31" s="37"/>
      <c r="H31" s="37"/>
      <c r="I31" s="37"/>
      <c r="J31" s="37"/>
      <c r="K31" s="37"/>
      <c r="L31" s="83">
        <v>1</v>
      </c>
      <c r="M31" s="83"/>
      <c r="N31" s="83"/>
      <c r="O31" s="709">
        <v>2</v>
      </c>
    </row>
    <row r="32" spans="1:15">
      <c r="A32" s="140">
        <v>25</v>
      </c>
      <c r="B32" s="37"/>
      <c r="C32" s="37"/>
      <c r="D32" s="37"/>
      <c r="E32" s="37">
        <v>1</v>
      </c>
      <c r="F32" s="37">
        <v>1</v>
      </c>
      <c r="G32" s="37"/>
      <c r="H32" s="37">
        <v>1</v>
      </c>
      <c r="I32" s="37"/>
      <c r="J32" s="37"/>
      <c r="K32" s="37"/>
      <c r="L32" s="83">
        <v>1</v>
      </c>
      <c r="M32" s="83"/>
      <c r="N32" s="83"/>
      <c r="O32" s="709">
        <v>4</v>
      </c>
    </row>
    <row r="33" spans="1:15">
      <c r="A33" s="716">
        <v>26</v>
      </c>
      <c r="B33" s="714">
        <v>1</v>
      </c>
      <c r="C33" s="714"/>
      <c r="D33" s="714"/>
      <c r="E33" s="714"/>
      <c r="F33" s="714"/>
      <c r="G33" s="714"/>
      <c r="H33" s="714"/>
      <c r="I33" s="714"/>
      <c r="J33" s="714"/>
      <c r="K33" s="714"/>
      <c r="L33" s="1081"/>
      <c r="M33" s="1081"/>
      <c r="N33" s="1081"/>
      <c r="O33" s="789">
        <v>1</v>
      </c>
    </row>
    <row r="34" spans="1:15">
      <c r="A34" s="788"/>
      <c r="B34" s="70"/>
      <c r="C34" s="70"/>
      <c r="D34" s="70"/>
      <c r="E34" s="70"/>
      <c r="F34" s="70"/>
      <c r="G34" s="70"/>
      <c r="H34" s="70"/>
      <c r="I34" s="70"/>
      <c r="J34" s="70"/>
      <c r="K34" s="70"/>
      <c r="L34" s="70"/>
      <c r="M34" s="70"/>
      <c r="N34" s="70"/>
      <c r="O34" s="71"/>
    </row>
    <row r="35" spans="1:15">
      <c r="A35" s="207" t="s">
        <v>101</v>
      </c>
      <c r="B35" s="208">
        <f>SUM(B10:B34)</f>
        <v>16</v>
      </c>
      <c r="C35" s="208">
        <f t="shared" ref="C35:N35" si="0">SUM(C10:C34)</f>
        <v>33</v>
      </c>
      <c r="D35" s="208">
        <f t="shared" si="0"/>
        <v>69</v>
      </c>
      <c r="E35" s="208">
        <f t="shared" si="0"/>
        <v>99</v>
      </c>
      <c r="F35" s="208">
        <f t="shared" si="0"/>
        <v>31</v>
      </c>
      <c r="G35" s="208">
        <f t="shared" si="0"/>
        <v>1</v>
      </c>
      <c r="H35" s="208">
        <f t="shared" si="0"/>
        <v>51</v>
      </c>
      <c r="I35" s="208">
        <f t="shared" si="0"/>
        <v>14</v>
      </c>
      <c r="J35" s="208">
        <f t="shared" si="0"/>
        <v>21</v>
      </c>
      <c r="K35" s="208">
        <f t="shared" si="0"/>
        <v>14</v>
      </c>
      <c r="L35" s="208">
        <f t="shared" si="0"/>
        <v>46</v>
      </c>
      <c r="M35" s="208">
        <f t="shared" si="0"/>
        <v>34</v>
      </c>
      <c r="N35" s="208">
        <f t="shared" si="0"/>
        <v>13</v>
      </c>
      <c r="O35" s="251">
        <f t="shared" ref="O35" si="1">SUM(O10:O34)</f>
        <v>442</v>
      </c>
    </row>
    <row r="37" spans="1:15">
      <c r="A37" s="207" t="s">
        <v>346</v>
      </c>
      <c r="B37" s="207" t="s">
        <v>992</v>
      </c>
      <c r="C37" s="207" t="s">
        <v>993</v>
      </c>
      <c r="D37" s="207" t="s">
        <v>994</v>
      </c>
      <c r="E37" s="207" t="s">
        <v>994</v>
      </c>
      <c r="F37" s="207" t="s">
        <v>995</v>
      </c>
      <c r="G37" s="207" t="s">
        <v>996</v>
      </c>
      <c r="H37" s="207" t="s">
        <v>997</v>
      </c>
      <c r="I37" s="207" t="s">
        <v>998</v>
      </c>
      <c r="J37" s="207" t="s">
        <v>995</v>
      </c>
      <c r="K37" s="207" t="s">
        <v>999</v>
      </c>
      <c r="L37" s="207" t="s">
        <v>1000</v>
      </c>
      <c r="M37" s="207" t="s">
        <v>1001</v>
      </c>
      <c r="N37" s="207" t="s">
        <v>1002</v>
      </c>
      <c r="O37" s="935" t="s">
        <v>1003</v>
      </c>
    </row>
  </sheetData>
  <mergeCells count="3">
    <mergeCell ref="B7:O7"/>
    <mergeCell ref="A2:O2"/>
    <mergeCell ref="A5:O5"/>
  </mergeCells>
  <printOptions horizontalCentered="1"/>
  <pageMargins left="0.39370078740157483" right="0.39370078740157483" top="0.98425196850393704" bottom="0.59055118110236227" header="0.39370078740157483" footer="0.39370078740157483"/>
  <pageSetup paperSize="9" scale="62" firstPageNumber="52" fitToHeight="0" orientation="landscape" r:id="rId1"/>
</worksheet>
</file>

<file path=xl/worksheets/sheet31.xml><?xml version="1.0" encoding="utf-8"?>
<worksheet xmlns="http://schemas.openxmlformats.org/spreadsheetml/2006/main" xmlns:r="http://schemas.openxmlformats.org/officeDocument/2006/relationships">
  <sheetPr>
    <tabColor theme="3" tint="-0.499984740745262"/>
    <pageSetUpPr fitToPage="1"/>
  </sheetPr>
  <dimension ref="A2:K34"/>
  <sheetViews>
    <sheetView showGridLines="0" topLeftCell="A4" workbookViewId="0">
      <selection activeCell="R39" sqref="R39"/>
    </sheetView>
  </sheetViews>
  <sheetFormatPr baseColWidth="10" defaultRowHeight="13.2"/>
  <cols>
    <col min="1" max="1" width="66" customWidth="1"/>
    <col min="3" max="3" width="14.109375" bestFit="1" customWidth="1"/>
    <col min="5" max="5" width="15.33203125" bestFit="1" customWidth="1"/>
    <col min="7" max="7" width="15.33203125" bestFit="1" customWidth="1"/>
    <col min="9" max="9" width="15.109375" customWidth="1"/>
    <col min="11" max="11" width="15.33203125" bestFit="1" customWidth="1"/>
  </cols>
  <sheetData>
    <row r="2" spans="1:11" ht="36" customHeight="1">
      <c r="A2" s="1255" t="s">
        <v>742</v>
      </c>
      <c r="B2" s="1255"/>
      <c r="C2" s="1255"/>
      <c r="D2" s="1255"/>
      <c r="E2" s="1255"/>
      <c r="F2" s="1255"/>
      <c r="G2" s="1255"/>
      <c r="H2" s="1255"/>
      <c r="I2" s="1255"/>
      <c r="J2" s="1255"/>
      <c r="K2" s="1255"/>
    </row>
    <row r="3" spans="1:11">
      <c r="A3" s="49"/>
    </row>
    <row r="4" spans="1:11">
      <c r="A4" s="49"/>
    </row>
    <row r="5" spans="1:11">
      <c r="A5" s="49"/>
    </row>
    <row r="6" spans="1:11">
      <c r="A6" s="1283" t="s">
        <v>903</v>
      </c>
      <c r="B6" s="1283"/>
      <c r="C6" s="1283"/>
      <c r="D6" s="1283"/>
      <c r="E6" s="1283"/>
      <c r="F6" s="1283"/>
      <c r="G6" s="1283"/>
      <c r="H6" s="1283"/>
      <c r="I6" s="1283"/>
      <c r="J6" s="1283"/>
      <c r="K6" s="1283"/>
    </row>
    <row r="8" spans="1:11" ht="17.25" customHeight="1">
      <c r="B8" s="1337" t="s">
        <v>167</v>
      </c>
      <c r="C8" s="1338"/>
      <c r="D8" s="1338" t="s">
        <v>168</v>
      </c>
      <c r="E8" s="1338"/>
      <c r="F8" s="1338" t="s">
        <v>169</v>
      </c>
      <c r="G8" s="1338"/>
      <c r="H8" s="1338" t="s">
        <v>170</v>
      </c>
      <c r="I8" s="1338"/>
      <c r="J8" s="1339" t="s">
        <v>101</v>
      </c>
      <c r="K8" s="1340"/>
    </row>
    <row r="9" spans="1:11">
      <c r="A9" s="678" t="s">
        <v>740</v>
      </c>
      <c r="B9" s="211" t="s">
        <v>349</v>
      </c>
      <c r="C9" s="211" t="s">
        <v>172</v>
      </c>
      <c r="D9" s="211" t="s">
        <v>349</v>
      </c>
      <c r="E9" s="211" t="s">
        <v>172</v>
      </c>
      <c r="F9" s="211" t="s">
        <v>349</v>
      </c>
      <c r="G9" s="211" t="s">
        <v>172</v>
      </c>
      <c r="H9" s="211" t="s">
        <v>349</v>
      </c>
      <c r="I9" s="211" t="s">
        <v>172</v>
      </c>
      <c r="J9" s="211" t="s">
        <v>349</v>
      </c>
      <c r="K9" s="211" t="s">
        <v>172</v>
      </c>
    </row>
    <row r="10" spans="1:11">
      <c r="B10" s="211"/>
      <c r="C10" s="211"/>
      <c r="D10" s="211"/>
      <c r="E10" s="211"/>
      <c r="F10" s="211"/>
      <c r="G10" s="211"/>
      <c r="H10" s="211"/>
      <c r="I10" s="211"/>
      <c r="J10" s="211"/>
      <c r="K10" s="211"/>
    </row>
    <row r="11" spans="1:11">
      <c r="A11" s="583" t="s">
        <v>204</v>
      </c>
      <c r="B11" s="770">
        <v>38</v>
      </c>
      <c r="C11" s="347" t="s">
        <v>882</v>
      </c>
      <c r="D11" s="770">
        <v>66</v>
      </c>
      <c r="E11" s="429" t="s">
        <v>852</v>
      </c>
      <c r="F11" s="770">
        <v>209</v>
      </c>
      <c r="G11" s="429" t="s">
        <v>883</v>
      </c>
      <c r="H11" s="770">
        <v>13</v>
      </c>
      <c r="I11" s="429" t="s">
        <v>882</v>
      </c>
      <c r="J11" s="777">
        <v>326</v>
      </c>
      <c r="K11" s="436" t="s">
        <v>824</v>
      </c>
    </row>
    <row r="12" spans="1:11">
      <c r="A12" s="585" t="s">
        <v>205</v>
      </c>
      <c r="B12" s="771">
        <v>50</v>
      </c>
      <c r="C12" s="647" t="s">
        <v>850</v>
      </c>
      <c r="D12" s="771">
        <v>44</v>
      </c>
      <c r="E12" s="431" t="s">
        <v>862</v>
      </c>
      <c r="F12" s="771">
        <v>39</v>
      </c>
      <c r="G12" s="431" t="s">
        <v>874</v>
      </c>
      <c r="H12" s="771">
        <v>8</v>
      </c>
      <c r="I12" s="431" t="s">
        <v>900</v>
      </c>
      <c r="J12" s="778">
        <v>141</v>
      </c>
      <c r="K12" s="435" t="s">
        <v>904</v>
      </c>
    </row>
    <row r="13" spans="1:11" ht="26.4">
      <c r="A13" s="505" t="s">
        <v>206</v>
      </c>
      <c r="B13" s="772">
        <v>63</v>
      </c>
      <c r="C13" s="648" t="s">
        <v>879</v>
      </c>
      <c r="D13" s="772">
        <v>88</v>
      </c>
      <c r="E13" s="482" t="s">
        <v>878</v>
      </c>
      <c r="F13" s="772">
        <v>27</v>
      </c>
      <c r="G13" s="482" t="s">
        <v>905</v>
      </c>
      <c r="H13" s="772">
        <v>6</v>
      </c>
      <c r="I13" s="482" t="s">
        <v>906</v>
      </c>
      <c r="J13" s="779">
        <v>184</v>
      </c>
      <c r="K13" s="649" t="s">
        <v>818</v>
      </c>
    </row>
    <row r="14" spans="1:11">
      <c r="A14" s="212" t="s">
        <v>214</v>
      </c>
      <c r="B14" s="773">
        <v>16</v>
      </c>
      <c r="C14" s="218" t="s">
        <v>907</v>
      </c>
      <c r="D14" s="773">
        <v>7</v>
      </c>
      <c r="E14" s="218" t="s">
        <v>907</v>
      </c>
      <c r="F14" s="773">
        <v>12</v>
      </c>
      <c r="G14" s="218" t="s">
        <v>908</v>
      </c>
      <c r="H14" s="773">
        <v>3</v>
      </c>
      <c r="I14" s="218" t="s">
        <v>855</v>
      </c>
      <c r="J14" s="773">
        <v>38</v>
      </c>
      <c r="K14" s="221" t="s">
        <v>909</v>
      </c>
    </row>
    <row r="15" spans="1:11">
      <c r="A15" s="213" t="s">
        <v>211</v>
      </c>
      <c r="B15" s="774"/>
      <c r="C15" s="219"/>
      <c r="D15" s="774">
        <v>6</v>
      </c>
      <c r="E15" s="219" t="s">
        <v>613</v>
      </c>
      <c r="F15" s="774">
        <v>4</v>
      </c>
      <c r="G15" s="219" t="s">
        <v>855</v>
      </c>
      <c r="H15" s="774">
        <v>1</v>
      </c>
      <c r="I15" s="219" t="s">
        <v>822</v>
      </c>
      <c r="J15" s="774">
        <v>11</v>
      </c>
      <c r="K15" s="222" t="s">
        <v>818</v>
      </c>
    </row>
    <row r="16" spans="1:11">
      <c r="A16" s="213" t="s">
        <v>212</v>
      </c>
      <c r="B16" s="774"/>
      <c r="C16" s="219"/>
      <c r="D16" s="774">
        <v>4</v>
      </c>
      <c r="E16" s="219" t="s">
        <v>881</v>
      </c>
      <c r="F16" s="774">
        <v>7</v>
      </c>
      <c r="G16" s="219" t="s">
        <v>883</v>
      </c>
      <c r="H16" s="774">
        <v>1</v>
      </c>
      <c r="I16" s="219" t="s">
        <v>822</v>
      </c>
      <c r="J16" s="774">
        <v>12</v>
      </c>
      <c r="K16" s="222" t="s">
        <v>817</v>
      </c>
    </row>
    <row r="17" spans="1:11">
      <c r="A17" s="213" t="s">
        <v>596</v>
      </c>
      <c r="B17" s="774">
        <v>6</v>
      </c>
      <c r="C17" s="219" t="s">
        <v>910</v>
      </c>
      <c r="D17" s="774">
        <v>4</v>
      </c>
      <c r="E17" s="219" t="s">
        <v>847</v>
      </c>
      <c r="F17" s="774"/>
      <c r="G17" s="219"/>
      <c r="H17" s="774"/>
      <c r="I17" s="219"/>
      <c r="J17" s="774">
        <v>10</v>
      </c>
      <c r="K17" s="222" t="s">
        <v>868</v>
      </c>
    </row>
    <row r="18" spans="1:11">
      <c r="A18" s="213" t="s">
        <v>209</v>
      </c>
      <c r="B18" s="774">
        <v>3</v>
      </c>
      <c r="C18" s="219" t="s">
        <v>864</v>
      </c>
      <c r="D18" s="774">
        <v>4</v>
      </c>
      <c r="E18" s="219" t="s">
        <v>335</v>
      </c>
      <c r="F18" s="774"/>
      <c r="G18" s="219"/>
      <c r="H18" s="774"/>
      <c r="I18" s="219"/>
      <c r="J18" s="774">
        <v>7</v>
      </c>
      <c r="K18" s="222" t="s">
        <v>682</v>
      </c>
    </row>
    <row r="19" spans="1:11">
      <c r="A19" s="213" t="s">
        <v>597</v>
      </c>
      <c r="B19" s="774">
        <v>33</v>
      </c>
      <c r="C19" s="219" t="s">
        <v>894</v>
      </c>
      <c r="D19" s="774">
        <v>22</v>
      </c>
      <c r="E19" s="219" t="s">
        <v>868</v>
      </c>
      <c r="F19" s="774"/>
      <c r="G19" s="219"/>
      <c r="H19" s="774"/>
      <c r="I19" s="219"/>
      <c r="J19" s="774">
        <v>55</v>
      </c>
      <c r="K19" s="222" t="s">
        <v>830</v>
      </c>
    </row>
    <row r="20" spans="1:11">
      <c r="A20" s="213" t="s">
        <v>210</v>
      </c>
      <c r="B20" s="774"/>
      <c r="C20" s="219"/>
      <c r="D20" s="774">
        <v>7</v>
      </c>
      <c r="E20" s="219" t="s">
        <v>856</v>
      </c>
      <c r="F20" s="774">
        <v>1</v>
      </c>
      <c r="G20" s="219" t="s">
        <v>824</v>
      </c>
      <c r="H20" s="774"/>
      <c r="I20" s="219"/>
      <c r="J20" s="774">
        <v>8</v>
      </c>
      <c r="K20" s="222" t="s">
        <v>891</v>
      </c>
    </row>
    <row r="21" spans="1:11">
      <c r="A21" s="69" t="s">
        <v>595</v>
      </c>
      <c r="B21" s="774">
        <v>4</v>
      </c>
      <c r="C21" s="219" t="s">
        <v>850</v>
      </c>
      <c r="D21" s="774">
        <v>25</v>
      </c>
      <c r="E21" s="219" t="s">
        <v>839</v>
      </c>
      <c r="F21" s="774">
        <v>2</v>
      </c>
      <c r="G21" s="219" t="s">
        <v>850</v>
      </c>
      <c r="H21" s="774">
        <v>1</v>
      </c>
      <c r="I21" s="219" t="s">
        <v>822</v>
      </c>
      <c r="J21" s="774">
        <v>32</v>
      </c>
      <c r="K21" s="222" t="s">
        <v>840</v>
      </c>
    </row>
    <row r="22" spans="1:11">
      <c r="A22" s="214" t="s">
        <v>213</v>
      </c>
      <c r="B22" s="775">
        <v>1</v>
      </c>
      <c r="C22" s="220" t="s">
        <v>845</v>
      </c>
      <c r="D22" s="775">
        <v>9</v>
      </c>
      <c r="E22" s="220" t="s">
        <v>611</v>
      </c>
      <c r="F22" s="775">
        <v>1</v>
      </c>
      <c r="G22" s="220" t="s">
        <v>911</v>
      </c>
      <c r="H22" s="775"/>
      <c r="I22" s="220"/>
      <c r="J22" s="775">
        <v>11</v>
      </c>
      <c r="K22" s="223" t="s">
        <v>879</v>
      </c>
    </row>
    <row r="23" spans="1:11">
      <c r="A23" s="215" t="s">
        <v>207</v>
      </c>
      <c r="B23" s="776">
        <v>13</v>
      </c>
      <c r="C23" s="30" t="s">
        <v>659</v>
      </c>
      <c r="D23" s="776">
        <v>111</v>
      </c>
      <c r="E23" s="30" t="s">
        <v>912</v>
      </c>
      <c r="F23" s="776">
        <v>21</v>
      </c>
      <c r="G23" s="30" t="s">
        <v>870</v>
      </c>
      <c r="H23" s="776"/>
      <c r="I23" s="30"/>
      <c r="J23" s="780">
        <v>145</v>
      </c>
      <c r="K23" s="228" t="s">
        <v>913</v>
      </c>
    </row>
    <row r="24" spans="1:11">
      <c r="A24" s="212" t="s">
        <v>215</v>
      </c>
      <c r="B24" s="773">
        <v>3</v>
      </c>
      <c r="C24" s="218" t="s">
        <v>914</v>
      </c>
      <c r="D24" s="773">
        <v>74</v>
      </c>
      <c r="E24" s="218" t="s">
        <v>915</v>
      </c>
      <c r="F24" s="773">
        <v>11</v>
      </c>
      <c r="G24" s="218" t="s">
        <v>615</v>
      </c>
      <c r="H24" s="773"/>
      <c r="I24" s="218"/>
      <c r="J24" s="773">
        <v>88</v>
      </c>
      <c r="K24" s="221" t="s">
        <v>870</v>
      </c>
    </row>
    <row r="25" spans="1:11">
      <c r="A25" s="213" t="s">
        <v>216</v>
      </c>
      <c r="B25" s="774">
        <v>2</v>
      </c>
      <c r="C25" s="219" t="s">
        <v>650</v>
      </c>
      <c r="D25" s="774">
        <v>23</v>
      </c>
      <c r="E25" s="219" t="s">
        <v>657</v>
      </c>
      <c r="F25" s="774">
        <v>4</v>
      </c>
      <c r="G25" s="219" t="s">
        <v>635</v>
      </c>
      <c r="H25" s="774"/>
      <c r="I25" s="219"/>
      <c r="J25" s="774">
        <v>29</v>
      </c>
      <c r="K25" s="222" t="s">
        <v>665</v>
      </c>
    </row>
    <row r="26" spans="1:11">
      <c r="A26" s="214" t="s">
        <v>217</v>
      </c>
      <c r="B26" s="775">
        <v>8</v>
      </c>
      <c r="C26" s="220" t="s">
        <v>916</v>
      </c>
      <c r="D26" s="775">
        <v>14</v>
      </c>
      <c r="E26" s="220" t="s">
        <v>683</v>
      </c>
      <c r="F26" s="775">
        <v>6</v>
      </c>
      <c r="G26" s="220" t="s">
        <v>614</v>
      </c>
      <c r="H26" s="775"/>
      <c r="I26" s="220"/>
      <c r="J26" s="775">
        <v>28</v>
      </c>
      <c r="K26" s="223" t="s">
        <v>917</v>
      </c>
    </row>
    <row r="27" spans="1:11">
      <c r="A27" s="215" t="s">
        <v>202</v>
      </c>
      <c r="B27" s="776">
        <v>46</v>
      </c>
      <c r="C27" s="30" t="s">
        <v>900</v>
      </c>
      <c r="D27" s="776">
        <v>72</v>
      </c>
      <c r="E27" s="30" t="s">
        <v>820</v>
      </c>
      <c r="F27" s="776">
        <v>51</v>
      </c>
      <c r="G27" s="30" t="s">
        <v>895</v>
      </c>
      <c r="H27" s="776">
        <v>6</v>
      </c>
      <c r="I27" s="30" t="s">
        <v>660</v>
      </c>
      <c r="J27" s="780">
        <v>175</v>
      </c>
      <c r="K27" s="228" t="s">
        <v>613</v>
      </c>
    </row>
    <row r="28" spans="1:11">
      <c r="A28" s="212" t="s">
        <v>200</v>
      </c>
      <c r="B28" s="773">
        <v>4</v>
      </c>
      <c r="C28" s="218" t="s">
        <v>815</v>
      </c>
      <c r="D28" s="773">
        <v>5</v>
      </c>
      <c r="E28" s="218" t="s">
        <v>830</v>
      </c>
      <c r="F28" s="773">
        <v>13</v>
      </c>
      <c r="G28" s="218" t="s">
        <v>884</v>
      </c>
      <c r="H28" s="773"/>
      <c r="I28" s="218"/>
      <c r="J28" s="773">
        <v>22</v>
      </c>
      <c r="K28" s="221" t="s">
        <v>887</v>
      </c>
    </row>
    <row r="29" spans="1:11">
      <c r="A29" s="213" t="s">
        <v>219</v>
      </c>
      <c r="B29" s="774">
        <v>2</v>
      </c>
      <c r="C29" s="219" t="s">
        <v>822</v>
      </c>
      <c r="D29" s="774">
        <v>1</v>
      </c>
      <c r="E29" s="219" t="s">
        <v>680</v>
      </c>
      <c r="F29" s="774">
        <v>1</v>
      </c>
      <c r="G29" s="219" t="s">
        <v>841</v>
      </c>
      <c r="H29" s="774"/>
      <c r="I29" s="219"/>
      <c r="J29" s="774">
        <v>4</v>
      </c>
      <c r="K29" s="222" t="s">
        <v>816</v>
      </c>
    </row>
    <row r="30" spans="1:11">
      <c r="A30" s="213" t="s">
        <v>201</v>
      </c>
      <c r="B30" s="774">
        <v>2</v>
      </c>
      <c r="C30" s="219" t="s">
        <v>840</v>
      </c>
      <c r="D30" s="774">
        <v>4</v>
      </c>
      <c r="E30" s="219" t="s">
        <v>616</v>
      </c>
      <c r="F30" s="774"/>
      <c r="G30" s="219"/>
      <c r="H30" s="774"/>
      <c r="I30" s="219"/>
      <c r="J30" s="774">
        <v>6</v>
      </c>
      <c r="K30" s="222" t="s">
        <v>844</v>
      </c>
    </row>
    <row r="31" spans="1:11">
      <c r="A31" s="214" t="s">
        <v>218</v>
      </c>
      <c r="B31" s="775">
        <v>38</v>
      </c>
      <c r="C31" s="220" t="s">
        <v>835</v>
      </c>
      <c r="D31" s="775">
        <v>62</v>
      </c>
      <c r="E31" s="220" t="s">
        <v>918</v>
      </c>
      <c r="F31" s="775">
        <v>37</v>
      </c>
      <c r="G31" s="220" t="s">
        <v>854</v>
      </c>
      <c r="H31" s="775">
        <v>6</v>
      </c>
      <c r="I31" s="220" t="s">
        <v>660</v>
      </c>
      <c r="J31" s="775">
        <v>143</v>
      </c>
      <c r="K31" s="223" t="s">
        <v>868</v>
      </c>
    </row>
    <row r="32" spans="1:11">
      <c r="A32" s="215" t="s">
        <v>208</v>
      </c>
      <c r="B32" s="776">
        <v>22</v>
      </c>
      <c r="C32" s="30" t="s">
        <v>872</v>
      </c>
      <c r="D32" s="776">
        <v>17</v>
      </c>
      <c r="E32" s="30" t="s">
        <v>616</v>
      </c>
      <c r="F32" s="776">
        <v>9</v>
      </c>
      <c r="G32" s="30" t="s">
        <v>852</v>
      </c>
      <c r="H32" s="776">
        <v>1</v>
      </c>
      <c r="I32" s="776" t="s">
        <v>831</v>
      </c>
      <c r="J32" s="780">
        <v>49</v>
      </c>
      <c r="K32" s="228" t="s">
        <v>886</v>
      </c>
    </row>
    <row r="33" spans="1:11">
      <c r="C33" s="210"/>
    </row>
    <row r="34" spans="1:11">
      <c r="A34" s="781" t="s">
        <v>1</v>
      </c>
      <c r="B34" s="208">
        <v>232</v>
      </c>
      <c r="C34" s="207" t="s">
        <v>832</v>
      </c>
      <c r="D34" s="208">
        <v>398</v>
      </c>
      <c r="E34" s="207" t="s">
        <v>888</v>
      </c>
      <c r="F34" s="208">
        <v>356</v>
      </c>
      <c r="G34" s="207" t="s">
        <v>814</v>
      </c>
      <c r="H34" s="208">
        <v>34</v>
      </c>
      <c r="I34" s="207" t="s">
        <v>852</v>
      </c>
      <c r="J34" s="1029">
        <v>1020</v>
      </c>
      <c r="K34" s="25" t="s">
        <v>831</v>
      </c>
    </row>
  </sheetData>
  <mergeCells count="7">
    <mergeCell ref="A2:K2"/>
    <mergeCell ref="A6:K6"/>
    <mergeCell ref="B8:C8"/>
    <mergeCell ref="D8:E8"/>
    <mergeCell ref="F8:G8"/>
    <mergeCell ref="H8:I8"/>
    <mergeCell ref="J8:K8"/>
  </mergeCells>
  <printOptions horizontalCentered="1"/>
  <pageMargins left="0.39370078740157483" right="0.39370078740157483" top="0.98425196850393704" bottom="0.59055118110236227" header="0.39370078740157483" footer="0.39370078740157483"/>
  <pageSetup paperSize="9" scale="78" firstPageNumber="53" fitToHeight="0" orientation="landscape" r:id="rId1"/>
</worksheet>
</file>

<file path=xl/worksheets/sheet32.xml><?xml version="1.0" encoding="utf-8"?>
<worksheet xmlns="http://schemas.openxmlformats.org/spreadsheetml/2006/main" xmlns:r="http://schemas.openxmlformats.org/officeDocument/2006/relationships">
  <sheetPr>
    <tabColor theme="3" tint="-0.499984740745262"/>
    <pageSetUpPr fitToPage="1"/>
  </sheetPr>
  <dimension ref="A2:K31"/>
  <sheetViews>
    <sheetView showGridLines="0" workbookViewId="0">
      <selection activeCell="R39" sqref="R39"/>
    </sheetView>
  </sheetViews>
  <sheetFormatPr baseColWidth="10" defaultRowHeight="13.2"/>
  <cols>
    <col min="1" max="1" width="82.3320312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109375" bestFit="1" customWidth="1"/>
  </cols>
  <sheetData>
    <row r="2" spans="1:11" ht="33.75" customHeight="1">
      <c r="A2" s="1255" t="s">
        <v>742</v>
      </c>
      <c r="B2" s="1255"/>
      <c r="C2" s="1255"/>
      <c r="D2" s="1255"/>
      <c r="E2" s="1255"/>
      <c r="F2" s="1255"/>
      <c r="G2" s="1255"/>
      <c r="H2" s="61"/>
      <c r="I2" s="61"/>
      <c r="J2" s="61"/>
      <c r="K2" s="61"/>
    </row>
    <row r="3" spans="1:11">
      <c r="A3" s="49"/>
    </row>
    <row r="4" spans="1:11">
      <c r="A4" s="49"/>
    </row>
    <row r="5" spans="1:11">
      <c r="A5" s="49"/>
    </row>
    <row r="6" spans="1:11" ht="16.5" customHeight="1">
      <c r="A6" s="1254" t="s">
        <v>925</v>
      </c>
      <c r="B6" s="1254"/>
      <c r="C6" s="1254"/>
      <c r="D6" s="1254"/>
      <c r="E6" s="1254"/>
      <c r="F6" s="1254"/>
      <c r="G6" s="1254"/>
      <c r="H6" s="232"/>
      <c r="I6" s="232"/>
      <c r="J6" s="232"/>
      <c r="K6" s="232"/>
    </row>
    <row r="8" spans="1:11">
      <c r="B8" s="1337" t="s">
        <v>351</v>
      </c>
      <c r="C8" s="1338"/>
      <c r="D8" s="1338" t="s">
        <v>352</v>
      </c>
      <c r="E8" s="1338"/>
      <c r="F8" s="1339" t="s">
        <v>350</v>
      </c>
      <c r="G8" s="1340"/>
    </row>
    <row r="9" spans="1:11">
      <c r="A9" s="678" t="s">
        <v>740</v>
      </c>
      <c r="B9" s="211" t="s">
        <v>349</v>
      </c>
      <c r="C9" s="211" t="s">
        <v>172</v>
      </c>
      <c r="D9" s="211" t="s">
        <v>349</v>
      </c>
      <c r="E9" s="211" t="s">
        <v>172</v>
      </c>
      <c r="F9" s="211" t="s">
        <v>349</v>
      </c>
      <c r="G9" s="211" t="s">
        <v>172</v>
      </c>
    </row>
    <row r="10" spans="1:11">
      <c r="B10" s="211"/>
      <c r="C10" s="211"/>
      <c r="D10" s="211"/>
      <c r="E10" s="211"/>
      <c r="F10" s="211"/>
      <c r="G10" s="211"/>
    </row>
    <row r="11" spans="1:11">
      <c r="A11" s="583" t="s">
        <v>204</v>
      </c>
      <c r="B11" s="480">
        <v>18</v>
      </c>
      <c r="C11" s="347" t="s">
        <v>879</v>
      </c>
      <c r="D11" s="480">
        <v>20</v>
      </c>
      <c r="E11" s="347" t="s">
        <v>872</v>
      </c>
      <c r="F11" s="650">
        <v>38</v>
      </c>
      <c r="G11" s="651" t="s">
        <v>882</v>
      </c>
    </row>
    <row r="12" spans="1:11">
      <c r="A12" s="585" t="s">
        <v>205</v>
      </c>
      <c r="B12" s="481">
        <v>15</v>
      </c>
      <c r="C12" s="647" t="s">
        <v>850</v>
      </c>
      <c r="D12" s="481">
        <v>35</v>
      </c>
      <c r="E12" s="647" t="s">
        <v>874</v>
      </c>
      <c r="F12" s="652">
        <v>50</v>
      </c>
      <c r="G12" s="653" t="s">
        <v>850</v>
      </c>
    </row>
    <row r="13" spans="1:11" ht="26.4">
      <c r="A13" s="505" t="s">
        <v>206</v>
      </c>
      <c r="B13" s="482">
        <v>44</v>
      </c>
      <c r="C13" s="648" t="s">
        <v>882</v>
      </c>
      <c r="D13" s="482">
        <v>19</v>
      </c>
      <c r="E13" s="648" t="s">
        <v>829</v>
      </c>
      <c r="F13" s="522">
        <v>63</v>
      </c>
      <c r="G13" s="654" t="s">
        <v>879</v>
      </c>
    </row>
    <row r="14" spans="1:11">
      <c r="A14" s="212" t="s">
        <v>214</v>
      </c>
      <c r="B14" s="224">
        <v>8</v>
      </c>
      <c r="C14" s="218" t="s">
        <v>919</v>
      </c>
      <c r="D14" s="224">
        <v>8</v>
      </c>
      <c r="E14" s="218" t="s">
        <v>855</v>
      </c>
      <c r="F14" s="224">
        <v>16</v>
      </c>
      <c r="G14" s="221" t="s">
        <v>907</v>
      </c>
    </row>
    <row r="15" spans="1:11">
      <c r="A15" s="212" t="s">
        <v>596</v>
      </c>
      <c r="B15" s="224">
        <v>4</v>
      </c>
      <c r="C15" s="218" t="s">
        <v>857</v>
      </c>
      <c r="D15" s="224">
        <v>2</v>
      </c>
      <c r="E15" s="218" t="s">
        <v>847</v>
      </c>
      <c r="F15" s="224">
        <v>6</v>
      </c>
      <c r="G15" s="221" t="s">
        <v>910</v>
      </c>
    </row>
    <row r="16" spans="1:11">
      <c r="A16" s="213" t="s">
        <v>209</v>
      </c>
      <c r="B16" s="86">
        <v>2</v>
      </c>
      <c r="C16" s="219" t="s">
        <v>897</v>
      </c>
      <c r="D16" s="86">
        <v>1</v>
      </c>
      <c r="E16" s="219" t="s">
        <v>680</v>
      </c>
      <c r="F16" s="86">
        <v>3</v>
      </c>
      <c r="G16" s="222" t="s">
        <v>864</v>
      </c>
    </row>
    <row r="17" spans="1:7">
      <c r="A17" s="213" t="s">
        <v>597</v>
      </c>
      <c r="B17" s="86">
        <v>28</v>
      </c>
      <c r="C17" s="219" t="s">
        <v>920</v>
      </c>
      <c r="D17" s="86">
        <v>5</v>
      </c>
      <c r="E17" s="219" t="s">
        <v>671</v>
      </c>
      <c r="F17" s="86">
        <v>33</v>
      </c>
      <c r="G17" s="222" t="s">
        <v>894</v>
      </c>
    </row>
    <row r="18" spans="1:7">
      <c r="A18" s="213" t="s">
        <v>595</v>
      </c>
      <c r="B18" s="86">
        <v>2</v>
      </c>
      <c r="C18" s="219" t="s">
        <v>841</v>
      </c>
      <c r="D18" s="86">
        <v>2</v>
      </c>
      <c r="E18" s="219" t="s">
        <v>822</v>
      </c>
      <c r="F18" s="86">
        <v>4</v>
      </c>
      <c r="G18" s="222" t="s">
        <v>850</v>
      </c>
    </row>
    <row r="19" spans="1:7">
      <c r="A19" s="247" t="s">
        <v>213</v>
      </c>
      <c r="B19" s="225"/>
      <c r="C19" s="220"/>
      <c r="D19" s="225">
        <v>1</v>
      </c>
      <c r="E19" s="220" t="s">
        <v>845</v>
      </c>
      <c r="F19" s="225">
        <v>1</v>
      </c>
      <c r="G19" s="223" t="s">
        <v>845</v>
      </c>
    </row>
    <row r="20" spans="1:7">
      <c r="A20" s="215" t="s">
        <v>207</v>
      </c>
      <c r="B20" s="101"/>
      <c r="C20" s="30"/>
      <c r="D20" s="101">
        <v>13</v>
      </c>
      <c r="E20" s="30" t="s">
        <v>659</v>
      </c>
      <c r="F20" s="233">
        <v>13</v>
      </c>
      <c r="G20" s="677" t="s">
        <v>659</v>
      </c>
    </row>
    <row r="21" spans="1:7">
      <c r="A21" s="212" t="s">
        <v>215</v>
      </c>
      <c r="B21" s="224"/>
      <c r="C21" s="218"/>
      <c r="D21" s="224">
        <v>3</v>
      </c>
      <c r="E21" s="218" t="s">
        <v>914</v>
      </c>
      <c r="F21" s="224">
        <v>3</v>
      </c>
      <c r="G21" s="221" t="s">
        <v>914</v>
      </c>
    </row>
    <row r="22" spans="1:7">
      <c r="A22" s="783" t="s">
        <v>216</v>
      </c>
      <c r="B22" s="1030"/>
      <c r="C22" s="784"/>
      <c r="D22" s="1030">
        <v>2</v>
      </c>
      <c r="E22" s="784" t="s">
        <v>650</v>
      </c>
      <c r="F22" s="1030">
        <v>2</v>
      </c>
      <c r="G22" s="1031" t="s">
        <v>650</v>
      </c>
    </row>
    <row r="23" spans="1:7">
      <c r="A23" s="214" t="s">
        <v>217</v>
      </c>
      <c r="B23" s="225"/>
      <c r="C23" s="220"/>
      <c r="D23" s="225">
        <v>8</v>
      </c>
      <c r="E23" s="220" t="s">
        <v>916</v>
      </c>
      <c r="F23" s="225">
        <v>8</v>
      </c>
      <c r="G23" s="223" t="s">
        <v>916</v>
      </c>
    </row>
    <row r="24" spans="1:7">
      <c r="A24" s="234" t="s">
        <v>202</v>
      </c>
      <c r="B24" s="101">
        <v>23</v>
      </c>
      <c r="C24" s="30" t="s">
        <v>852</v>
      </c>
      <c r="D24" s="101">
        <v>23</v>
      </c>
      <c r="E24" s="30" t="s">
        <v>611</v>
      </c>
      <c r="F24" s="233">
        <v>46</v>
      </c>
      <c r="G24" s="677" t="s">
        <v>900</v>
      </c>
    </row>
    <row r="25" spans="1:7">
      <c r="A25" s="212" t="s">
        <v>200</v>
      </c>
      <c r="B25" s="224">
        <v>2</v>
      </c>
      <c r="C25" s="218" t="s">
        <v>843</v>
      </c>
      <c r="D25" s="224">
        <v>2</v>
      </c>
      <c r="E25" s="218" t="s">
        <v>816</v>
      </c>
      <c r="F25" s="224">
        <v>4</v>
      </c>
      <c r="G25" s="221" t="s">
        <v>815</v>
      </c>
    </row>
    <row r="26" spans="1:7">
      <c r="A26" s="212" t="s">
        <v>219</v>
      </c>
      <c r="B26" s="224">
        <v>2</v>
      </c>
      <c r="C26" s="218" t="s">
        <v>822</v>
      </c>
      <c r="D26" s="224"/>
      <c r="E26" s="218"/>
      <c r="F26" s="224">
        <v>2</v>
      </c>
      <c r="G26" s="221" t="s">
        <v>822</v>
      </c>
    </row>
    <row r="27" spans="1:7">
      <c r="A27" s="213" t="s">
        <v>201</v>
      </c>
      <c r="B27" s="86">
        <v>2</v>
      </c>
      <c r="C27" s="219" t="s">
        <v>840</v>
      </c>
      <c r="D27" s="86"/>
      <c r="E27" s="219"/>
      <c r="F27" s="86">
        <v>2</v>
      </c>
      <c r="G27" s="222" t="s">
        <v>840</v>
      </c>
    </row>
    <row r="28" spans="1:7">
      <c r="A28" s="214" t="s">
        <v>218</v>
      </c>
      <c r="B28" s="225">
        <v>17</v>
      </c>
      <c r="C28" s="220" t="s">
        <v>884</v>
      </c>
      <c r="D28" s="225">
        <v>21</v>
      </c>
      <c r="E28" s="220" t="s">
        <v>857</v>
      </c>
      <c r="F28" s="225">
        <v>38</v>
      </c>
      <c r="G28" s="223" t="s">
        <v>835</v>
      </c>
    </row>
    <row r="29" spans="1:7">
      <c r="A29" s="215" t="s">
        <v>208</v>
      </c>
      <c r="B29" s="101">
        <v>18</v>
      </c>
      <c r="C29" s="30" t="s">
        <v>815</v>
      </c>
      <c r="D29" s="101">
        <v>4</v>
      </c>
      <c r="E29" s="30" t="s">
        <v>846</v>
      </c>
      <c r="F29" s="233">
        <v>22</v>
      </c>
      <c r="G29" s="676" t="s">
        <v>872</v>
      </c>
    </row>
    <row r="30" spans="1:7" s="4" customFormat="1">
      <c r="A30" s="229"/>
      <c r="C30" s="210" t="s">
        <v>629</v>
      </c>
      <c r="E30" s="210" t="s">
        <v>629</v>
      </c>
      <c r="G30" s="210" t="s">
        <v>629</v>
      </c>
    </row>
    <row r="31" spans="1:7">
      <c r="A31" s="230" t="s">
        <v>1</v>
      </c>
      <c r="B31" s="154">
        <v>118</v>
      </c>
      <c r="C31" s="207" t="s">
        <v>612</v>
      </c>
      <c r="D31" s="154">
        <v>114</v>
      </c>
      <c r="E31" s="207" t="s">
        <v>886</v>
      </c>
      <c r="F31" s="174">
        <v>232</v>
      </c>
      <c r="G31" s="231" t="s">
        <v>832</v>
      </c>
    </row>
  </sheetData>
  <mergeCells count="5">
    <mergeCell ref="B8:C8"/>
    <mergeCell ref="D8:E8"/>
    <mergeCell ref="F8:G8"/>
    <mergeCell ref="A2:G2"/>
    <mergeCell ref="A6:G6"/>
  </mergeCells>
  <printOptions horizontalCentered="1"/>
  <pageMargins left="0.39370078740157483" right="0.39370078740157483" top="0.98425196850393704" bottom="0.59055118110236227" header="0.39370078740157483" footer="0.39370078740157483"/>
  <pageSetup paperSize="9" firstPageNumber="54" fitToHeight="0" orientation="landscape" r:id="rId1"/>
</worksheet>
</file>

<file path=xl/worksheets/sheet33.xml><?xml version="1.0" encoding="utf-8"?>
<worksheet xmlns="http://schemas.openxmlformats.org/spreadsheetml/2006/main" xmlns:r="http://schemas.openxmlformats.org/officeDocument/2006/relationships">
  <sheetPr>
    <tabColor theme="3" tint="-0.499984740745262"/>
    <pageSetUpPr fitToPage="1"/>
  </sheetPr>
  <dimension ref="A2:K35"/>
  <sheetViews>
    <sheetView showGridLines="0" workbookViewId="0">
      <selection activeCell="R39" sqref="R39"/>
    </sheetView>
  </sheetViews>
  <sheetFormatPr baseColWidth="10" defaultRowHeight="13.2"/>
  <cols>
    <col min="1" max="1" width="57.6640625" style="66"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44140625" bestFit="1" customWidth="1"/>
    <col min="8" max="8" width="7.6640625" bestFit="1" customWidth="1"/>
    <col min="9" max="9" width="14.109375" bestFit="1" customWidth="1"/>
    <col min="10" max="10" width="7.6640625" bestFit="1" customWidth="1"/>
    <col min="11" max="11" width="15.33203125" bestFit="1" customWidth="1"/>
  </cols>
  <sheetData>
    <row r="2" spans="1:11" ht="34.5" customHeight="1">
      <c r="A2" s="1255" t="s">
        <v>742</v>
      </c>
      <c r="B2" s="1255"/>
      <c r="C2" s="1255"/>
      <c r="D2" s="1255"/>
      <c r="E2" s="1255"/>
      <c r="F2" s="1255"/>
      <c r="G2" s="1255"/>
      <c r="H2" s="1255"/>
      <c r="I2" s="1255"/>
      <c r="J2" s="1255"/>
      <c r="K2" s="1255"/>
    </row>
    <row r="7" spans="1:11">
      <c r="A7" s="1254" t="s">
        <v>926</v>
      </c>
      <c r="B7" s="1254"/>
      <c r="C7" s="1254"/>
      <c r="D7" s="1254"/>
      <c r="E7" s="1254"/>
      <c r="F7" s="1254"/>
      <c r="G7" s="1254"/>
      <c r="H7" s="1254"/>
      <c r="I7" s="1254"/>
      <c r="J7" s="1254"/>
      <c r="K7" s="1254"/>
    </row>
    <row r="8" spans="1:11">
      <c r="J8" s="235"/>
    </row>
    <row r="9" spans="1:11">
      <c r="B9" s="1344" t="s">
        <v>921</v>
      </c>
      <c r="C9" s="1341"/>
      <c r="D9" s="1341" t="s">
        <v>922</v>
      </c>
      <c r="E9" s="1341"/>
      <c r="F9" s="1341" t="s">
        <v>804</v>
      </c>
      <c r="G9" s="1341"/>
      <c r="H9" s="1341" t="s">
        <v>173</v>
      </c>
      <c r="I9" s="1341"/>
      <c r="J9" s="1342" t="s">
        <v>272</v>
      </c>
      <c r="K9" s="1343"/>
    </row>
    <row r="10" spans="1:11">
      <c r="A10" s="678" t="s">
        <v>740</v>
      </c>
      <c r="B10" s="211" t="s">
        <v>349</v>
      </c>
      <c r="C10" s="211" t="s">
        <v>172</v>
      </c>
      <c r="D10" s="211" t="s">
        <v>349</v>
      </c>
      <c r="E10" s="211" t="s">
        <v>172</v>
      </c>
      <c r="F10" s="211" t="s">
        <v>349</v>
      </c>
      <c r="G10" s="211" t="s">
        <v>172</v>
      </c>
      <c r="H10" s="211" t="s">
        <v>349</v>
      </c>
      <c r="I10" s="211" t="s">
        <v>172</v>
      </c>
      <c r="J10" s="211" t="s">
        <v>349</v>
      </c>
      <c r="K10" s="211" t="s">
        <v>172</v>
      </c>
    </row>
    <row r="11" spans="1:11">
      <c r="B11" s="211"/>
      <c r="C11" s="211"/>
      <c r="D11" s="211"/>
      <c r="E11" s="211"/>
      <c r="F11" s="211"/>
      <c r="G11" s="211"/>
      <c r="H11" s="211"/>
      <c r="I11" s="211"/>
      <c r="J11" s="211"/>
      <c r="K11" s="211"/>
    </row>
    <row r="12" spans="1:11">
      <c r="A12" s="583" t="s">
        <v>204</v>
      </c>
      <c r="B12" s="480">
        <v>8</v>
      </c>
      <c r="C12" s="347" t="s">
        <v>910</v>
      </c>
      <c r="D12" s="480">
        <v>41</v>
      </c>
      <c r="E12" s="347" t="s">
        <v>852</v>
      </c>
      <c r="F12" s="480">
        <v>17</v>
      </c>
      <c r="G12" s="347" t="s">
        <v>862</v>
      </c>
      <c r="H12" s="480"/>
      <c r="I12" s="480"/>
      <c r="J12" s="650">
        <v>66</v>
      </c>
      <c r="K12" s="651" t="s">
        <v>852</v>
      </c>
    </row>
    <row r="13" spans="1:11">
      <c r="A13" s="585" t="s">
        <v>205</v>
      </c>
      <c r="B13" s="481">
        <v>14</v>
      </c>
      <c r="C13" s="647" t="s">
        <v>857</v>
      </c>
      <c r="D13" s="481">
        <v>17</v>
      </c>
      <c r="E13" s="647" t="s">
        <v>812</v>
      </c>
      <c r="F13" s="481">
        <v>13</v>
      </c>
      <c r="G13" s="647" t="s">
        <v>841</v>
      </c>
      <c r="H13" s="481"/>
      <c r="I13" s="481"/>
      <c r="J13" s="652">
        <v>44</v>
      </c>
      <c r="K13" s="653" t="s">
        <v>862</v>
      </c>
    </row>
    <row r="14" spans="1:11" ht="26.4">
      <c r="A14" s="505" t="s">
        <v>206</v>
      </c>
      <c r="B14" s="482">
        <v>39</v>
      </c>
      <c r="C14" s="648" t="s">
        <v>828</v>
      </c>
      <c r="D14" s="482">
        <v>33</v>
      </c>
      <c r="E14" s="648" t="s">
        <v>887</v>
      </c>
      <c r="F14" s="482">
        <v>16</v>
      </c>
      <c r="G14" s="648" t="s">
        <v>896</v>
      </c>
      <c r="H14" s="482"/>
      <c r="I14" s="482"/>
      <c r="J14" s="522">
        <v>88</v>
      </c>
      <c r="K14" s="654" t="s">
        <v>878</v>
      </c>
    </row>
    <row r="15" spans="1:11">
      <c r="A15" s="68" t="s">
        <v>214</v>
      </c>
      <c r="B15" s="224">
        <v>1</v>
      </c>
      <c r="C15" s="218" t="s">
        <v>822</v>
      </c>
      <c r="D15" s="224">
        <v>4</v>
      </c>
      <c r="E15" s="240" t="s">
        <v>822</v>
      </c>
      <c r="F15" s="224">
        <v>2</v>
      </c>
      <c r="G15" s="240" t="s">
        <v>863</v>
      </c>
      <c r="H15" s="224"/>
      <c r="I15" s="243"/>
      <c r="J15" s="224">
        <v>7</v>
      </c>
      <c r="K15" s="710" t="s">
        <v>907</v>
      </c>
    </row>
    <row r="16" spans="1:11">
      <c r="A16" s="69" t="s">
        <v>211</v>
      </c>
      <c r="B16" s="86">
        <v>3</v>
      </c>
      <c r="C16" s="219" t="s">
        <v>847</v>
      </c>
      <c r="D16" s="86">
        <v>1</v>
      </c>
      <c r="E16" s="241" t="s">
        <v>847</v>
      </c>
      <c r="F16" s="86">
        <v>2</v>
      </c>
      <c r="G16" s="241" t="s">
        <v>824</v>
      </c>
      <c r="H16" s="86"/>
      <c r="I16" s="244"/>
      <c r="J16" s="86">
        <v>6</v>
      </c>
      <c r="K16" s="711" t="s">
        <v>613</v>
      </c>
    </row>
    <row r="17" spans="1:11">
      <c r="A17" s="69" t="s">
        <v>212</v>
      </c>
      <c r="B17" s="86"/>
      <c r="C17" s="219"/>
      <c r="D17" s="86">
        <v>2</v>
      </c>
      <c r="E17" s="241" t="s">
        <v>812</v>
      </c>
      <c r="F17" s="86">
        <v>2</v>
      </c>
      <c r="G17" s="241" t="s">
        <v>828</v>
      </c>
      <c r="H17" s="86"/>
      <c r="I17" s="244"/>
      <c r="J17" s="86">
        <v>4</v>
      </c>
      <c r="K17" s="711" t="s">
        <v>881</v>
      </c>
    </row>
    <row r="18" spans="1:11">
      <c r="A18" s="69" t="s">
        <v>596</v>
      </c>
      <c r="B18" s="86">
        <v>3</v>
      </c>
      <c r="C18" s="219" t="s">
        <v>870</v>
      </c>
      <c r="D18" s="86"/>
      <c r="E18" s="241"/>
      <c r="F18" s="86">
        <v>1</v>
      </c>
      <c r="G18" s="241" t="s">
        <v>613</v>
      </c>
      <c r="H18" s="86"/>
      <c r="I18" s="244"/>
      <c r="J18" s="86">
        <v>4</v>
      </c>
      <c r="K18" s="711" t="s">
        <v>847</v>
      </c>
    </row>
    <row r="19" spans="1:11">
      <c r="A19" s="69" t="s">
        <v>209</v>
      </c>
      <c r="B19" s="86"/>
      <c r="C19" s="219"/>
      <c r="D19" s="86">
        <v>2</v>
      </c>
      <c r="E19" s="241" t="s">
        <v>665</v>
      </c>
      <c r="F19" s="86">
        <v>2</v>
      </c>
      <c r="G19" s="241" t="s">
        <v>647</v>
      </c>
      <c r="H19" s="86"/>
      <c r="I19" s="244"/>
      <c r="J19" s="86">
        <v>4</v>
      </c>
      <c r="K19" s="711" t="s">
        <v>335</v>
      </c>
    </row>
    <row r="20" spans="1:11" ht="26.4">
      <c r="A20" s="69" t="s">
        <v>597</v>
      </c>
      <c r="B20" s="86">
        <v>6</v>
      </c>
      <c r="C20" s="219" t="s">
        <v>923</v>
      </c>
      <c r="D20" s="86">
        <v>14</v>
      </c>
      <c r="E20" s="241" t="s">
        <v>857</v>
      </c>
      <c r="F20" s="86">
        <v>2</v>
      </c>
      <c r="G20" s="241" t="s">
        <v>868</v>
      </c>
      <c r="H20" s="86"/>
      <c r="I20" s="244"/>
      <c r="J20" s="86">
        <v>22</v>
      </c>
      <c r="K20" s="711" t="s">
        <v>868</v>
      </c>
    </row>
    <row r="21" spans="1:11">
      <c r="A21" s="69" t="s">
        <v>210</v>
      </c>
      <c r="B21" s="86">
        <v>6</v>
      </c>
      <c r="C21" s="219" t="s">
        <v>847</v>
      </c>
      <c r="D21" s="86">
        <v>1</v>
      </c>
      <c r="E21" s="241" t="s">
        <v>828</v>
      </c>
      <c r="F21" s="86"/>
      <c r="G21" s="241" t="s">
        <v>834</v>
      </c>
      <c r="H21" s="86"/>
      <c r="I21" s="244"/>
      <c r="J21" s="86">
        <v>7</v>
      </c>
      <c r="K21" s="711" t="s">
        <v>856</v>
      </c>
    </row>
    <row r="22" spans="1:11">
      <c r="A22" s="69" t="s">
        <v>595</v>
      </c>
      <c r="B22" s="86">
        <v>16</v>
      </c>
      <c r="C22" s="219" t="s">
        <v>815</v>
      </c>
      <c r="D22" s="86">
        <v>7</v>
      </c>
      <c r="E22" s="241" t="s">
        <v>877</v>
      </c>
      <c r="F22" s="86">
        <v>2</v>
      </c>
      <c r="G22" s="241" t="s">
        <v>816</v>
      </c>
      <c r="H22" s="86"/>
      <c r="I22" s="244"/>
      <c r="J22" s="86">
        <v>25</v>
      </c>
      <c r="K22" s="711" t="s">
        <v>839</v>
      </c>
    </row>
    <row r="23" spans="1:11">
      <c r="A23" s="247" t="s">
        <v>213</v>
      </c>
      <c r="B23" s="225">
        <v>4</v>
      </c>
      <c r="C23" s="220" t="s">
        <v>824</v>
      </c>
      <c r="D23" s="225">
        <v>2</v>
      </c>
      <c r="E23" s="242" t="s">
        <v>613</v>
      </c>
      <c r="F23" s="225">
        <v>3</v>
      </c>
      <c r="G23" s="242" t="s">
        <v>613</v>
      </c>
      <c r="H23" s="225"/>
      <c r="I23" s="245"/>
      <c r="J23" s="225">
        <v>9</v>
      </c>
      <c r="K23" s="712" t="s">
        <v>611</v>
      </c>
    </row>
    <row r="24" spans="1:11">
      <c r="A24" s="248" t="s">
        <v>207</v>
      </c>
      <c r="B24" s="101">
        <v>63</v>
      </c>
      <c r="C24" s="30" t="s">
        <v>924</v>
      </c>
      <c r="D24" s="101">
        <v>38</v>
      </c>
      <c r="E24" s="30" t="s">
        <v>867</v>
      </c>
      <c r="F24" s="101">
        <v>10</v>
      </c>
      <c r="G24" s="30" t="s">
        <v>665</v>
      </c>
      <c r="H24" s="101"/>
      <c r="I24" s="101"/>
      <c r="J24" s="233">
        <v>111</v>
      </c>
      <c r="K24" s="677" t="s">
        <v>912</v>
      </c>
    </row>
    <row r="25" spans="1:11">
      <c r="A25" s="68" t="s">
        <v>215</v>
      </c>
      <c r="B25" s="224">
        <v>44</v>
      </c>
      <c r="C25" s="218" t="s">
        <v>661</v>
      </c>
      <c r="D25" s="224">
        <v>26</v>
      </c>
      <c r="E25" s="240" t="s">
        <v>868</v>
      </c>
      <c r="F25" s="224">
        <v>4</v>
      </c>
      <c r="G25" s="240" t="s">
        <v>680</v>
      </c>
      <c r="H25" s="224"/>
      <c r="I25" s="243"/>
      <c r="J25" s="224">
        <v>74</v>
      </c>
      <c r="K25" s="710" t="s">
        <v>915</v>
      </c>
    </row>
    <row r="26" spans="1:11">
      <c r="A26" s="69" t="s">
        <v>216</v>
      </c>
      <c r="B26" s="86">
        <v>13</v>
      </c>
      <c r="C26" s="219" t="s">
        <v>669</v>
      </c>
      <c r="D26" s="86">
        <v>7</v>
      </c>
      <c r="E26" s="241" t="s">
        <v>633</v>
      </c>
      <c r="F26" s="86">
        <v>3</v>
      </c>
      <c r="G26" s="241" t="s">
        <v>914</v>
      </c>
      <c r="H26" s="86"/>
      <c r="I26" s="244"/>
      <c r="J26" s="86">
        <v>23</v>
      </c>
      <c r="K26" s="711" t="s">
        <v>657</v>
      </c>
    </row>
    <row r="27" spans="1:11">
      <c r="A27" s="247" t="s">
        <v>217</v>
      </c>
      <c r="B27" s="225">
        <v>6</v>
      </c>
      <c r="C27" s="220" t="s">
        <v>645</v>
      </c>
      <c r="D27" s="225">
        <v>5</v>
      </c>
      <c r="E27" s="242" t="s">
        <v>657</v>
      </c>
      <c r="F27" s="225">
        <v>3</v>
      </c>
      <c r="G27" s="242" t="s">
        <v>914</v>
      </c>
      <c r="H27" s="225"/>
      <c r="I27" s="245"/>
      <c r="J27" s="225">
        <v>14</v>
      </c>
      <c r="K27" s="712" t="s">
        <v>683</v>
      </c>
    </row>
    <row r="28" spans="1:11">
      <c r="A28" s="252" t="s">
        <v>202</v>
      </c>
      <c r="B28" s="101">
        <v>14</v>
      </c>
      <c r="C28" s="768" t="s">
        <v>897</v>
      </c>
      <c r="D28" s="101">
        <v>34</v>
      </c>
      <c r="E28" s="768" t="s">
        <v>856</v>
      </c>
      <c r="F28" s="101">
        <v>23</v>
      </c>
      <c r="G28" s="768" t="s">
        <v>897</v>
      </c>
      <c r="H28" s="101">
        <v>1</v>
      </c>
      <c r="I28" s="101" t="s">
        <v>847</v>
      </c>
      <c r="J28" s="233">
        <v>72</v>
      </c>
      <c r="K28" s="769" t="s">
        <v>820</v>
      </c>
    </row>
    <row r="29" spans="1:11">
      <c r="A29" s="68" t="s">
        <v>200</v>
      </c>
      <c r="B29" s="224"/>
      <c r="C29" s="218"/>
      <c r="D29" s="224">
        <v>4</v>
      </c>
      <c r="E29" s="240" t="s">
        <v>831</v>
      </c>
      <c r="F29" s="224">
        <v>1</v>
      </c>
      <c r="G29" s="240" t="s">
        <v>636</v>
      </c>
      <c r="H29" s="224"/>
      <c r="I29" s="243"/>
      <c r="J29" s="224">
        <v>5</v>
      </c>
      <c r="K29" s="710" t="s">
        <v>830</v>
      </c>
    </row>
    <row r="30" spans="1:11">
      <c r="A30" s="69" t="s">
        <v>219</v>
      </c>
      <c r="B30" s="86">
        <v>1</v>
      </c>
      <c r="C30" s="219" t="s">
        <v>680</v>
      </c>
      <c r="D30" s="86"/>
      <c r="E30" s="241"/>
      <c r="F30" s="86"/>
      <c r="G30" s="241"/>
      <c r="H30" s="86"/>
      <c r="I30" s="244"/>
      <c r="J30" s="86">
        <v>1</v>
      </c>
      <c r="K30" s="711" t="s">
        <v>680</v>
      </c>
    </row>
    <row r="31" spans="1:11">
      <c r="A31" s="69" t="s">
        <v>201</v>
      </c>
      <c r="B31" s="86">
        <v>1</v>
      </c>
      <c r="C31" s="219" t="s">
        <v>828</v>
      </c>
      <c r="D31" s="86">
        <v>2</v>
      </c>
      <c r="E31" s="241" t="s">
        <v>856</v>
      </c>
      <c r="F31" s="86">
        <v>1</v>
      </c>
      <c r="G31" s="241" t="s">
        <v>845</v>
      </c>
      <c r="H31" s="86"/>
      <c r="I31" s="244"/>
      <c r="J31" s="86">
        <v>4</v>
      </c>
      <c r="K31" s="711" t="s">
        <v>616</v>
      </c>
    </row>
    <row r="32" spans="1:11">
      <c r="A32" s="247" t="s">
        <v>218</v>
      </c>
      <c r="B32" s="225">
        <v>12</v>
      </c>
      <c r="C32" s="220" t="s">
        <v>870</v>
      </c>
      <c r="D32" s="225">
        <v>28</v>
      </c>
      <c r="E32" s="242" t="s">
        <v>847</v>
      </c>
      <c r="F32" s="225">
        <v>21</v>
      </c>
      <c r="G32" s="242" t="s">
        <v>661</v>
      </c>
      <c r="H32" s="225">
        <v>1</v>
      </c>
      <c r="I32" s="245" t="s">
        <v>847</v>
      </c>
      <c r="J32" s="225">
        <v>62</v>
      </c>
      <c r="K32" s="712" t="s">
        <v>918</v>
      </c>
    </row>
    <row r="33" spans="1:11">
      <c r="A33" s="248" t="s">
        <v>208</v>
      </c>
      <c r="B33" s="101">
        <v>3</v>
      </c>
      <c r="C33" s="30" t="s">
        <v>656</v>
      </c>
      <c r="D33" s="101">
        <v>10</v>
      </c>
      <c r="E33" s="30" t="s">
        <v>884</v>
      </c>
      <c r="F33" s="101">
        <v>4</v>
      </c>
      <c r="G33" s="30" t="s">
        <v>881</v>
      </c>
      <c r="H33" s="101"/>
      <c r="I33" s="101"/>
      <c r="J33" s="233">
        <v>17</v>
      </c>
      <c r="K33" s="677" t="s">
        <v>616</v>
      </c>
    </row>
    <row r="34" spans="1:11">
      <c r="A34" s="249"/>
      <c r="B34" s="56"/>
      <c r="C34" s="210" t="s">
        <v>629</v>
      </c>
      <c r="D34" s="56"/>
      <c r="E34" s="237" t="s">
        <v>629</v>
      </c>
      <c r="F34" s="56"/>
      <c r="G34" s="237" t="s">
        <v>629</v>
      </c>
      <c r="H34" s="56"/>
      <c r="I34" s="236" t="s">
        <v>629</v>
      </c>
      <c r="J34" s="56"/>
      <c r="K34" s="713" t="s">
        <v>629</v>
      </c>
    </row>
    <row r="35" spans="1:11">
      <c r="A35" s="782" t="s">
        <v>1</v>
      </c>
      <c r="B35" s="239">
        <v>141</v>
      </c>
      <c r="C35" s="207" t="s">
        <v>889</v>
      </c>
      <c r="D35" s="239">
        <v>173</v>
      </c>
      <c r="E35" s="207" t="s">
        <v>859</v>
      </c>
      <c r="F35" s="239">
        <v>83</v>
      </c>
      <c r="G35" s="207" t="s">
        <v>896</v>
      </c>
      <c r="H35" s="239">
        <v>1</v>
      </c>
      <c r="I35" s="239" t="s">
        <v>847</v>
      </c>
      <c r="J35" s="233">
        <v>398</v>
      </c>
      <c r="K35" s="677" t="s">
        <v>888</v>
      </c>
    </row>
  </sheetData>
  <mergeCells count="7">
    <mergeCell ref="A7:K7"/>
    <mergeCell ref="A2:K2"/>
    <mergeCell ref="H9:I9"/>
    <mergeCell ref="J9:K9"/>
    <mergeCell ref="B9:C9"/>
    <mergeCell ref="D9:E9"/>
    <mergeCell ref="F9:G9"/>
  </mergeCells>
  <printOptions horizontalCentered="1"/>
  <pageMargins left="0.39370078740157483" right="0.39370078740157483" top="0.98425196850393704" bottom="0.59055118110236227" header="0.39370078740157483" footer="0.39370078740157483"/>
  <pageSetup paperSize="9" scale="91" firstPageNumber="55" fitToHeight="0" orientation="landscape" r:id="rId1"/>
</worksheet>
</file>

<file path=xl/worksheets/sheet34.xml><?xml version="1.0" encoding="utf-8"?>
<worksheet xmlns="http://schemas.openxmlformats.org/spreadsheetml/2006/main" xmlns:r="http://schemas.openxmlformats.org/officeDocument/2006/relationships">
  <sheetPr>
    <tabColor theme="3" tint="-0.499984740745262"/>
    <pageSetUpPr fitToPage="1"/>
  </sheetPr>
  <dimension ref="A2:O31"/>
  <sheetViews>
    <sheetView showGridLines="0" workbookViewId="0">
      <selection activeCell="R39" sqref="R39"/>
    </sheetView>
  </sheetViews>
  <sheetFormatPr baseColWidth="10" defaultRowHeight="13.2"/>
  <cols>
    <col min="1" max="1" width="51.33203125" customWidth="1"/>
    <col min="2" max="2" width="7.6640625" bestFit="1" customWidth="1"/>
    <col min="3" max="3" width="14.109375" bestFit="1" customWidth="1"/>
    <col min="4" max="4" width="7.6640625" bestFit="1" customWidth="1"/>
    <col min="5" max="5" width="15.33203125" bestFit="1" customWidth="1"/>
    <col min="6" max="6" width="7.6640625" bestFit="1" customWidth="1"/>
    <col min="7" max="7" width="15.33203125" bestFit="1" customWidth="1"/>
    <col min="8" max="8" width="7.6640625" bestFit="1" customWidth="1"/>
    <col min="9" max="9" width="14.109375" bestFit="1" customWidth="1"/>
    <col min="10" max="10" width="7.6640625" bestFit="1" customWidth="1"/>
    <col min="11" max="11" width="14.109375" bestFit="1" customWidth="1"/>
    <col min="12" max="12" width="7.6640625" bestFit="1" customWidth="1"/>
    <col min="13" max="13" width="15.33203125" bestFit="1" customWidth="1"/>
    <col min="14" max="14" width="7.6640625" bestFit="1" customWidth="1"/>
    <col min="15" max="15" width="15.33203125" bestFit="1" customWidth="1"/>
  </cols>
  <sheetData>
    <row r="2" spans="1:15" ht="32.25" customHeight="1">
      <c r="A2" s="1255" t="s">
        <v>742</v>
      </c>
      <c r="B2" s="1255"/>
      <c r="C2" s="1255"/>
      <c r="D2" s="1255"/>
      <c r="E2" s="1255"/>
      <c r="F2" s="1255"/>
      <c r="G2" s="1255"/>
      <c r="H2" s="1255"/>
      <c r="I2" s="1255"/>
      <c r="J2" s="1255"/>
      <c r="K2" s="1255"/>
      <c r="L2" s="1255"/>
      <c r="M2" s="1255"/>
      <c r="N2" s="1255"/>
      <c r="O2" s="1255"/>
    </row>
    <row r="3" spans="1:15" ht="15.6">
      <c r="A3" s="865"/>
      <c r="B3" s="865"/>
      <c r="C3" s="865"/>
      <c r="D3" s="865"/>
      <c r="E3" s="865"/>
      <c r="F3" s="865"/>
      <c r="G3" s="865"/>
      <c r="H3" s="865"/>
      <c r="I3" s="865"/>
      <c r="J3" s="865"/>
      <c r="K3" s="865"/>
      <c r="L3" s="865"/>
      <c r="M3" s="865"/>
      <c r="N3" s="865"/>
      <c r="O3" s="865"/>
    </row>
    <row r="4" spans="1:15" ht="15.6">
      <c r="A4" s="865"/>
      <c r="B4" s="865"/>
      <c r="C4" s="865"/>
      <c r="D4" s="865"/>
      <c r="E4" s="865"/>
      <c r="F4" s="865"/>
      <c r="G4" s="865"/>
      <c r="H4" s="865"/>
      <c r="I4" s="865"/>
      <c r="J4" s="865"/>
      <c r="K4" s="865"/>
      <c r="L4" s="865"/>
      <c r="M4" s="865"/>
      <c r="N4" s="865"/>
      <c r="O4" s="865"/>
    </row>
    <row r="7" spans="1:15">
      <c r="A7" s="1254" t="s">
        <v>927</v>
      </c>
      <c r="B7" s="1254"/>
      <c r="C7" s="1254"/>
      <c r="D7" s="1254"/>
      <c r="E7" s="1254"/>
      <c r="F7" s="1254"/>
      <c r="G7" s="1254"/>
      <c r="H7" s="1254"/>
      <c r="I7" s="1254"/>
      <c r="J7" s="1254"/>
      <c r="K7" s="1254"/>
      <c r="L7" s="1254"/>
      <c r="M7" s="1254"/>
      <c r="N7" s="1254"/>
      <c r="O7" s="1254"/>
    </row>
    <row r="9" spans="1:15">
      <c r="B9" s="1344" t="s">
        <v>936</v>
      </c>
      <c r="C9" s="1341"/>
      <c r="D9" s="1345" t="s">
        <v>360</v>
      </c>
      <c r="E9" s="1345"/>
      <c r="F9" s="1341" t="s">
        <v>361</v>
      </c>
      <c r="G9" s="1341"/>
      <c r="H9" s="1341" t="s">
        <v>362</v>
      </c>
      <c r="I9" s="1341"/>
      <c r="J9" s="1341" t="s">
        <v>363</v>
      </c>
      <c r="K9" s="1341"/>
      <c r="L9" s="1341" t="s">
        <v>364</v>
      </c>
      <c r="M9" s="1341"/>
      <c r="N9" s="1342" t="s">
        <v>357</v>
      </c>
      <c r="O9" s="1343"/>
    </row>
    <row r="10" spans="1:15" ht="26.4">
      <c r="A10" s="678" t="s">
        <v>740</v>
      </c>
      <c r="B10" s="211" t="s">
        <v>349</v>
      </c>
      <c r="C10" s="211" t="s">
        <v>172</v>
      </c>
      <c r="D10" s="211" t="s">
        <v>349</v>
      </c>
      <c r="E10" s="211" t="s">
        <v>172</v>
      </c>
      <c r="F10" s="211" t="s">
        <v>349</v>
      </c>
      <c r="G10" s="211" t="s">
        <v>172</v>
      </c>
      <c r="H10" s="211" t="s">
        <v>349</v>
      </c>
      <c r="I10" s="211" t="s">
        <v>172</v>
      </c>
      <c r="J10" s="211" t="s">
        <v>349</v>
      </c>
      <c r="K10" s="211" t="s">
        <v>172</v>
      </c>
      <c r="L10" s="211" t="s">
        <v>349</v>
      </c>
      <c r="M10" s="211" t="s">
        <v>172</v>
      </c>
      <c r="N10" s="211" t="s">
        <v>349</v>
      </c>
      <c r="O10" s="211" t="s">
        <v>172</v>
      </c>
    </row>
    <row r="11" spans="1:15">
      <c r="B11" s="211"/>
      <c r="C11" s="211"/>
      <c r="D11" s="211"/>
      <c r="E11" s="211"/>
      <c r="F11" s="211"/>
      <c r="G11" s="211"/>
      <c r="H11" s="211"/>
      <c r="I11" s="211"/>
      <c r="J11" s="211"/>
      <c r="K11" s="211"/>
      <c r="L11" s="211"/>
      <c r="M11" s="211"/>
      <c r="N11" s="211"/>
      <c r="O11" s="211"/>
    </row>
    <row r="12" spans="1:15">
      <c r="A12" s="583" t="s">
        <v>204</v>
      </c>
      <c r="B12" s="480">
        <v>62</v>
      </c>
      <c r="C12" s="347" t="s">
        <v>841</v>
      </c>
      <c r="D12" s="480">
        <v>25</v>
      </c>
      <c r="E12" s="347" t="s">
        <v>838</v>
      </c>
      <c r="F12" s="480">
        <v>22</v>
      </c>
      <c r="G12" s="347" t="s">
        <v>840</v>
      </c>
      <c r="H12" s="480">
        <v>10</v>
      </c>
      <c r="I12" s="347" t="s">
        <v>815</v>
      </c>
      <c r="J12" s="480">
        <v>46</v>
      </c>
      <c r="K12" s="347" t="s">
        <v>899</v>
      </c>
      <c r="L12" s="480">
        <v>44</v>
      </c>
      <c r="M12" s="347" t="s">
        <v>844</v>
      </c>
      <c r="N12" s="650">
        <v>209</v>
      </c>
      <c r="O12" s="651" t="s">
        <v>883</v>
      </c>
    </row>
    <row r="13" spans="1:15">
      <c r="A13" s="585" t="s">
        <v>205</v>
      </c>
      <c r="B13" s="481">
        <v>5</v>
      </c>
      <c r="C13" s="647" t="s">
        <v>928</v>
      </c>
      <c r="D13" s="481">
        <v>1</v>
      </c>
      <c r="E13" s="647" t="s">
        <v>816</v>
      </c>
      <c r="F13" s="481">
        <v>3</v>
      </c>
      <c r="G13" s="647" t="s">
        <v>841</v>
      </c>
      <c r="H13" s="481">
        <v>1</v>
      </c>
      <c r="I13" s="647" t="s">
        <v>828</v>
      </c>
      <c r="J13" s="481">
        <v>21</v>
      </c>
      <c r="K13" s="647" t="s">
        <v>929</v>
      </c>
      <c r="L13" s="481">
        <v>8</v>
      </c>
      <c r="M13" s="647" t="s">
        <v>837</v>
      </c>
      <c r="N13" s="652">
        <v>39</v>
      </c>
      <c r="O13" s="653" t="s">
        <v>874</v>
      </c>
    </row>
    <row r="14" spans="1:15" ht="26.4">
      <c r="A14" s="505" t="s">
        <v>206</v>
      </c>
      <c r="B14" s="482">
        <v>8</v>
      </c>
      <c r="C14" s="648" t="s">
        <v>930</v>
      </c>
      <c r="D14" s="482"/>
      <c r="E14" s="648"/>
      <c r="F14" s="482">
        <v>5</v>
      </c>
      <c r="G14" s="648" t="s">
        <v>824</v>
      </c>
      <c r="H14" s="482">
        <v>1</v>
      </c>
      <c r="I14" s="648" t="s">
        <v>822</v>
      </c>
      <c r="J14" s="482">
        <v>9</v>
      </c>
      <c r="K14" s="648" t="s">
        <v>838</v>
      </c>
      <c r="L14" s="482">
        <v>4</v>
      </c>
      <c r="M14" s="648" t="s">
        <v>931</v>
      </c>
      <c r="N14" s="522">
        <v>27</v>
      </c>
      <c r="O14" s="654" t="s">
        <v>905</v>
      </c>
    </row>
    <row r="15" spans="1:15">
      <c r="A15" s="68" t="s">
        <v>214</v>
      </c>
      <c r="B15" s="224">
        <v>5</v>
      </c>
      <c r="C15" s="218" t="s">
        <v>911</v>
      </c>
      <c r="D15" s="224"/>
      <c r="E15" s="218"/>
      <c r="F15" s="224"/>
      <c r="G15" s="218"/>
      <c r="H15" s="224">
        <v>1</v>
      </c>
      <c r="I15" s="218" t="s">
        <v>822</v>
      </c>
      <c r="J15" s="224">
        <v>3</v>
      </c>
      <c r="K15" s="218" t="s">
        <v>931</v>
      </c>
      <c r="L15" s="224">
        <v>3</v>
      </c>
      <c r="M15" s="218" t="s">
        <v>845</v>
      </c>
      <c r="N15" s="224">
        <v>12</v>
      </c>
      <c r="O15" s="218" t="s">
        <v>908</v>
      </c>
    </row>
    <row r="16" spans="1:15">
      <c r="A16" s="69" t="s">
        <v>211</v>
      </c>
      <c r="B16" s="86">
        <v>1</v>
      </c>
      <c r="C16" s="219" t="s">
        <v>863</v>
      </c>
      <c r="D16" s="86"/>
      <c r="E16" s="219"/>
      <c r="F16" s="86">
        <v>1</v>
      </c>
      <c r="G16" s="219" t="s">
        <v>816</v>
      </c>
      <c r="H16" s="86"/>
      <c r="I16" s="219"/>
      <c r="J16" s="86">
        <v>2</v>
      </c>
      <c r="K16" s="219" t="s">
        <v>822</v>
      </c>
      <c r="L16" s="86"/>
      <c r="M16" s="219"/>
      <c r="N16" s="86">
        <v>4</v>
      </c>
      <c r="O16" s="219" t="s">
        <v>855</v>
      </c>
    </row>
    <row r="17" spans="1:15">
      <c r="A17" s="69" t="s">
        <v>212</v>
      </c>
      <c r="B17" s="86"/>
      <c r="C17" s="219"/>
      <c r="D17" s="86"/>
      <c r="E17" s="219"/>
      <c r="F17" s="86">
        <v>3</v>
      </c>
      <c r="G17" s="219" t="s">
        <v>841</v>
      </c>
      <c r="H17" s="86"/>
      <c r="I17" s="219"/>
      <c r="J17" s="86">
        <v>3</v>
      </c>
      <c r="K17" s="219" t="s">
        <v>612</v>
      </c>
      <c r="L17" s="86">
        <v>1</v>
      </c>
      <c r="M17" s="219" t="s">
        <v>822</v>
      </c>
      <c r="N17" s="86">
        <v>7</v>
      </c>
      <c r="O17" s="219" t="s">
        <v>883</v>
      </c>
    </row>
    <row r="18" spans="1:15">
      <c r="A18" s="69" t="s">
        <v>210</v>
      </c>
      <c r="B18" s="86"/>
      <c r="C18" s="219"/>
      <c r="D18" s="86"/>
      <c r="E18" s="219"/>
      <c r="F18" s="86"/>
      <c r="G18" s="219"/>
      <c r="H18" s="86"/>
      <c r="I18" s="219"/>
      <c r="J18" s="86">
        <v>1</v>
      </c>
      <c r="K18" s="219" t="s">
        <v>824</v>
      </c>
      <c r="L18" s="86"/>
      <c r="M18" s="219"/>
      <c r="N18" s="86">
        <v>1</v>
      </c>
      <c r="O18" s="219" t="s">
        <v>824</v>
      </c>
    </row>
    <row r="19" spans="1:15">
      <c r="A19" s="247" t="s">
        <v>595</v>
      </c>
      <c r="B19" s="225">
        <v>1</v>
      </c>
      <c r="C19" s="220" t="s">
        <v>911</v>
      </c>
      <c r="D19" s="225"/>
      <c r="E19" s="220"/>
      <c r="F19" s="225">
        <v>1</v>
      </c>
      <c r="G19" s="220" t="s">
        <v>831</v>
      </c>
      <c r="H19" s="225"/>
      <c r="I19" s="220"/>
      <c r="J19" s="225"/>
      <c r="K19" s="220"/>
      <c r="L19" s="225"/>
      <c r="M19" s="220"/>
      <c r="N19" s="225">
        <v>2</v>
      </c>
      <c r="O19" s="220" t="s">
        <v>850</v>
      </c>
    </row>
    <row r="20" spans="1:15">
      <c r="A20" s="247" t="s">
        <v>213</v>
      </c>
      <c r="B20" s="225">
        <v>1</v>
      </c>
      <c r="C20" s="220" t="s">
        <v>911</v>
      </c>
      <c r="D20" s="225"/>
      <c r="E20" s="220"/>
      <c r="F20" s="225"/>
      <c r="G20" s="220"/>
      <c r="H20" s="225"/>
      <c r="I20" s="220"/>
      <c r="J20" s="225"/>
      <c r="K20" s="220"/>
      <c r="L20" s="225"/>
      <c r="M20" s="220"/>
      <c r="N20" s="225">
        <v>1</v>
      </c>
      <c r="O20" s="220" t="s">
        <v>911</v>
      </c>
    </row>
    <row r="21" spans="1:15">
      <c r="A21" s="248" t="s">
        <v>207</v>
      </c>
      <c r="B21" s="101">
        <v>5</v>
      </c>
      <c r="C21" s="30" t="s">
        <v>612</v>
      </c>
      <c r="D21" s="101">
        <v>3</v>
      </c>
      <c r="E21" s="30" t="s">
        <v>636</v>
      </c>
      <c r="F21" s="101">
        <v>1</v>
      </c>
      <c r="G21" s="30" t="s">
        <v>633</v>
      </c>
      <c r="H21" s="101">
        <v>2</v>
      </c>
      <c r="I21" s="30" t="s">
        <v>822</v>
      </c>
      <c r="J21" s="101">
        <v>9</v>
      </c>
      <c r="K21" s="30" t="s">
        <v>657</v>
      </c>
      <c r="L21" s="101">
        <v>1</v>
      </c>
      <c r="M21" s="30" t="s">
        <v>665</v>
      </c>
      <c r="N21" s="233">
        <v>21</v>
      </c>
      <c r="O21" s="25" t="s">
        <v>870</v>
      </c>
    </row>
    <row r="22" spans="1:15">
      <c r="A22" s="68" t="s">
        <v>215</v>
      </c>
      <c r="B22" s="224">
        <v>2</v>
      </c>
      <c r="C22" s="218" t="s">
        <v>846</v>
      </c>
      <c r="D22" s="224">
        <v>2</v>
      </c>
      <c r="E22" s="218" t="s">
        <v>846</v>
      </c>
      <c r="F22" s="224">
        <v>1</v>
      </c>
      <c r="G22" s="218" t="s">
        <v>633</v>
      </c>
      <c r="H22" s="224">
        <v>1</v>
      </c>
      <c r="I22" s="218" t="s">
        <v>822</v>
      </c>
      <c r="J22" s="224">
        <v>5</v>
      </c>
      <c r="K22" s="218" t="s">
        <v>932</v>
      </c>
      <c r="L22" s="224"/>
      <c r="M22" s="218"/>
      <c r="N22" s="224">
        <v>11</v>
      </c>
      <c r="O22" s="218" t="s">
        <v>615</v>
      </c>
    </row>
    <row r="23" spans="1:15">
      <c r="A23" s="247" t="s">
        <v>216</v>
      </c>
      <c r="B23" s="225">
        <v>1</v>
      </c>
      <c r="C23" s="220" t="s">
        <v>824</v>
      </c>
      <c r="D23" s="225">
        <v>1</v>
      </c>
      <c r="E23" s="220" t="s">
        <v>647</v>
      </c>
      <c r="F23" s="225"/>
      <c r="G23" s="220"/>
      <c r="H23" s="225"/>
      <c r="I23" s="220"/>
      <c r="J23" s="225">
        <v>1</v>
      </c>
      <c r="K23" s="220" t="s">
        <v>662</v>
      </c>
      <c r="L23" s="225">
        <v>1</v>
      </c>
      <c r="M23" s="220" t="s">
        <v>665</v>
      </c>
      <c r="N23" s="225">
        <v>4</v>
      </c>
      <c r="O23" s="220" t="s">
        <v>635</v>
      </c>
    </row>
    <row r="24" spans="1:15">
      <c r="A24" s="247" t="s">
        <v>217</v>
      </c>
      <c r="B24" s="225">
        <v>2</v>
      </c>
      <c r="C24" s="220" t="s">
        <v>850</v>
      </c>
      <c r="D24" s="225"/>
      <c r="E24" s="220"/>
      <c r="F24" s="225"/>
      <c r="G24" s="220"/>
      <c r="H24" s="225">
        <v>1</v>
      </c>
      <c r="I24" s="220" t="s">
        <v>822</v>
      </c>
      <c r="J24" s="225">
        <v>3</v>
      </c>
      <c r="K24" s="220" t="s">
        <v>916</v>
      </c>
      <c r="L24" s="225"/>
      <c r="M24" s="220"/>
      <c r="N24" s="225">
        <v>6</v>
      </c>
      <c r="O24" s="220" t="s">
        <v>614</v>
      </c>
    </row>
    <row r="25" spans="1:15">
      <c r="A25" s="248" t="s">
        <v>202</v>
      </c>
      <c r="B25" s="101">
        <v>14</v>
      </c>
      <c r="C25" s="30" t="s">
        <v>868</v>
      </c>
      <c r="D25" s="101">
        <v>1</v>
      </c>
      <c r="E25" s="30" t="s">
        <v>831</v>
      </c>
      <c r="F25" s="101">
        <v>2</v>
      </c>
      <c r="G25" s="30" t="s">
        <v>845</v>
      </c>
      <c r="H25" s="101">
        <v>3</v>
      </c>
      <c r="I25" s="30" t="s">
        <v>816</v>
      </c>
      <c r="J25" s="101">
        <v>22</v>
      </c>
      <c r="K25" s="30" t="s">
        <v>881</v>
      </c>
      <c r="L25" s="101">
        <v>9</v>
      </c>
      <c r="M25" s="30" t="s">
        <v>658</v>
      </c>
      <c r="N25" s="233">
        <v>51</v>
      </c>
      <c r="O25" s="25" t="s">
        <v>895</v>
      </c>
    </row>
    <row r="26" spans="1:15">
      <c r="A26" s="68" t="s">
        <v>200</v>
      </c>
      <c r="B26" s="224">
        <v>3</v>
      </c>
      <c r="C26" s="218" t="s">
        <v>681</v>
      </c>
      <c r="D26" s="224"/>
      <c r="E26" s="218"/>
      <c r="F26" s="224">
        <v>1</v>
      </c>
      <c r="G26" s="218" t="s">
        <v>841</v>
      </c>
      <c r="H26" s="224"/>
      <c r="I26" s="218"/>
      <c r="J26" s="224">
        <v>6</v>
      </c>
      <c r="K26" s="218" t="s">
        <v>933</v>
      </c>
      <c r="L26" s="224">
        <v>3</v>
      </c>
      <c r="M26" s="218" t="s">
        <v>934</v>
      </c>
      <c r="N26" s="224">
        <v>13</v>
      </c>
      <c r="O26" s="218" t="s">
        <v>884</v>
      </c>
    </row>
    <row r="27" spans="1:15">
      <c r="A27" s="69" t="s">
        <v>219</v>
      </c>
      <c r="B27" s="86"/>
      <c r="C27" s="219" t="s">
        <v>834</v>
      </c>
      <c r="D27" s="86"/>
      <c r="E27" s="219"/>
      <c r="F27" s="86"/>
      <c r="G27" s="219"/>
      <c r="H27" s="86"/>
      <c r="I27" s="219"/>
      <c r="J27" s="86">
        <v>1</v>
      </c>
      <c r="K27" s="219" t="s">
        <v>841</v>
      </c>
      <c r="L27" s="86"/>
      <c r="M27" s="219"/>
      <c r="N27" s="86">
        <v>1</v>
      </c>
      <c r="O27" s="219" t="s">
        <v>841</v>
      </c>
    </row>
    <row r="28" spans="1:15">
      <c r="A28" s="247" t="s">
        <v>218</v>
      </c>
      <c r="B28" s="225">
        <v>11</v>
      </c>
      <c r="C28" s="220" t="s">
        <v>859</v>
      </c>
      <c r="D28" s="225">
        <v>1</v>
      </c>
      <c r="E28" s="220" t="s">
        <v>831</v>
      </c>
      <c r="F28" s="225">
        <v>1</v>
      </c>
      <c r="G28" s="220" t="s">
        <v>911</v>
      </c>
      <c r="H28" s="225">
        <v>3</v>
      </c>
      <c r="I28" s="220" t="s">
        <v>816</v>
      </c>
      <c r="J28" s="225">
        <v>15</v>
      </c>
      <c r="K28" s="220" t="s">
        <v>616</v>
      </c>
      <c r="L28" s="225">
        <v>6</v>
      </c>
      <c r="M28" s="220" t="s">
        <v>820</v>
      </c>
      <c r="N28" s="225">
        <v>37</v>
      </c>
      <c r="O28" s="220" t="s">
        <v>854</v>
      </c>
    </row>
    <row r="29" spans="1:15">
      <c r="A29" s="248" t="s">
        <v>208</v>
      </c>
      <c r="B29" s="101">
        <v>3</v>
      </c>
      <c r="C29" s="30" t="s">
        <v>935</v>
      </c>
      <c r="D29" s="101">
        <v>1</v>
      </c>
      <c r="E29" s="30" t="s">
        <v>824</v>
      </c>
      <c r="F29" s="101">
        <v>1</v>
      </c>
      <c r="G29" s="30" t="s">
        <v>863</v>
      </c>
      <c r="H29" s="101">
        <v>1</v>
      </c>
      <c r="I29" s="30" t="s">
        <v>822</v>
      </c>
      <c r="J29" s="101">
        <v>1</v>
      </c>
      <c r="K29" s="30" t="s">
        <v>841</v>
      </c>
      <c r="L29" s="101">
        <v>2</v>
      </c>
      <c r="M29" s="30" t="s">
        <v>831</v>
      </c>
      <c r="N29" s="233">
        <v>9</v>
      </c>
      <c r="O29" s="25" t="s">
        <v>852</v>
      </c>
    </row>
    <row r="30" spans="1:15" s="4" customFormat="1">
      <c r="A30" s="249"/>
      <c r="B30" s="250"/>
      <c r="C30" s="44" t="s">
        <v>629</v>
      </c>
      <c r="D30" s="250"/>
      <c r="E30" s="44" t="s">
        <v>629</v>
      </c>
      <c r="F30" s="250"/>
      <c r="G30" s="44" t="s">
        <v>629</v>
      </c>
      <c r="H30" s="250"/>
      <c r="I30" s="44" t="s">
        <v>629</v>
      </c>
      <c r="J30" s="250"/>
      <c r="K30" s="44" t="s">
        <v>629</v>
      </c>
      <c r="L30" s="250"/>
      <c r="M30" s="44" t="s">
        <v>629</v>
      </c>
      <c r="N30" s="250"/>
      <c r="O30" s="44" t="s">
        <v>629</v>
      </c>
    </row>
    <row r="31" spans="1:15">
      <c r="A31" s="781" t="s">
        <v>1</v>
      </c>
      <c r="B31" s="208">
        <v>97</v>
      </c>
      <c r="C31" s="207" t="s">
        <v>837</v>
      </c>
      <c r="D31" s="208">
        <v>31</v>
      </c>
      <c r="E31" s="207" t="s">
        <v>872</v>
      </c>
      <c r="F31" s="208">
        <v>34</v>
      </c>
      <c r="G31" s="207" t="s">
        <v>837</v>
      </c>
      <c r="H31" s="208">
        <v>18</v>
      </c>
      <c r="I31" s="207" t="s">
        <v>840</v>
      </c>
      <c r="J31" s="208">
        <v>108</v>
      </c>
      <c r="K31" s="207" t="s">
        <v>817</v>
      </c>
      <c r="L31" s="208">
        <v>68</v>
      </c>
      <c r="M31" s="207" t="s">
        <v>881</v>
      </c>
      <c r="N31" s="251">
        <v>356</v>
      </c>
      <c r="O31" s="25" t="s">
        <v>814</v>
      </c>
    </row>
  </sheetData>
  <mergeCells count="9">
    <mergeCell ref="A7:O7"/>
    <mergeCell ref="A2:O2"/>
    <mergeCell ref="N9:O9"/>
    <mergeCell ref="B9:C9"/>
    <mergeCell ref="D9:E9"/>
    <mergeCell ref="F9:G9"/>
    <mergeCell ref="H9:I9"/>
    <mergeCell ref="J9:K9"/>
    <mergeCell ref="L9:M9"/>
  </mergeCells>
  <printOptions horizontalCentered="1"/>
  <pageMargins left="0.39370078740157483" right="0.39370078740157483" top="0.98425196850393704" bottom="0.59055118110236227" header="0.39370078740157483" footer="0.39370078740157483"/>
  <pageSetup paperSize="9" scale="74" firstPageNumber="56" fitToHeight="0" orientation="landscape" r:id="rId1"/>
</worksheet>
</file>

<file path=xl/worksheets/sheet35.xml><?xml version="1.0" encoding="utf-8"?>
<worksheet xmlns="http://schemas.openxmlformats.org/spreadsheetml/2006/main" xmlns:r="http://schemas.openxmlformats.org/officeDocument/2006/relationships">
  <sheetPr>
    <tabColor theme="3" tint="-0.499984740745262"/>
    <pageSetUpPr fitToPage="1"/>
  </sheetPr>
  <dimension ref="A2:Q23"/>
  <sheetViews>
    <sheetView showGridLines="0" workbookViewId="0">
      <selection activeCell="R39" sqref="R39"/>
    </sheetView>
  </sheetViews>
  <sheetFormatPr baseColWidth="10" defaultRowHeight="13.2"/>
  <cols>
    <col min="1" max="1" width="67.77734375" customWidth="1"/>
    <col min="3" max="3" width="15.33203125" bestFit="1" customWidth="1"/>
  </cols>
  <sheetData>
    <row r="2" spans="1:17" ht="32.25" customHeight="1">
      <c r="A2" s="1255" t="s">
        <v>742</v>
      </c>
      <c r="B2" s="1255"/>
      <c r="C2" s="1255"/>
      <c r="D2" s="61"/>
      <c r="E2" s="61"/>
      <c r="F2" s="61"/>
      <c r="G2" s="61"/>
      <c r="H2" s="61"/>
      <c r="I2" s="61"/>
      <c r="J2" s="61"/>
      <c r="K2" s="61"/>
      <c r="L2" s="61"/>
      <c r="M2" s="61"/>
      <c r="N2" s="61"/>
      <c r="O2" s="61"/>
      <c r="P2" s="61"/>
      <c r="Q2" s="61"/>
    </row>
    <row r="7" spans="1:17" ht="29.25" customHeight="1">
      <c r="A7" s="1291" t="s">
        <v>937</v>
      </c>
      <c r="B7" s="1291"/>
      <c r="C7" s="1291"/>
      <c r="D7" s="250"/>
      <c r="E7" s="250"/>
      <c r="F7" s="250"/>
      <c r="G7" s="250"/>
      <c r="H7" s="250"/>
      <c r="I7" s="250"/>
      <c r="J7" s="250"/>
      <c r="K7" s="250"/>
      <c r="L7" s="250"/>
      <c r="M7" s="250"/>
      <c r="N7" s="250"/>
      <c r="O7" s="250"/>
      <c r="P7" s="250"/>
      <c r="Q7" s="250"/>
    </row>
    <row r="9" spans="1:17">
      <c r="B9" s="1346" t="s">
        <v>365</v>
      </c>
      <c r="C9" s="1346"/>
    </row>
    <row r="10" spans="1:17">
      <c r="A10" s="678" t="s">
        <v>740</v>
      </c>
      <c r="B10" s="211" t="s">
        <v>349</v>
      </c>
      <c r="C10" s="211" t="s">
        <v>172</v>
      </c>
    </row>
    <row r="11" spans="1:17">
      <c r="B11" s="211"/>
      <c r="C11" s="211"/>
    </row>
    <row r="12" spans="1:17">
      <c r="A12" s="583" t="s">
        <v>204</v>
      </c>
      <c r="B12" s="433">
        <v>13</v>
      </c>
      <c r="C12" s="655" t="s">
        <v>882</v>
      </c>
    </row>
    <row r="13" spans="1:17">
      <c r="A13" s="585" t="s">
        <v>205</v>
      </c>
      <c r="B13" s="432">
        <v>8</v>
      </c>
      <c r="C13" s="656" t="s">
        <v>900</v>
      </c>
    </row>
    <row r="14" spans="1:17" ht="26.4">
      <c r="A14" s="505" t="s">
        <v>206</v>
      </c>
      <c r="B14" s="522">
        <v>6</v>
      </c>
      <c r="C14" s="657" t="s">
        <v>906</v>
      </c>
    </row>
    <row r="15" spans="1:17">
      <c r="A15" s="68" t="s">
        <v>214</v>
      </c>
      <c r="B15" s="78">
        <v>3</v>
      </c>
      <c r="C15" s="1032" t="s">
        <v>855</v>
      </c>
    </row>
    <row r="16" spans="1:17">
      <c r="A16" s="69" t="s">
        <v>211</v>
      </c>
      <c r="B16" s="79">
        <v>1</v>
      </c>
      <c r="C16" s="1033" t="s">
        <v>822</v>
      </c>
    </row>
    <row r="17" spans="1:3">
      <c r="A17" s="69" t="s">
        <v>212</v>
      </c>
      <c r="B17" s="79">
        <v>1</v>
      </c>
      <c r="C17" s="1033" t="s">
        <v>822</v>
      </c>
    </row>
    <row r="18" spans="1:3">
      <c r="A18" s="247" t="s">
        <v>595</v>
      </c>
      <c r="B18" s="216">
        <v>1</v>
      </c>
      <c r="C18" s="1034" t="s">
        <v>822</v>
      </c>
    </row>
    <row r="19" spans="1:3">
      <c r="A19" s="252" t="s">
        <v>202</v>
      </c>
      <c r="B19" s="174">
        <v>6</v>
      </c>
      <c r="C19" s="253" t="s">
        <v>660</v>
      </c>
    </row>
    <row r="20" spans="1:3">
      <c r="A20" s="1035" t="s">
        <v>218</v>
      </c>
      <c r="B20" s="1036">
        <v>6</v>
      </c>
      <c r="C20" s="1037" t="s">
        <v>660</v>
      </c>
    </row>
    <row r="21" spans="1:3">
      <c r="A21" s="215" t="s">
        <v>208</v>
      </c>
      <c r="B21" s="776">
        <v>1</v>
      </c>
      <c r="C21" s="768" t="s">
        <v>831</v>
      </c>
    </row>
    <row r="22" spans="1:3" s="20" customFormat="1">
      <c r="A22" s="735"/>
      <c r="B22" s="785"/>
      <c r="C22" s="19" t="s">
        <v>629</v>
      </c>
    </row>
    <row r="23" spans="1:3">
      <c r="A23" s="246" t="s">
        <v>1</v>
      </c>
      <c r="B23" s="174">
        <v>34</v>
      </c>
      <c r="C23" s="254" t="s">
        <v>852</v>
      </c>
    </row>
  </sheetData>
  <mergeCells count="3">
    <mergeCell ref="B9:C9"/>
    <mergeCell ref="A7:C7"/>
    <mergeCell ref="A2:C2"/>
  </mergeCells>
  <printOptions horizontalCentered="1"/>
  <pageMargins left="0.39370078740157483" right="0.39370078740157483" top="0.98425196850393704" bottom="0.59055118110236227" header="0.39370078740157483" footer="0.39370078740157483"/>
  <pageSetup paperSize="9" firstPageNumber="57" fitToHeight="0" orientation="landscape" r:id="rId1"/>
</worksheet>
</file>

<file path=xl/worksheets/sheet36.xml><?xml version="1.0" encoding="utf-8"?>
<worksheet xmlns="http://schemas.openxmlformats.org/spreadsheetml/2006/main" xmlns:r="http://schemas.openxmlformats.org/officeDocument/2006/relationships">
  <sheetPr>
    <tabColor theme="3" tint="-0.499984740745262"/>
    <pageSetUpPr fitToPage="1"/>
  </sheetPr>
  <dimension ref="A2:P22"/>
  <sheetViews>
    <sheetView showGridLines="0" workbookViewId="0">
      <selection activeCell="R39" sqref="R39"/>
    </sheetView>
  </sheetViews>
  <sheetFormatPr baseColWidth="10" defaultRowHeight="13.2"/>
  <cols>
    <col min="1" max="1" width="49.77734375" customWidth="1"/>
    <col min="2" max="2" width="7.6640625" bestFit="1" customWidth="1"/>
    <col min="3" max="3" width="8.77734375" bestFit="1" customWidth="1"/>
    <col min="4" max="4" width="5.77734375" bestFit="1" customWidth="1"/>
    <col min="5" max="5" width="7.6640625" bestFit="1" customWidth="1"/>
    <col min="6" max="6" width="8" bestFit="1" customWidth="1"/>
    <col min="7" max="7" width="5.77734375" bestFit="1" customWidth="1"/>
    <col min="8" max="8" width="7.6640625" bestFit="1" customWidth="1"/>
    <col min="9" max="9" width="8" bestFit="1" customWidth="1"/>
    <col min="10" max="10" width="5.77734375" bestFit="1" customWidth="1"/>
    <col min="11" max="11" width="7.6640625" bestFit="1" customWidth="1"/>
    <col min="12" max="12" width="8" bestFit="1" customWidth="1"/>
    <col min="13" max="13" width="5.77734375" bestFit="1" customWidth="1"/>
    <col min="14" max="14" width="7.6640625" bestFit="1" customWidth="1"/>
    <col min="15" max="15" width="8" bestFit="1" customWidth="1"/>
    <col min="16" max="16" width="5.77734375" bestFit="1" customWidth="1"/>
  </cols>
  <sheetData>
    <row r="2" spans="1:16" ht="35.25" customHeight="1">
      <c r="A2" s="1255" t="s">
        <v>739</v>
      </c>
      <c r="B2" s="1255"/>
      <c r="C2" s="1255"/>
      <c r="D2" s="1255"/>
      <c r="E2" s="1255"/>
      <c r="F2" s="1255"/>
      <c r="G2" s="1255"/>
      <c r="H2" s="1255"/>
      <c r="I2" s="1255"/>
      <c r="J2" s="1255"/>
      <c r="K2" s="1255"/>
      <c r="L2" s="1255"/>
      <c r="M2" s="1255"/>
      <c r="N2" s="1255"/>
      <c r="O2" s="1255"/>
      <c r="P2" s="1255"/>
    </row>
    <row r="7" spans="1:16" ht="12.75" customHeight="1">
      <c r="A7" s="1291" t="s">
        <v>1020</v>
      </c>
      <c r="B7" s="1291"/>
      <c r="C7" s="1291"/>
      <c r="D7" s="1291"/>
      <c r="E7" s="1291"/>
      <c r="F7" s="1291"/>
      <c r="G7" s="1291"/>
      <c r="H7" s="1291"/>
      <c r="I7" s="1291"/>
      <c r="J7" s="1291"/>
      <c r="K7" s="1291"/>
      <c r="L7" s="1291"/>
      <c r="M7" s="1291"/>
      <c r="N7" s="1291"/>
      <c r="O7" s="1291"/>
      <c r="P7" s="1291"/>
    </row>
    <row r="9" spans="1:16">
      <c r="B9" s="1348" t="s">
        <v>193</v>
      </c>
      <c r="C9" s="1347"/>
      <c r="D9" s="1347"/>
      <c r="E9" s="1347" t="s">
        <v>194</v>
      </c>
      <c r="F9" s="1347"/>
      <c r="G9" s="1347"/>
      <c r="H9" s="1347" t="s">
        <v>195</v>
      </c>
      <c r="I9" s="1347"/>
      <c r="J9" s="1347"/>
      <c r="K9" s="1347" t="s">
        <v>196</v>
      </c>
      <c r="L9" s="1347"/>
      <c r="M9" s="1347"/>
      <c r="N9" s="1349" t="s">
        <v>101</v>
      </c>
      <c r="O9" s="1349"/>
      <c r="P9" s="1350"/>
    </row>
    <row r="10" spans="1:16" ht="26.4">
      <c r="A10" s="678" t="s">
        <v>740</v>
      </c>
      <c r="B10" s="2" t="s">
        <v>367</v>
      </c>
      <c r="C10" s="2" t="s">
        <v>366</v>
      </c>
      <c r="D10" s="175" t="s">
        <v>101</v>
      </c>
      <c r="E10" s="2" t="s">
        <v>367</v>
      </c>
      <c r="F10" s="2" t="s">
        <v>366</v>
      </c>
      <c r="G10" s="175" t="s">
        <v>101</v>
      </c>
      <c r="H10" s="2" t="s">
        <v>367</v>
      </c>
      <c r="I10" s="2" t="s">
        <v>366</v>
      </c>
      <c r="J10" s="175" t="s">
        <v>101</v>
      </c>
      <c r="K10" s="2" t="s">
        <v>367</v>
      </c>
      <c r="L10" s="2" t="s">
        <v>366</v>
      </c>
      <c r="M10" s="175" t="s">
        <v>101</v>
      </c>
      <c r="N10" s="2" t="s">
        <v>367</v>
      </c>
      <c r="O10" s="2" t="s">
        <v>366</v>
      </c>
      <c r="P10" s="175" t="s">
        <v>101</v>
      </c>
    </row>
    <row r="12" spans="1:16">
      <c r="A12" s="34" t="s">
        <v>1004</v>
      </c>
      <c r="B12" s="255">
        <v>24</v>
      </c>
      <c r="C12" s="73">
        <v>25</v>
      </c>
      <c r="D12" s="264">
        <v>49</v>
      </c>
      <c r="E12" s="255">
        <v>98</v>
      </c>
      <c r="F12" s="73">
        <v>102</v>
      </c>
      <c r="G12" s="264">
        <v>200</v>
      </c>
      <c r="H12" s="255">
        <v>55</v>
      </c>
      <c r="I12" s="73">
        <v>125</v>
      </c>
      <c r="J12" s="264">
        <v>180</v>
      </c>
      <c r="K12" s="255">
        <v>4</v>
      </c>
      <c r="L12" s="73">
        <v>9</v>
      </c>
      <c r="M12" s="264">
        <v>13</v>
      </c>
      <c r="N12" s="17">
        <f>K12+H12+E12+B12</f>
        <v>181</v>
      </c>
      <c r="O12" s="263">
        <f>L12+I12+F12+C12</f>
        <v>261</v>
      </c>
      <c r="P12" s="264">
        <f>O12+N12</f>
        <v>442</v>
      </c>
    </row>
    <row r="13" spans="1:16">
      <c r="A13" s="36" t="s">
        <v>1005</v>
      </c>
      <c r="B13" s="259">
        <v>1</v>
      </c>
      <c r="C13" s="74"/>
      <c r="D13" s="266">
        <v>1</v>
      </c>
      <c r="E13" s="259">
        <v>1</v>
      </c>
      <c r="F13" s="74"/>
      <c r="G13" s="266">
        <v>1</v>
      </c>
      <c r="H13" s="259"/>
      <c r="I13" s="74">
        <v>1</v>
      </c>
      <c r="J13" s="266">
        <v>1</v>
      </c>
      <c r="K13" s="259"/>
      <c r="L13" s="74"/>
      <c r="M13" s="266"/>
      <c r="N13" s="18">
        <f t="shared" ref="N13:N18" si="0">K13+H13+E13+B13</f>
        <v>2</v>
      </c>
      <c r="O13" s="265">
        <f t="shared" ref="O13:O18" si="1">L13+I13+F13+C13</f>
        <v>1</v>
      </c>
      <c r="P13" s="266">
        <f t="shared" ref="P13:P18" si="2">O13+N13</f>
        <v>3</v>
      </c>
    </row>
    <row r="14" spans="1:16">
      <c r="A14" s="36" t="s">
        <v>1006</v>
      </c>
      <c r="B14" s="259"/>
      <c r="C14" s="74"/>
      <c r="D14" s="266"/>
      <c r="E14" s="259">
        <v>1</v>
      </c>
      <c r="F14" s="74"/>
      <c r="G14" s="266">
        <v>1</v>
      </c>
      <c r="H14" s="259">
        <v>1</v>
      </c>
      <c r="I14" s="74">
        <v>4</v>
      </c>
      <c r="J14" s="266">
        <v>5</v>
      </c>
      <c r="K14" s="259"/>
      <c r="L14" s="74"/>
      <c r="M14" s="266"/>
      <c r="N14" s="18">
        <f t="shared" si="0"/>
        <v>2</v>
      </c>
      <c r="O14" s="265">
        <f t="shared" si="1"/>
        <v>4</v>
      </c>
      <c r="P14" s="266">
        <f t="shared" si="2"/>
        <v>6</v>
      </c>
    </row>
    <row r="15" spans="1:16">
      <c r="A15" s="36" t="s">
        <v>1007</v>
      </c>
      <c r="B15" s="259"/>
      <c r="C15" s="74"/>
      <c r="D15" s="266"/>
      <c r="E15" s="259"/>
      <c r="F15" s="74"/>
      <c r="G15" s="266"/>
      <c r="H15" s="259"/>
      <c r="I15" s="74">
        <v>1</v>
      </c>
      <c r="J15" s="266">
        <v>1</v>
      </c>
      <c r="K15" s="259"/>
      <c r="L15" s="74"/>
      <c r="M15" s="266"/>
      <c r="N15" s="18"/>
      <c r="O15" s="265">
        <f t="shared" si="1"/>
        <v>1</v>
      </c>
      <c r="P15" s="266">
        <f t="shared" si="2"/>
        <v>1</v>
      </c>
    </row>
    <row r="16" spans="1:16">
      <c r="A16" s="36" t="s">
        <v>1008</v>
      </c>
      <c r="B16" s="259"/>
      <c r="C16" s="74"/>
      <c r="D16" s="266"/>
      <c r="E16" s="259"/>
      <c r="F16" s="74">
        <v>1</v>
      </c>
      <c r="G16" s="266">
        <v>1</v>
      </c>
      <c r="H16" s="259"/>
      <c r="I16" s="74"/>
      <c r="J16" s="266"/>
      <c r="K16" s="259"/>
      <c r="L16" s="74"/>
      <c r="M16" s="266"/>
      <c r="N16" s="18"/>
      <c r="O16" s="265">
        <f t="shared" si="1"/>
        <v>1</v>
      </c>
      <c r="P16" s="266">
        <f t="shared" si="2"/>
        <v>1</v>
      </c>
    </row>
    <row r="17" spans="1:16">
      <c r="A17" s="36" t="s">
        <v>201</v>
      </c>
      <c r="B17" s="259"/>
      <c r="C17" s="74"/>
      <c r="D17" s="266"/>
      <c r="E17" s="259">
        <v>1</v>
      </c>
      <c r="F17" s="74"/>
      <c r="G17" s="266">
        <v>1</v>
      </c>
      <c r="H17" s="259">
        <v>2</v>
      </c>
      <c r="I17" s="74">
        <v>4</v>
      </c>
      <c r="J17" s="266">
        <v>6</v>
      </c>
      <c r="K17" s="259"/>
      <c r="L17" s="74">
        <v>1</v>
      </c>
      <c r="M17" s="266">
        <v>1</v>
      </c>
      <c r="N17" s="18">
        <f t="shared" si="0"/>
        <v>3</v>
      </c>
      <c r="O17" s="265">
        <f t="shared" si="1"/>
        <v>5</v>
      </c>
      <c r="P17" s="266">
        <f t="shared" si="2"/>
        <v>8</v>
      </c>
    </row>
    <row r="18" spans="1:16">
      <c r="A18" s="257" t="s">
        <v>202</v>
      </c>
      <c r="B18" s="261">
        <v>3</v>
      </c>
      <c r="C18" s="262">
        <v>2</v>
      </c>
      <c r="D18" s="269">
        <v>5</v>
      </c>
      <c r="E18" s="261">
        <v>3</v>
      </c>
      <c r="F18" s="262">
        <v>11</v>
      </c>
      <c r="G18" s="269">
        <v>14</v>
      </c>
      <c r="H18" s="261">
        <v>5</v>
      </c>
      <c r="I18" s="262">
        <v>10</v>
      </c>
      <c r="J18" s="269">
        <v>15</v>
      </c>
      <c r="K18" s="261"/>
      <c r="L18" s="262"/>
      <c r="M18" s="269"/>
      <c r="N18" s="267">
        <f t="shared" si="0"/>
        <v>11</v>
      </c>
      <c r="O18" s="268">
        <f t="shared" si="1"/>
        <v>23</v>
      </c>
      <c r="P18" s="269">
        <f t="shared" si="2"/>
        <v>34</v>
      </c>
    </row>
    <row r="19" spans="1:16">
      <c r="A19" s="256"/>
      <c r="N19" s="2"/>
      <c r="O19" s="2"/>
      <c r="P19" s="2"/>
    </row>
    <row r="20" spans="1:16">
      <c r="A20" s="150" t="s">
        <v>1</v>
      </c>
      <c r="B20" s="154">
        <f>SUM(B12:B18)</f>
        <v>28</v>
      </c>
      <c r="C20" s="154">
        <f t="shared" ref="C20:P20" si="3">SUM(C12:C18)</f>
        <v>27</v>
      </c>
      <c r="D20" s="174">
        <f t="shared" si="3"/>
        <v>55</v>
      </c>
      <c r="E20" s="154">
        <f t="shared" si="3"/>
        <v>104</v>
      </c>
      <c r="F20" s="154">
        <f t="shared" si="3"/>
        <v>114</v>
      </c>
      <c r="G20" s="174">
        <f t="shared" si="3"/>
        <v>218</v>
      </c>
      <c r="H20" s="154">
        <f t="shared" si="3"/>
        <v>63</v>
      </c>
      <c r="I20" s="154">
        <f t="shared" si="3"/>
        <v>145</v>
      </c>
      <c r="J20" s="174">
        <f t="shared" si="3"/>
        <v>208</v>
      </c>
      <c r="K20" s="154">
        <f t="shared" si="3"/>
        <v>4</v>
      </c>
      <c r="L20" s="154">
        <f t="shared" si="3"/>
        <v>10</v>
      </c>
      <c r="M20" s="174">
        <f t="shared" si="3"/>
        <v>14</v>
      </c>
      <c r="N20" s="174">
        <f t="shared" si="3"/>
        <v>199</v>
      </c>
      <c r="O20" s="174">
        <f t="shared" si="3"/>
        <v>296</v>
      </c>
      <c r="P20" s="227">
        <f t="shared" si="3"/>
        <v>495</v>
      </c>
    </row>
    <row r="22" spans="1:16">
      <c r="A22" s="150" t="s">
        <v>368</v>
      </c>
      <c r="B22" s="153">
        <f>B20/D20</f>
        <v>0.50909090909090904</v>
      </c>
      <c r="C22" s="188">
        <f>C20/D20</f>
        <v>0.49090909090909091</v>
      </c>
      <c r="E22" s="271">
        <f>E20/G20</f>
        <v>0.47706422018348627</v>
      </c>
      <c r="F22" s="188">
        <f>F20/G20</f>
        <v>0.52293577981651373</v>
      </c>
      <c r="H22" s="271">
        <f>H20/J20</f>
        <v>0.30288461538461536</v>
      </c>
      <c r="I22" s="188">
        <f>I20/J20</f>
        <v>0.69711538461538458</v>
      </c>
      <c r="K22" s="271">
        <f>K20/M20</f>
        <v>0.2857142857142857</v>
      </c>
      <c r="L22" s="188">
        <f>L20/M20</f>
        <v>0.7142857142857143</v>
      </c>
      <c r="N22" s="272">
        <f>N20/P20</f>
        <v>0.402020202020202</v>
      </c>
      <c r="O22" s="273">
        <f>O20/P20</f>
        <v>0.59797979797979794</v>
      </c>
    </row>
  </sheetData>
  <mergeCells count="7">
    <mergeCell ref="A7:P7"/>
    <mergeCell ref="A2:P2"/>
    <mergeCell ref="E9:G9"/>
    <mergeCell ref="H9:J9"/>
    <mergeCell ref="K9:M9"/>
    <mergeCell ref="B9:D9"/>
    <mergeCell ref="N9:P9"/>
  </mergeCells>
  <printOptions horizontalCentered="1"/>
  <pageMargins left="0.39370078740157483" right="0.39370078740157483" top="0.98425196850393704" bottom="0.59055118110236227" header="0.39370078740157483" footer="0.39370078740157483"/>
  <pageSetup paperSize="9" scale="98" firstPageNumber="58" fitToHeight="0" orientation="landscape" r:id="rId1"/>
</worksheet>
</file>

<file path=xl/worksheets/sheet37.xml><?xml version="1.0" encoding="utf-8"?>
<worksheet xmlns="http://schemas.openxmlformats.org/spreadsheetml/2006/main" xmlns:r="http://schemas.openxmlformats.org/officeDocument/2006/relationships">
  <sheetPr>
    <tabColor theme="3" tint="-0.499984740745262"/>
    <pageSetUpPr fitToPage="1"/>
  </sheetPr>
  <dimension ref="A2:Q35"/>
  <sheetViews>
    <sheetView showGridLines="0" workbookViewId="0">
      <selection activeCell="R39" sqref="R39"/>
    </sheetView>
  </sheetViews>
  <sheetFormatPr baseColWidth="10" defaultRowHeight="13.2"/>
  <cols>
    <col min="1" max="1" width="65.44140625" customWidth="1"/>
    <col min="2" max="2" width="7.6640625" bestFit="1" customWidth="1"/>
    <col min="3" max="3" width="8" bestFit="1" customWidth="1"/>
    <col min="4" max="4" width="5.77734375" bestFit="1" customWidth="1"/>
    <col min="5" max="5" width="7.6640625" bestFit="1" customWidth="1"/>
    <col min="6" max="6" width="8" bestFit="1" customWidth="1"/>
    <col min="7" max="7" width="5.77734375" bestFit="1" customWidth="1"/>
    <col min="8" max="8" width="7.6640625" bestFit="1" customWidth="1"/>
    <col min="9" max="9" width="8" bestFit="1" customWidth="1"/>
    <col min="10" max="10" width="5.77734375" bestFit="1" customWidth="1"/>
    <col min="11" max="11" width="7.6640625" bestFit="1" customWidth="1"/>
    <col min="12" max="12" width="8" bestFit="1" customWidth="1"/>
    <col min="13" max="13" width="5.77734375" bestFit="1" customWidth="1"/>
    <col min="14" max="14" width="7.6640625" bestFit="1" customWidth="1"/>
    <col min="15" max="15" width="8" bestFit="1" customWidth="1"/>
    <col min="16" max="16" width="6.33203125" bestFit="1" customWidth="1"/>
  </cols>
  <sheetData>
    <row r="2" spans="1:17" ht="34.5" customHeight="1">
      <c r="A2" s="1255" t="s">
        <v>742</v>
      </c>
      <c r="B2" s="1255"/>
      <c r="C2" s="1255"/>
      <c r="D2" s="1255"/>
      <c r="E2" s="1255"/>
      <c r="F2" s="1255"/>
      <c r="G2" s="1255"/>
      <c r="H2" s="1255"/>
      <c r="I2" s="1255"/>
      <c r="J2" s="1255"/>
      <c r="K2" s="1255"/>
      <c r="L2" s="1255"/>
      <c r="M2" s="1255"/>
      <c r="N2" s="1255"/>
      <c r="O2" s="1255"/>
      <c r="P2" s="1255"/>
      <c r="Q2" s="61"/>
    </row>
    <row r="5" spans="1:17">
      <c r="A5" s="1291" t="s">
        <v>939</v>
      </c>
      <c r="B5" s="1291"/>
      <c r="C5" s="1291"/>
      <c r="D5" s="1291"/>
      <c r="E5" s="1291"/>
      <c r="F5" s="1291"/>
      <c r="G5" s="1291"/>
      <c r="H5" s="1291"/>
      <c r="I5" s="1291"/>
      <c r="J5" s="1291"/>
      <c r="K5" s="1291"/>
      <c r="L5" s="1291"/>
      <c r="M5" s="1291"/>
      <c r="N5" s="1291"/>
      <c r="O5" s="1291"/>
      <c r="P5" s="1291"/>
    </row>
    <row r="7" spans="1:17">
      <c r="B7" s="1351" t="s">
        <v>193</v>
      </c>
      <c r="C7" s="1352"/>
      <c r="D7" s="1352"/>
      <c r="E7" s="1352" t="s">
        <v>194</v>
      </c>
      <c r="F7" s="1352"/>
      <c r="G7" s="1352"/>
      <c r="H7" s="1352" t="s">
        <v>195</v>
      </c>
      <c r="I7" s="1352"/>
      <c r="J7" s="1352"/>
      <c r="K7" s="1352" t="s">
        <v>196</v>
      </c>
      <c r="L7" s="1352"/>
      <c r="M7" s="1352"/>
      <c r="N7" s="1353" t="s">
        <v>101</v>
      </c>
      <c r="O7" s="1353"/>
      <c r="P7" s="1354"/>
    </row>
    <row r="8" spans="1:17">
      <c r="A8" s="678" t="s">
        <v>740</v>
      </c>
      <c r="B8" s="211" t="s">
        <v>367</v>
      </c>
      <c r="C8" s="211" t="s">
        <v>366</v>
      </c>
      <c r="D8" s="156" t="s">
        <v>101</v>
      </c>
      <c r="E8" s="211" t="s">
        <v>367</v>
      </c>
      <c r="F8" s="211" t="s">
        <v>366</v>
      </c>
      <c r="G8" s="156" t="s">
        <v>101</v>
      </c>
      <c r="H8" s="211" t="s">
        <v>367</v>
      </c>
      <c r="I8" s="211" t="s">
        <v>366</v>
      </c>
      <c r="J8" s="156" t="s">
        <v>101</v>
      </c>
      <c r="K8" s="211" t="s">
        <v>367</v>
      </c>
      <c r="L8" s="211" t="s">
        <v>366</v>
      </c>
      <c r="M8" s="156" t="s">
        <v>101</v>
      </c>
      <c r="N8" s="211" t="s">
        <v>367</v>
      </c>
      <c r="O8" s="211" t="s">
        <v>366</v>
      </c>
      <c r="P8" s="156" t="s">
        <v>101</v>
      </c>
    </row>
    <row r="9" spans="1:17">
      <c r="B9" s="238"/>
      <c r="C9" s="238"/>
      <c r="D9" s="238"/>
      <c r="E9" s="238"/>
      <c r="F9" s="238"/>
      <c r="G9" s="238"/>
      <c r="H9" s="238"/>
      <c r="I9" s="238"/>
      <c r="J9" s="238"/>
      <c r="K9" s="238"/>
      <c r="L9" s="238"/>
      <c r="M9" s="238"/>
    </row>
    <row r="10" spans="1:17">
      <c r="A10" s="583" t="s">
        <v>204</v>
      </c>
      <c r="B10" s="429">
        <v>16</v>
      </c>
      <c r="C10" s="429">
        <v>22</v>
      </c>
      <c r="D10" s="433">
        <v>38</v>
      </c>
      <c r="E10" s="429">
        <v>34</v>
      </c>
      <c r="F10" s="429">
        <v>32</v>
      </c>
      <c r="G10" s="433">
        <v>66</v>
      </c>
      <c r="H10" s="429">
        <v>61</v>
      </c>
      <c r="I10" s="429">
        <v>148</v>
      </c>
      <c r="J10" s="433">
        <v>209</v>
      </c>
      <c r="K10" s="429">
        <v>11</v>
      </c>
      <c r="L10" s="429">
        <v>2</v>
      </c>
      <c r="M10" s="433">
        <v>13</v>
      </c>
      <c r="N10" s="433">
        <v>122</v>
      </c>
      <c r="O10" s="433">
        <v>204</v>
      </c>
      <c r="P10" s="436">
        <v>326</v>
      </c>
    </row>
    <row r="11" spans="1:17">
      <c r="A11" s="585" t="s">
        <v>205</v>
      </c>
      <c r="B11" s="431">
        <v>25</v>
      </c>
      <c r="C11" s="431">
        <v>25</v>
      </c>
      <c r="D11" s="432">
        <v>50</v>
      </c>
      <c r="E11" s="431">
        <v>23</v>
      </c>
      <c r="F11" s="431">
        <v>21</v>
      </c>
      <c r="G11" s="432">
        <v>44</v>
      </c>
      <c r="H11" s="431">
        <v>16</v>
      </c>
      <c r="I11" s="431">
        <v>23</v>
      </c>
      <c r="J11" s="432">
        <v>39</v>
      </c>
      <c r="K11" s="431">
        <v>5</v>
      </c>
      <c r="L11" s="431">
        <v>3</v>
      </c>
      <c r="M11" s="432">
        <v>8</v>
      </c>
      <c r="N11" s="432">
        <v>69</v>
      </c>
      <c r="O11" s="432">
        <v>72</v>
      </c>
      <c r="P11" s="435">
        <v>141</v>
      </c>
    </row>
    <row r="12" spans="1:17" ht="26.4">
      <c r="A12" s="505" t="s">
        <v>206</v>
      </c>
      <c r="B12" s="482">
        <v>43</v>
      </c>
      <c r="C12" s="482">
        <v>20</v>
      </c>
      <c r="D12" s="522">
        <v>63</v>
      </c>
      <c r="E12" s="482">
        <v>50</v>
      </c>
      <c r="F12" s="482">
        <v>38</v>
      </c>
      <c r="G12" s="522">
        <v>88</v>
      </c>
      <c r="H12" s="482">
        <v>7</v>
      </c>
      <c r="I12" s="482">
        <v>20</v>
      </c>
      <c r="J12" s="522">
        <v>27</v>
      </c>
      <c r="K12" s="482">
        <v>4</v>
      </c>
      <c r="L12" s="482">
        <v>2</v>
      </c>
      <c r="M12" s="522">
        <v>6</v>
      </c>
      <c r="N12" s="522">
        <v>104</v>
      </c>
      <c r="O12" s="522">
        <v>80</v>
      </c>
      <c r="P12" s="649">
        <v>184</v>
      </c>
    </row>
    <row r="13" spans="1:17">
      <c r="A13" s="68" t="s">
        <v>214</v>
      </c>
      <c r="B13" s="78">
        <v>10</v>
      </c>
      <c r="C13" s="73">
        <v>6</v>
      </c>
      <c r="D13" s="80">
        <v>16</v>
      </c>
      <c r="E13" s="78">
        <v>1</v>
      </c>
      <c r="F13" s="73">
        <v>6</v>
      </c>
      <c r="G13" s="80">
        <v>7</v>
      </c>
      <c r="H13" s="78">
        <v>2</v>
      </c>
      <c r="I13" s="73">
        <v>10</v>
      </c>
      <c r="J13" s="80">
        <v>12</v>
      </c>
      <c r="K13" s="78">
        <v>2</v>
      </c>
      <c r="L13" s="73">
        <v>1</v>
      </c>
      <c r="M13" s="80">
        <v>3</v>
      </c>
      <c r="N13" s="78">
        <v>15</v>
      </c>
      <c r="O13" s="73">
        <v>23</v>
      </c>
      <c r="P13" s="80">
        <v>38</v>
      </c>
    </row>
    <row r="14" spans="1:17">
      <c r="A14" s="69" t="s">
        <v>211</v>
      </c>
      <c r="B14" s="79"/>
      <c r="C14" s="74"/>
      <c r="D14" s="82"/>
      <c r="E14" s="79">
        <v>2</v>
      </c>
      <c r="F14" s="74">
        <v>4</v>
      </c>
      <c r="G14" s="82">
        <v>6</v>
      </c>
      <c r="H14" s="79">
        <v>2</v>
      </c>
      <c r="I14" s="74">
        <v>2</v>
      </c>
      <c r="J14" s="82">
        <v>4</v>
      </c>
      <c r="K14" s="79">
        <v>1</v>
      </c>
      <c r="L14" s="74"/>
      <c r="M14" s="82">
        <v>1</v>
      </c>
      <c r="N14" s="79">
        <v>5</v>
      </c>
      <c r="O14" s="74">
        <v>6</v>
      </c>
      <c r="P14" s="82">
        <v>11</v>
      </c>
    </row>
    <row r="15" spans="1:17">
      <c r="A15" s="213" t="s">
        <v>212</v>
      </c>
      <c r="B15" s="79"/>
      <c r="C15" s="74"/>
      <c r="D15" s="82"/>
      <c r="E15" s="79">
        <v>2</v>
      </c>
      <c r="F15" s="74">
        <v>2</v>
      </c>
      <c r="G15" s="82">
        <v>4</v>
      </c>
      <c r="H15" s="79">
        <v>2</v>
      </c>
      <c r="I15" s="74">
        <v>5</v>
      </c>
      <c r="J15" s="82">
        <v>7</v>
      </c>
      <c r="K15" s="79">
        <v>1</v>
      </c>
      <c r="L15" s="74"/>
      <c r="M15" s="82">
        <v>1</v>
      </c>
      <c r="N15" s="79">
        <v>5</v>
      </c>
      <c r="O15" s="74">
        <v>7</v>
      </c>
      <c r="P15" s="82">
        <v>12</v>
      </c>
    </row>
    <row r="16" spans="1:17">
      <c r="A16" s="213" t="s">
        <v>596</v>
      </c>
      <c r="B16" s="79">
        <v>5</v>
      </c>
      <c r="C16" s="74">
        <v>1</v>
      </c>
      <c r="D16" s="82">
        <v>6</v>
      </c>
      <c r="E16" s="79">
        <v>3</v>
      </c>
      <c r="F16" s="74">
        <v>1</v>
      </c>
      <c r="G16" s="82">
        <v>4</v>
      </c>
      <c r="H16" s="79"/>
      <c r="I16" s="74"/>
      <c r="J16" s="82"/>
      <c r="K16" s="79"/>
      <c r="L16" s="74"/>
      <c r="M16" s="82"/>
      <c r="N16" s="79">
        <v>8</v>
      </c>
      <c r="O16" s="74">
        <v>2</v>
      </c>
      <c r="P16" s="82">
        <v>10</v>
      </c>
    </row>
    <row r="17" spans="1:16">
      <c r="A17" s="213" t="s">
        <v>209</v>
      </c>
      <c r="B17" s="79">
        <v>1</v>
      </c>
      <c r="C17" s="74">
        <v>2</v>
      </c>
      <c r="D17" s="82">
        <v>3</v>
      </c>
      <c r="E17" s="79">
        <v>3</v>
      </c>
      <c r="F17" s="74">
        <v>1</v>
      </c>
      <c r="G17" s="82">
        <v>4</v>
      </c>
      <c r="H17" s="79"/>
      <c r="I17" s="74"/>
      <c r="J17" s="82"/>
      <c r="K17" s="79"/>
      <c r="L17" s="74"/>
      <c r="M17" s="82"/>
      <c r="N17" s="79">
        <v>4</v>
      </c>
      <c r="O17" s="74">
        <v>3</v>
      </c>
      <c r="P17" s="82">
        <v>7</v>
      </c>
    </row>
    <row r="18" spans="1:16" ht="26.4">
      <c r="A18" s="213" t="s">
        <v>597</v>
      </c>
      <c r="B18" s="79">
        <v>24</v>
      </c>
      <c r="C18" s="74">
        <v>9</v>
      </c>
      <c r="D18" s="82">
        <v>33</v>
      </c>
      <c r="E18" s="79">
        <v>12</v>
      </c>
      <c r="F18" s="74">
        <v>10</v>
      </c>
      <c r="G18" s="82">
        <v>22</v>
      </c>
      <c r="H18" s="79"/>
      <c r="I18" s="74"/>
      <c r="J18" s="82"/>
      <c r="K18" s="79"/>
      <c r="L18" s="74"/>
      <c r="M18" s="82"/>
      <c r="N18" s="79">
        <v>36</v>
      </c>
      <c r="O18" s="74">
        <v>19</v>
      </c>
      <c r="P18" s="82">
        <v>55</v>
      </c>
    </row>
    <row r="19" spans="1:16">
      <c r="A19" s="213" t="s">
        <v>210</v>
      </c>
      <c r="B19" s="79"/>
      <c r="C19" s="74"/>
      <c r="D19" s="82"/>
      <c r="E19" s="79">
        <v>5</v>
      </c>
      <c r="F19" s="74">
        <v>2</v>
      </c>
      <c r="G19" s="82">
        <v>7</v>
      </c>
      <c r="H19" s="79"/>
      <c r="I19" s="74">
        <v>1</v>
      </c>
      <c r="J19" s="82">
        <v>1</v>
      </c>
      <c r="K19" s="79"/>
      <c r="L19" s="74"/>
      <c r="M19" s="82"/>
      <c r="N19" s="79">
        <v>5</v>
      </c>
      <c r="O19" s="74">
        <v>3</v>
      </c>
      <c r="P19" s="82">
        <v>8</v>
      </c>
    </row>
    <row r="20" spans="1:16">
      <c r="A20" s="69" t="s">
        <v>595</v>
      </c>
      <c r="B20" s="79">
        <v>2</v>
      </c>
      <c r="C20" s="74">
        <v>2</v>
      </c>
      <c r="D20" s="82">
        <v>4</v>
      </c>
      <c r="E20" s="79">
        <v>15</v>
      </c>
      <c r="F20" s="74">
        <v>10</v>
      </c>
      <c r="G20" s="82">
        <v>25</v>
      </c>
      <c r="H20" s="79">
        <v>1</v>
      </c>
      <c r="I20" s="74">
        <v>1</v>
      </c>
      <c r="J20" s="82">
        <v>2</v>
      </c>
      <c r="K20" s="79"/>
      <c r="L20" s="74">
        <v>1</v>
      </c>
      <c r="M20" s="82">
        <v>1</v>
      </c>
      <c r="N20" s="79">
        <v>18</v>
      </c>
      <c r="O20" s="74">
        <v>14</v>
      </c>
      <c r="P20" s="82">
        <v>32</v>
      </c>
    </row>
    <row r="21" spans="1:16">
      <c r="A21" s="214" t="s">
        <v>213</v>
      </c>
      <c r="B21" s="216">
        <v>1</v>
      </c>
      <c r="C21" s="164"/>
      <c r="D21" s="217">
        <v>1</v>
      </c>
      <c r="E21" s="216">
        <v>7</v>
      </c>
      <c r="F21" s="164">
        <v>2</v>
      </c>
      <c r="G21" s="217">
        <v>9</v>
      </c>
      <c r="H21" s="216"/>
      <c r="I21" s="164">
        <v>1</v>
      </c>
      <c r="J21" s="217">
        <v>1</v>
      </c>
      <c r="K21" s="216"/>
      <c r="L21" s="164"/>
      <c r="M21" s="217"/>
      <c r="N21" s="216">
        <v>8</v>
      </c>
      <c r="O21" s="164">
        <v>3</v>
      </c>
      <c r="P21" s="217">
        <v>11</v>
      </c>
    </row>
    <row r="22" spans="1:16">
      <c r="A22" s="215" t="s">
        <v>207</v>
      </c>
      <c r="B22" s="48">
        <v>5</v>
      </c>
      <c r="C22" s="48">
        <v>8</v>
      </c>
      <c r="D22" s="174">
        <v>13</v>
      </c>
      <c r="E22" s="48">
        <v>59</v>
      </c>
      <c r="F22" s="48">
        <v>52</v>
      </c>
      <c r="G22" s="174">
        <v>111</v>
      </c>
      <c r="H22" s="48">
        <v>3</v>
      </c>
      <c r="I22" s="48">
        <v>18</v>
      </c>
      <c r="J22" s="174">
        <v>21</v>
      </c>
      <c r="K22" s="48"/>
      <c r="L22" s="48"/>
      <c r="M22" s="174"/>
      <c r="N22" s="174">
        <v>67</v>
      </c>
      <c r="O22" s="174">
        <v>78</v>
      </c>
      <c r="P22" s="227">
        <v>145</v>
      </c>
    </row>
    <row r="23" spans="1:16">
      <c r="A23" s="212" t="s">
        <v>215</v>
      </c>
      <c r="B23" s="78"/>
      <c r="C23" s="73">
        <v>3</v>
      </c>
      <c r="D23" s="80">
        <v>3</v>
      </c>
      <c r="E23" s="78">
        <v>39</v>
      </c>
      <c r="F23" s="73">
        <v>35</v>
      </c>
      <c r="G23" s="80">
        <v>74</v>
      </c>
      <c r="H23" s="78">
        <v>3</v>
      </c>
      <c r="I23" s="73">
        <v>8</v>
      </c>
      <c r="J23" s="80">
        <v>11</v>
      </c>
      <c r="K23" s="78"/>
      <c r="L23" s="73"/>
      <c r="M23" s="80"/>
      <c r="N23" s="78">
        <v>42</v>
      </c>
      <c r="O23" s="73">
        <v>46</v>
      </c>
      <c r="P23" s="80">
        <v>88</v>
      </c>
    </row>
    <row r="24" spans="1:16">
      <c r="A24" s="213" t="s">
        <v>216</v>
      </c>
      <c r="B24" s="79">
        <v>1</v>
      </c>
      <c r="C24" s="74">
        <v>1</v>
      </c>
      <c r="D24" s="82">
        <v>2</v>
      </c>
      <c r="E24" s="79">
        <v>13</v>
      </c>
      <c r="F24" s="74">
        <v>10</v>
      </c>
      <c r="G24" s="82">
        <v>23</v>
      </c>
      <c r="H24" s="79"/>
      <c r="I24" s="74">
        <v>4</v>
      </c>
      <c r="J24" s="82">
        <v>4</v>
      </c>
      <c r="K24" s="79"/>
      <c r="L24" s="74"/>
      <c r="M24" s="82"/>
      <c r="N24" s="79">
        <v>14</v>
      </c>
      <c r="O24" s="74">
        <v>15</v>
      </c>
      <c r="P24" s="82">
        <v>29</v>
      </c>
    </row>
    <row r="25" spans="1:16">
      <c r="A25" s="214" t="s">
        <v>217</v>
      </c>
      <c r="B25" s="216">
        <v>4</v>
      </c>
      <c r="C25" s="164">
        <v>4</v>
      </c>
      <c r="D25" s="217">
        <v>8</v>
      </c>
      <c r="E25" s="216">
        <v>7</v>
      </c>
      <c r="F25" s="164">
        <v>7</v>
      </c>
      <c r="G25" s="217">
        <v>14</v>
      </c>
      <c r="H25" s="216"/>
      <c r="I25" s="164">
        <v>6</v>
      </c>
      <c r="J25" s="217">
        <v>6</v>
      </c>
      <c r="K25" s="216"/>
      <c r="L25" s="164"/>
      <c r="M25" s="217"/>
      <c r="N25" s="216">
        <v>11</v>
      </c>
      <c r="O25" s="164">
        <v>17</v>
      </c>
      <c r="P25" s="217">
        <v>28</v>
      </c>
    </row>
    <row r="26" spans="1:16">
      <c r="A26" s="215" t="s">
        <v>202</v>
      </c>
      <c r="B26" s="48">
        <v>27</v>
      </c>
      <c r="C26" s="48">
        <v>19</v>
      </c>
      <c r="D26" s="174">
        <v>46</v>
      </c>
      <c r="E26" s="48">
        <v>37</v>
      </c>
      <c r="F26" s="48">
        <v>35</v>
      </c>
      <c r="G26" s="174">
        <v>72</v>
      </c>
      <c r="H26" s="48">
        <v>17</v>
      </c>
      <c r="I26" s="48">
        <v>34</v>
      </c>
      <c r="J26" s="174">
        <v>51</v>
      </c>
      <c r="K26" s="48">
        <v>5</v>
      </c>
      <c r="L26" s="48">
        <v>1</v>
      </c>
      <c r="M26" s="174">
        <v>6</v>
      </c>
      <c r="N26" s="174">
        <v>86</v>
      </c>
      <c r="O26" s="174">
        <v>89</v>
      </c>
      <c r="P26" s="227">
        <v>175</v>
      </c>
    </row>
    <row r="27" spans="1:16">
      <c r="A27" s="212" t="s">
        <v>200</v>
      </c>
      <c r="B27" s="78">
        <v>3</v>
      </c>
      <c r="C27" s="73">
        <v>1</v>
      </c>
      <c r="D27" s="80">
        <v>4</v>
      </c>
      <c r="E27" s="78">
        <v>3</v>
      </c>
      <c r="F27" s="73">
        <v>2</v>
      </c>
      <c r="G27" s="80">
        <v>5</v>
      </c>
      <c r="H27" s="78">
        <v>5</v>
      </c>
      <c r="I27" s="73">
        <v>8</v>
      </c>
      <c r="J27" s="80">
        <v>13</v>
      </c>
      <c r="K27" s="78"/>
      <c r="L27" s="73"/>
      <c r="M27" s="80"/>
      <c r="N27" s="78">
        <v>11</v>
      </c>
      <c r="O27" s="73">
        <v>11</v>
      </c>
      <c r="P27" s="80">
        <v>22</v>
      </c>
    </row>
    <row r="28" spans="1:16">
      <c r="A28" s="213" t="s">
        <v>219</v>
      </c>
      <c r="B28" s="79">
        <v>2</v>
      </c>
      <c r="C28" s="74"/>
      <c r="D28" s="82">
        <v>2</v>
      </c>
      <c r="E28" s="79"/>
      <c r="F28" s="74">
        <v>1</v>
      </c>
      <c r="G28" s="82">
        <v>1</v>
      </c>
      <c r="H28" s="79"/>
      <c r="I28" s="74">
        <v>1</v>
      </c>
      <c r="J28" s="82">
        <v>1</v>
      </c>
      <c r="K28" s="79"/>
      <c r="L28" s="74"/>
      <c r="M28" s="82"/>
      <c r="N28" s="79">
        <v>2</v>
      </c>
      <c r="O28" s="74">
        <v>2</v>
      </c>
      <c r="P28" s="82">
        <v>4</v>
      </c>
    </row>
    <row r="29" spans="1:16">
      <c r="A29" s="213" t="s">
        <v>201</v>
      </c>
      <c r="B29" s="79">
        <v>1</v>
      </c>
      <c r="C29" s="74">
        <v>1</v>
      </c>
      <c r="D29" s="82">
        <v>2</v>
      </c>
      <c r="E29" s="79">
        <v>1</v>
      </c>
      <c r="F29" s="74">
        <v>3</v>
      </c>
      <c r="G29" s="82">
        <v>4</v>
      </c>
      <c r="H29" s="79"/>
      <c r="I29" s="74"/>
      <c r="J29" s="82"/>
      <c r="K29" s="79"/>
      <c r="L29" s="74"/>
      <c r="M29" s="82"/>
      <c r="N29" s="79">
        <v>2</v>
      </c>
      <c r="O29" s="74">
        <v>4</v>
      </c>
      <c r="P29" s="82">
        <v>6</v>
      </c>
    </row>
    <row r="30" spans="1:16" s="70" customFormat="1">
      <c r="A30" s="214" t="s">
        <v>218</v>
      </c>
      <c r="B30" s="216">
        <v>21</v>
      </c>
      <c r="C30" s="164">
        <v>17</v>
      </c>
      <c r="D30" s="217">
        <v>38</v>
      </c>
      <c r="E30" s="216">
        <v>33</v>
      </c>
      <c r="F30" s="164">
        <v>29</v>
      </c>
      <c r="G30" s="217">
        <v>62</v>
      </c>
      <c r="H30" s="216">
        <v>12</v>
      </c>
      <c r="I30" s="164">
        <v>25</v>
      </c>
      <c r="J30" s="217">
        <v>37</v>
      </c>
      <c r="K30" s="216">
        <v>5</v>
      </c>
      <c r="L30" s="164">
        <v>1</v>
      </c>
      <c r="M30" s="217">
        <v>6</v>
      </c>
      <c r="N30" s="216">
        <v>71</v>
      </c>
      <c r="O30" s="164">
        <v>72</v>
      </c>
      <c r="P30" s="217">
        <v>143</v>
      </c>
    </row>
    <row r="31" spans="1:16">
      <c r="A31" s="215" t="s">
        <v>208</v>
      </c>
      <c r="B31" s="48">
        <v>13</v>
      </c>
      <c r="C31" s="48">
        <v>9</v>
      </c>
      <c r="D31" s="174">
        <v>22</v>
      </c>
      <c r="E31" s="48">
        <v>6</v>
      </c>
      <c r="F31" s="48">
        <v>11</v>
      </c>
      <c r="G31" s="174">
        <v>17</v>
      </c>
      <c r="H31" s="48">
        <v>5</v>
      </c>
      <c r="I31" s="48">
        <v>4</v>
      </c>
      <c r="J31" s="174">
        <v>9</v>
      </c>
      <c r="K31" s="48">
        <v>1</v>
      </c>
      <c r="L31" s="48"/>
      <c r="M31" s="174">
        <v>1</v>
      </c>
      <c r="N31" s="174">
        <v>25</v>
      </c>
      <c r="O31" s="174">
        <v>24</v>
      </c>
      <c r="P31" s="227">
        <v>49</v>
      </c>
    </row>
    <row r="32" spans="1:16">
      <c r="A32" s="66"/>
    </row>
    <row r="33" spans="1:16">
      <c r="A33" s="246" t="s">
        <v>1</v>
      </c>
      <c r="B33" s="154">
        <v>129</v>
      </c>
      <c r="C33" s="154">
        <v>103</v>
      </c>
      <c r="D33" s="174">
        <v>232</v>
      </c>
      <c r="E33" s="154">
        <v>209</v>
      </c>
      <c r="F33" s="154">
        <v>189</v>
      </c>
      <c r="G33" s="174">
        <v>398</v>
      </c>
      <c r="H33" s="154">
        <v>109</v>
      </c>
      <c r="I33" s="154">
        <v>247</v>
      </c>
      <c r="J33" s="174">
        <v>356</v>
      </c>
      <c r="K33" s="154">
        <v>26</v>
      </c>
      <c r="L33" s="154">
        <v>8</v>
      </c>
      <c r="M33" s="174">
        <v>34</v>
      </c>
      <c r="N33" s="174">
        <v>473</v>
      </c>
      <c r="O33" s="174">
        <v>547</v>
      </c>
      <c r="P33" s="270">
        <v>1020</v>
      </c>
    </row>
    <row r="35" spans="1:16">
      <c r="A35" s="150" t="s">
        <v>368</v>
      </c>
      <c r="B35" s="153">
        <f>B33/$D$33</f>
        <v>0.55603448275862066</v>
      </c>
      <c r="C35" s="153">
        <f>C33/$D$33</f>
        <v>0.44396551724137934</v>
      </c>
      <c r="D35" s="8"/>
      <c r="E35" s="271">
        <f>E33/$G$33</f>
        <v>0.52512562814070352</v>
      </c>
      <c r="F35" s="271">
        <f>F33/$G$33</f>
        <v>0.47487437185929648</v>
      </c>
      <c r="G35" s="8"/>
      <c r="H35" s="271">
        <f>H33/$J$33</f>
        <v>0.3061797752808989</v>
      </c>
      <c r="I35" s="271">
        <f>I33/$J$33</f>
        <v>0.6938202247191011</v>
      </c>
      <c r="J35" s="8"/>
      <c r="K35" s="271">
        <f>K33/$M$33</f>
        <v>0.76470588235294112</v>
      </c>
      <c r="L35" s="271">
        <f>L33/$M$33</f>
        <v>0.23529411764705882</v>
      </c>
      <c r="M35" s="8"/>
      <c r="N35" s="272">
        <f>N33/$P$33</f>
        <v>0.46372549019607845</v>
      </c>
      <c r="O35" s="272">
        <f>O33/$P$33</f>
        <v>0.53627450980392155</v>
      </c>
    </row>
  </sheetData>
  <mergeCells count="7">
    <mergeCell ref="A5:P5"/>
    <mergeCell ref="A2:P2"/>
    <mergeCell ref="B7:D7"/>
    <mergeCell ref="E7:G7"/>
    <mergeCell ref="H7:J7"/>
    <mergeCell ref="K7:M7"/>
    <mergeCell ref="N7:P7"/>
  </mergeCells>
  <printOptions horizontalCentered="1"/>
  <pageMargins left="0.39370078740157483" right="0.39370078740157483" top="0.98425196850393704" bottom="0.59055118110236227" header="0.39370078740157483" footer="0.39370078740157483"/>
  <pageSetup paperSize="9" scale="89" firstPageNumber="59" fitToHeight="0" orientation="landscape" r:id="rId1"/>
</worksheet>
</file>

<file path=xl/worksheets/sheet38.xml><?xml version="1.0" encoding="utf-8"?>
<worksheet xmlns="http://schemas.openxmlformats.org/spreadsheetml/2006/main" xmlns:r="http://schemas.openxmlformats.org/officeDocument/2006/relationships">
  <sheetPr>
    <tabColor theme="3" tint="-0.499984740745262"/>
    <pageSetUpPr fitToPage="1"/>
  </sheetPr>
  <dimension ref="B1:J800"/>
  <sheetViews>
    <sheetView showGridLines="0" showZeros="0" topLeftCell="A10" zoomScale="80" zoomScaleNormal="80" workbookViewId="0">
      <selection activeCell="M15" sqref="M15"/>
    </sheetView>
  </sheetViews>
  <sheetFormatPr baseColWidth="10" defaultColWidth="12" defaultRowHeight="13.2"/>
  <cols>
    <col min="1" max="16384" width="12" style="488"/>
  </cols>
  <sheetData>
    <row r="1" spans="2:8" ht="18" customHeight="1">
      <c r="B1" s="487"/>
      <c r="C1" s="487"/>
      <c r="D1" s="487"/>
    </row>
    <row r="2" spans="2:8">
      <c r="B2" s="489"/>
      <c r="C2" s="489"/>
      <c r="D2" s="489"/>
    </row>
    <row r="3" spans="2:8">
      <c r="B3" s="489"/>
      <c r="C3" s="489"/>
      <c r="D3" s="489"/>
    </row>
    <row r="4" spans="2:8">
      <c r="B4" s="489"/>
      <c r="C4" s="489"/>
      <c r="D4" s="489"/>
    </row>
    <row r="5" spans="2:8">
      <c r="B5" s="489"/>
      <c r="C5" s="489"/>
      <c r="D5" s="489"/>
      <c r="G5" s="489"/>
      <c r="H5" s="489"/>
    </row>
    <row r="6" spans="2:8">
      <c r="B6" s="489"/>
      <c r="C6" s="489"/>
      <c r="D6" s="489"/>
    </row>
    <row r="7" spans="2:8">
      <c r="B7" s="489"/>
      <c r="C7" s="489"/>
      <c r="D7" s="489"/>
    </row>
    <row r="8" spans="2:8">
      <c r="B8" s="489"/>
      <c r="C8" s="489"/>
      <c r="D8" s="489"/>
    </row>
    <row r="9" spans="2:8">
      <c r="B9" s="489"/>
      <c r="C9" s="489"/>
      <c r="D9" s="489"/>
    </row>
    <row r="10" spans="2:8">
      <c r="B10" s="489"/>
      <c r="C10" s="489"/>
      <c r="D10" s="489"/>
    </row>
    <row r="11" spans="2:8">
      <c r="B11" s="489"/>
      <c r="C11" s="489"/>
      <c r="D11" s="489"/>
    </row>
    <row r="12" spans="2:8">
      <c r="B12" s="489"/>
      <c r="C12" s="489"/>
      <c r="D12" s="489"/>
    </row>
    <row r="13" spans="2:8">
      <c r="B13" s="489"/>
      <c r="C13" s="489"/>
      <c r="D13" s="489"/>
    </row>
    <row r="14" spans="2:8">
      <c r="B14" s="489"/>
      <c r="C14" s="489"/>
      <c r="D14" s="489"/>
    </row>
    <row r="15" spans="2:8">
      <c r="B15" s="489"/>
      <c r="C15" s="489"/>
      <c r="D15" s="489"/>
    </row>
    <row r="16" spans="2:8">
      <c r="B16" s="489"/>
      <c r="C16" s="489"/>
      <c r="D16" s="489"/>
    </row>
    <row r="17" spans="2:9">
      <c r="B17" s="489"/>
      <c r="C17" s="489"/>
      <c r="D17" s="489"/>
    </row>
    <row r="18" spans="2:9">
      <c r="B18" s="489"/>
      <c r="C18" s="489"/>
      <c r="D18" s="489"/>
    </row>
    <row r="19" spans="2:9">
      <c r="B19" s="489"/>
      <c r="C19" s="489"/>
      <c r="D19" s="489"/>
    </row>
    <row r="20" spans="2:9">
      <c r="B20" s="489"/>
      <c r="C20" s="489"/>
      <c r="D20" s="489"/>
    </row>
    <row r="21" spans="2:9">
      <c r="B21" s="489"/>
      <c r="C21" s="489"/>
      <c r="D21" s="489"/>
    </row>
    <row r="22" spans="2:9">
      <c r="B22" s="489"/>
      <c r="C22" s="489"/>
      <c r="D22" s="489"/>
    </row>
    <row r="23" spans="2:9">
      <c r="B23" s="489"/>
      <c r="C23" s="489"/>
      <c r="D23" s="489"/>
    </row>
    <row r="24" spans="2:9">
      <c r="B24" s="489"/>
      <c r="C24" s="489"/>
      <c r="D24" s="489"/>
    </row>
    <row r="25" spans="2:9">
      <c r="B25" s="489"/>
      <c r="C25" s="489"/>
      <c r="D25" s="489"/>
    </row>
    <row r="26" spans="2:9" ht="13.8" thickBot="1">
      <c r="B26" s="489"/>
      <c r="C26" s="489"/>
      <c r="D26" s="489"/>
    </row>
    <row r="27" spans="2:9" ht="26.25" customHeight="1" thickTop="1">
      <c r="B27" s="1244"/>
      <c r="C27" s="1245"/>
      <c r="D27" s="1245"/>
      <c r="E27" s="1246"/>
      <c r="F27" s="1246"/>
      <c r="G27" s="1246"/>
      <c r="H27" s="1246"/>
      <c r="I27" s="1247"/>
    </row>
    <row r="28" spans="2:9" ht="19.5" customHeight="1">
      <c r="B28" s="490"/>
      <c r="C28" s="491" t="s">
        <v>521</v>
      </c>
      <c r="D28" s="491"/>
      <c r="E28" s="491"/>
      <c r="F28" s="491"/>
      <c r="G28" s="491"/>
      <c r="H28" s="491"/>
      <c r="I28" s="492"/>
    </row>
    <row r="29" spans="2:9" ht="19.5" customHeight="1" thickBot="1">
      <c r="B29" s="1248"/>
      <c r="C29" s="1249"/>
      <c r="D29" s="1249"/>
      <c r="E29" s="1250"/>
      <c r="F29" s="1250"/>
      <c r="G29" s="1250"/>
      <c r="H29" s="1250"/>
      <c r="I29" s="1251"/>
    </row>
    <row r="30" spans="2:9" ht="13.8" thickTop="1">
      <c r="B30" s="489"/>
      <c r="C30" s="489"/>
      <c r="D30" s="489"/>
    </row>
    <row r="31" spans="2:9">
      <c r="B31" s="489"/>
      <c r="C31" s="489"/>
      <c r="D31" s="489"/>
    </row>
    <row r="32" spans="2:9">
      <c r="B32" s="489"/>
      <c r="C32" s="489"/>
      <c r="D32" s="489"/>
    </row>
    <row r="33" spans="2:9" ht="15.6">
      <c r="B33" s="493" t="s">
        <v>738</v>
      </c>
      <c r="C33" s="494"/>
      <c r="D33" s="494"/>
      <c r="E33" s="495"/>
      <c r="F33" s="495"/>
      <c r="G33" s="495"/>
      <c r="H33" s="495"/>
      <c r="I33" s="495"/>
    </row>
    <row r="34" spans="2:9">
      <c r="B34" s="489"/>
      <c r="C34" s="489"/>
      <c r="D34" s="489"/>
    </row>
    <row r="35" spans="2:9">
      <c r="B35" s="489"/>
      <c r="C35" s="489"/>
      <c r="D35" s="489"/>
    </row>
    <row r="36" spans="2:9" ht="15.6">
      <c r="B36" s="489"/>
      <c r="C36" s="489"/>
      <c r="D36" s="489"/>
      <c r="E36" s="496"/>
    </row>
    <row r="37" spans="2:9">
      <c r="B37" s="489"/>
      <c r="C37" s="497" t="s">
        <v>1127</v>
      </c>
      <c r="D37" s="489"/>
    </row>
    <row r="38" spans="2:9">
      <c r="B38" s="489"/>
      <c r="C38" s="497" t="s">
        <v>522</v>
      </c>
      <c r="D38" s="489"/>
    </row>
    <row r="39" spans="2:9">
      <c r="B39" s="489"/>
      <c r="C39" s="658"/>
      <c r="D39" s="489"/>
    </row>
    <row r="40" spans="2:9">
      <c r="B40" s="489"/>
      <c r="C40" s="658"/>
      <c r="D40" s="489"/>
    </row>
    <row r="41" spans="2:9">
      <c r="B41" s="489"/>
      <c r="C41" s="659"/>
      <c r="D41" s="489"/>
    </row>
    <row r="42" spans="2:9">
      <c r="B42" s="489"/>
      <c r="C42" s="660"/>
      <c r="D42" s="499"/>
      <c r="E42" s="500"/>
      <c r="F42" s="500"/>
      <c r="G42" s="500"/>
      <c r="H42" s="500"/>
      <c r="I42" s="500"/>
    </row>
    <row r="43" spans="2:9">
      <c r="B43" s="489"/>
      <c r="C43" s="489"/>
      <c r="D43" s="489"/>
    </row>
    <row r="44" spans="2:9">
      <c r="B44" s="489"/>
      <c r="C44" s="489"/>
      <c r="D44" s="489"/>
    </row>
    <row r="45" spans="2:9">
      <c r="B45" s="489"/>
      <c r="C45" s="489"/>
      <c r="D45" s="489"/>
    </row>
    <row r="46" spans="2:9">
      <c r="B46" s="489"/>
      <c r="C46" s="489"/>
      <c r="D46" s="489"/>
    </row>
    <row r="47" spans="2:9">
      <c r="B47" s="489"/>
      <c r="C47" s="489"/>
      <c r="D47" s="489"/>
    </row>
    <row r="48" spans="2:9">
      <c r="B48" s="489"/>
      <c r="C48" s="489"/>
      <c r="D48" s="489"/>
    </row>
    <row r="49" spans="2:10">
      <c r="B49" s="1242" t="s">
        <v>457</v>
      </c>
      <c r="C49" s="1242"/>
      <c r="D49" s="1242"/>
      <c r="E49" s="1242"/>
      <c r="F49" s="1242"/>
      <c r="G49" s="1242"/>
      <c r="H49" s="1242"/>
      <c r="I49" s="1242"/>
    </row>
    <row r="50" spans="2:10">
      <c r="B50" s="1253" t="s">
        <v>458</v>
      </c>
      <c r="C50" s="1253"/>
      <c r="D50" s="1253"/>
      <c r="E50" s="1253"/>
      <c r="F50" s="1253"/>
      <c r="G50" s="1253"/>
      <c r="H50" s="1253"/>
      <c r="I50" s="1253"/>
    </row>
    <row r="51" spans="2:10" ht="16.5" customHeight="1">
      <c r="B51" s="1242" t="s">
        <v>459</v>
      </c>
      <c r="C51" s="1242"/>
      <c r="D51" s="1242"/>
      <c r="E51" s="1242"/>
      <c r="F51" s="1242"/>
      <c r="G51" s="1242"/>
      <c r="H51" s="1242"/>
      <c r="I51" s="1242"/>
    </row>
    <row r="52" spans="2:10" ht="16.5" customHeight="1">
      <c r="B52" s="1242" t="s">
        <v>460</v>
      </c>
      <c r="C52" s="1242"/>
      <c r="D52" s="1242"/>
      <c r="E52" s="1242"/>
      <c r="F52" s="1242"/>
      <c r="G52" s="1242"/>
      <c r="H52" s="1242"/>
      <c r="I52" s="1242"/>
    </row>
    <row r="53" spans="2:10" ht="16.5" customHeight="1">
      <c r="B53" s="1243" t="s">
        <v>461</v>
      </c>
      <c r="C53" s="1243"/>
      <c r="D53" s="1243"/>
      <c r="E53" s="1243"/>
      <c r="F53" s="1243"/>
      <c r="G53" s="1243"/>
      <c r="H53" s="1243"/>
      <c r="I53" s="1243"/>
    </row>
    <row r="54" spans="2:10">
      <c r="B54" s="489"/>
      <c r="C54" s="501"/>
      <c r="D54" s="501"/>
      <c r="J54" s="854"/>
    </row>
    <row r="55" spans="2:10">
      <c r="B55" s="502"/>
      <c r="C55" s="501"/>
      <c r="D55" s="501"/>
      <c r="I55" s="661">
        <f>PG_4!$I$55</f>
        <v>0</v>
      </c>
    </row>
    <row r="58" spans="2:10">
      <c r="B58" s="501"/>
      <c r="C58" s="501"/>
      <c r="D58" s="501"/>
    </row>
    <row r="59" spans="2:10">
      <c r="B59" s="489"/>
      <c r="C59" s="501"/>
      <c r="D59" s="501"/>
    </row>
    <row r="60" spans="2:10">
      <c r="B60" s="501"/>
      <c r="C60" s="501"/>
      <c r="D60" s="501"/>
    </row>
    <row r="61" spans="2:10">
      <c r="B61" s="501"/>
      <c r="C61" s="501"/>
      <c r="D61" s="501"/>
    </row>
    <row r="62" spans="2:10">
      <c r="B62" s="501"/>
      <c r="C62" s="501"/>
      <c r="D62" s="501"/>
    </row>
    <row r="63" spans="2:10">
      <c r="B63" s="501"/>
      <c r="C63" s="501"/>
      <c r="D63" s="501"/>
    </row>
    <row r="64" spans="2: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row r="799" spans="2:4">
      <c r="B799" s="501"/>
      <c r="C799" s="501"/>
      <c r="D799" s="501"/>
    </row>
    <row r="800" spans="2:4">
      <c r="B800" s="501"/>
      <c r="C800" s="501"/>
      <c r="D800" s="501"/>
    </row>
  </sheetData>
  <mergeCells count="7">
    <mergeCell ref="B52:I52"/>
    <mergeCell ref="B53:I53"/>
    <mergeCell ref="B27:I27"/>
    <mergeCell ref="B29:I29"/>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60" fitToHeight="0" orientation="portrait" r:id="rId1"/>
  <drawing r:id="rId2"/>
</worksheet>
</file>

<file path=xl/worksheets/sheet39.xml><?xml version="1.0" encoding="utf-8"?>
<worksheet xmlns="http://schemas.openxmlformats.org/spreadsheetml/2006/main" xmlns:r="http://schemas.openxmlformats.org/officeDocument/2006/relationships">
  <sheetPr>
    <tabColor theme="3" tint="-0.499984740745262"/>
  </sheetPr>
  <dimension ref="A2:K54"/>
  <sheetViews>
    <sheetView showGridLines="0" view="pageBreakPreview" zoomScale="60" zoomScaleNormal="100" workbookViewId="0">
      <selection activeCell="J12" sqref="J12"/>
    </sheetView>
  </sheetViews>
  <sheetFormatPr baseColWidth="10" defaultRowHeight="13.2"/>
  <cols>
    <col min="1" max="1" width="15.44140625" bestFit="1" customWidth="1"/>
    <col min="2" max="8" width="15.77734375" bestFit="1" customWidth="1"/>
    <col min="9" max="9" width="17.109375" bestFit="1" customWidth="1"/>
    <col min="10" max="11" width="15.77734375" bestFit="1" customWidth="1"/>
    <col min="13" max="22" width="11.77734375" customWidth="1"/>
    <col min="23" max="23" width="7.44140625" customWidth="1"/>
    <col min="24" max="30" width="11.77734375" customWidth="1"/>
    <col min="31" max="31" width="7.44140625" customWidth="1"/>
    <col min="32" max="55" width="11.77734375" customWidth="1"/>
    <col min="56" max="56" width="7.44140625" customWidth="1"/>
    <col min="57" max="57" width="13.33203125" bestFit="1" customWidth="1"/>
  </cols>
  <sheetData>
    <row r="2" spans="1:11" ht="15.6">
      <c r="A2" s="1358" t="s">
        <v>1012</v>
      </c>
      <c r="B2" s="1358"/>
      <c r="C2" s="1358"/>
      <c r="D2" s="1358"/>
      <c r="E2" s="1358"/>
      <c r="F2" s="1358"/>
      <c r="G2" s="1358"/>
      <c r="H2" s="1358"/>
      <c r="I2" s="1358"/>
      <c r="J2" s="1358"/>
      <c r="K2" s="1358"/>
    </row>
    <row r="4" spans="1:11" ht="27.75" customHeight="1">
      <c r="D4" s="1291" t="s">
        <v>1015</v>
      </c>
      <c r="E4" s="1291"/>
      <c r="F4" s="1291"/>
      <c r="G4" s="1291"/>
      <c r="H4" s="1291"/>
    </row>
    <row r="6" spans="1:11" ht="40.5" customHeight="1">
      <c r="D6" s="787" t="s">
        <v>436</v>
      </c>
      <c r="E6" s="1184" t="s">
        <v>285</v>
      </c>
      <c r="F6" s="1184" t="s">
        <v>288</v>
      </c>
      <c r="G6" s="1184" t="s">
        <v>290</v>
      </c>
      <c r="H6" s="1185" t="s">
        <v>101</v>
      </c>
    </row>
    <row r="7" spans="1:11">
      <c r="D7" s="71"/>
      <c r="E7" s="19"/>
      <c r="F7" s="19"/>
      <c r="G7" s="19"/>
      <c r="H7" s="70"/>
    </row>
    <row r="8" spans="1:11">
      <c r="D8" s="45" t="s">
        <v>331</v>
      </c>
      <c r="E8" s="35">
        <v>14</v>
      </c>
      <c r="F8" s="35">
        <v>2</v>
      </c>
      <c r="G8" s="78">
        <v>9</v>
      </c>
      <c r="H8" s="11">
        <v>25</v>
      </c>
    </row>
    <row r="9" spans="1:11">
      <c r="D9" s="634" t="s">
        <v>333</v>
      </c>
      <c r="E9" s="714">
        <v>14</v>
      </c>
      <c r="F9" s="714">
        <v>3</v>
      </c>
      <c r="G9" s="715">
        <v>8</v>
      </c>
      <c r="H9" s="591">
        <v>25</v>
      </c>
    </row>
    <row r="11" spans="1:11">
      <c r="D11" s="274" t="s">
        <v>101</v>
      </c>
      <c r="E11" s="154">
        <v>28</v>
      </c>
      <c r="F11" s="154">
        <v>5</v>
      </c>
      <c r="G11" s="154">
        <v>17</v>
      </c>
      <c r="H11" s="227">
        <v>50</v>
      </c>
    </row>
    <row r="13" spans="1:11">
      <c r="D13" s="274" t="s">
        <v>437</v>
      </c>
      <c r="E13" s="153">
        <f>E8/E11</f>
        <v>0.5</v>
      </c>
      <c r="F13" s="153">
        <f>F8/F11</f>
        <v>0.4</v>
      </c>
      <c r="G13" s="153">
        <f>G8/G11</f>
        <v>0.52941176470588236</v>
      </c>
      <c r="H13" s="786">
        <f>H8/H11</f>
        <v>0.5</v>
      </c>
    </row>
    <row r="14" spans="1:11" s="4" customFormat="1">
      <c r="A14" s="1"/>
      <c r="B14" s="662"/>
      <c r="C14" s="662"/>
      <c r="D14" s="662"/>
      <c r="E14" s="662"/>
    </row>
    <row r="15" spans="1:11">
      <c r="A15" s="1283" t="s">
        <v>1014</v>
      </c>
      <c r="B15" s="1283"/>
      <c r="C15" s="1283"/>
      <c r="D15" s="1283"/>
      <c r="E15" s="1283"/>
      <c r="F15" s="1283"/>
      <c r="G15" s="1283"/>
      <c r="H15" s="1283"/>
      <c r="I15" s="1283"/>
      <c r="J15" s="1283"/>
      <c r="K15" s="1283"/>
    </row>
    <row r="17" spans="1:11">
      <c r="B17" s="1355" t="s">
        <v>285</v>
      </c>
      <c r="C17" s="1355"/>
      <c r="D17" s="1355"/>
      <c r="E17" s="1356" t="s">
        <v>288</v>
      </c>
      <c r="F17" s="1357"/>
      <c r="G17" s="1355"/>
      <c r="H17" s="1356" t="s">
        <v>290</v>
      </c>
      <c r="I17" s="1357"/>
      <c r="J17" s="1355"/>
      <c r="K17" s="1273" t="s">
        <v>1</v>
      </c>
    </row>
    <row r="18" spans="1:11" ht="15.75" customHeight="1">
      <c r="A18" s="675" t="s">
        <v>532</v>
      </c>
      <c r="B18" s="211" t="s">
        <v>331</v>
      </c>
      <c r="C18" s="211" t="s">
        <v>333</v>
      </c>
      <c r="D18" s="767" t="s">
        <v>101</v>
      </c>
      <c r="E18" s="211" t="s">
        <v>331</v>
      </c>
      <c r="F18" s="211" t="s">
        <v>333</v>
      </c>
      <c r="G18" s="767" t="s">
        <v>101</v>
      </c>
      <c r="H18" s="211" t="s">
        <v>331</v>
      </c>
      <c r="I18" s="211" t="s">
        <v>333</v>
      </c>
      <c r="J18" s="767" t="s">
        <v>101</v>
      </c>
      <c r="K18" s="1340"/>
    </row>
    <row r="20" spans="1:11">
      <c r="A20" s="139">
        <v>29</v>
      </c>
      <c r="B20" s="78">
        <v>2</v>
      </c>
      <c r="C20" s="73"/>
      <c r="D20" s="84">
        <v>2</v>
      </c>
      <c r="E20" s="78"/>
      <c r="F20" s="73"/>
      <c r="G20" s="84"/>
      <c r="H20" s="78"/>
      <c r="I20" s="73"/>
      <c r="J20" s="84"/>
      <c r="K20" s="11">
        <v>2</v>
      </c>
    </row>
    <row r="21" spans="1:11">
      <c r="A21" s="140">
        <v>30</v>
      </c>
      <c r="B21" s="79">
        <v>3</v>
      </c>
      <c r="C21" s="74">
        <v>2</v>
      </c>
      <c r="D21" s="85">
        <v>5</v>
      </c>
      <c r="E21" s="79"/>
      <c r="F21" s="74"/>
      <c r="G21" s="85"/>
      <c r="H21" s="79"/>
      <c r="I21" s="74"/>
      <c r="J21" s="85"/>
      <c r="K21" s="12">
        <v>5</v>
      </c>
    </row>
    <row r="22" spans="1:11">
      <c r="A22" s="140">
        <v>31</v>
      </c>
      <c r="B22" s="79"/>
      <c r="C22" s="74">
        <v>2</v>
      </c>
      <c r="D22" s="85">
        <v>2</v>
      </c>
      <c r="E22" s="79"/>
      <c r="F22" s="74"/>
      <c r="G22" s="85"/>
      <c r="H22" s="79"/>
      <c r="I22" s="74"/>
      <c r="J22" s="85"/>
      <c r="K22" s="12">
        <v>2</v>
      </c>
    </row>
    <row r="23" spans="1:11">
      <c r="A23" s="140">
        <v>32</v>
      </c>
      <c r="B23" s="79"/>
      <c r="C23" s="74">
        <v>1</v>
      </c>
      <c r="D23" s="85">
        <v>1</v>
      </c>
      <c r="E23" s="79"/>
      <c r="F23" s="74"/>
      <c r="G23" s="85"/>
      <c r="H23" s="79">
        <v>1</v>
      </c>
      <c r="I23" s="74"/>
      <c r="J23" s="85">
        <v>1</v>
      </c>
      <c r="K23" s="12">
        <v>2</v>
      </c>
    </row>
    <row r="24" spans="1:11">
      <c r="A24" s="140">
        <v>33</v>
      </c>
      <c r="B24" s="79">
        <v>2</v>
      </c>
      <c r="C24" s="74"/>
      <c r="D24" s="85">
        <v>2</v>
      </c>
      <c r="E24" s="79"/>
      <c r="F24" s="74"/>
      <c r="G24" s="85"/>
      <c r="H24" s="79"/>
      <c r="I24" s="74"/>
      <c r="J24" s="85"/>
      <c r="K24" s="12">
        <v>2</v>
      </c>
    </row>
    <row r="25" spans="1:11">
      <c r="A25" s="140">
        <v>34</v>
      </c>
      <c r="B25" s="79">
        <v>1</v>
      </c>
      <c r="C25" s="74">
        <v>3</v>
      </c>
      <c r="D25" s="85">
        <v>4</v>
      </c>
      <c r="E25" s="79"/>
      <c r="F25" s="74"/>
      <c r="G25" s="85"/>
      <c r="H25" s="79"/>
      <c r="I25" s="74"/>
      <c r="J25" s="85"/>
      <c r="K25" s="12">
        <v>4</v>
      </c>
    </row>
    <row r="26" spans="1:11">
      <c r="A26" s="140">
        <v>35</v>
      </c>
      <c r="B26" s="79">
        <v>1</v>
      </c>
      <c r="C26" s="74">
        <v>3</v>
      </c>
      <c r="D26" s="85">
        <v>4</v>
      </c>
      <c r="E26" s="79"/>
      <c r="F26" s="74"/>
      <c r="G26" s="85"/>
      <c r="H26" s="79">
        <v>2</v>
      </c>
      <c r="I26" s="74"/>
      <c r="J26" s="85">
        <v>2</v>
      </c>
      <c r="K26" s="12">
        <v>6</v>
      </c>
    </row>
    <row r="27" spans="1:11">
      <c r="A27" s="140">
        <v>36</v>
      </c>
      <c r="B27" s="79">
        <v>2</v>
      </c>
      <c r="C27" s="74">
        <v>1</v>
      </c>
      <c r="D27" s="85">
        <v>3</v>
      </c>
      <c r="E27" s="79"/>
      <c r="F27" s="74">
        <v>1</v>
      </c>
      <c r="G27" s="85">
        <v>1</v>
      </c>
      <c r="H27" s="79">
        <v>2</v>
      </c>
      <c r="I27" s="74"/>
      <c r="J27" s="85">
        <v>2</v>
      </c>
      <c r="K27" s="12">
        <v>6</v>
      </c>
    </row>
    <row r="28" spans="1:11">
      <c r="A28" s="140">
        <v>37</v>
      </c>
      <c r="B28" s="79"/>
      <c r="C28" s="74">
        <v>1</v>
      </c>
      <c r="D28" s="85">
        <v>1</v>
      </c>
      <c r="E28" s="79"/>
      <c r="F28" s="74"/>
      <c r="G28" s="85"/>
      <c r="H28" s="79"/>
      <c r="I28" s="74"/>
      <c r="J28" s="85"/>
      <c r="K28" s="12">
        <v>1</v>
      </c>
    </row>
    <row r="29" spans="1:11">
      <c r="A29" s="140">
        <v>38</v>
      </c>
      <c r="B29" s="79"/>
      <c r="C29" s="74"/>
      <c r="D29" s="85"/>
      <c r="E29" s="79"/>
      <c r="F29" s="74">
        <v>1</v>
      </c>
      <c r="G29" s="85">
        <v>1</v>
      </c>
      <c r="H29" s="79"/>
      <c r="I29" s="74">
        <v>1</v>
      </c>
      <c r="J29" s="85">
        <v>1</v>
      </c>
      <c r="K29" s="12">
        <v>2</v>
      </c>
    </row>
    <row r="30" spans="1:11">
      <c r="A30" s="140">
        <v>39</v>
      </c>
      <c r="B30" s="79"/>
      <c r="C30" s="74"/>
      <c r="D30" s="85"/>
      <c r="E30" s="79"/>
      <c r="F30" s="74">
        <v>1</v>
      </c>
      <c r="G30" s="85">
        <v>1</v>
      </c>
      <c r="H30" s="79">
        <v>1</v>
      </c>
      <c r="I30" s="74"/>
      <c r="J30" s="85">
        <v>1</v>
      </c>
      <c r="K30" s="12">
        <v>2</v>
      </c>
    </row>
    <row r="31" spans="1:11">
      <c r="A31" s="140">
        <v>40</v>
      </c>
      <c r="B31" s="79">
        <v>1</v>
      </c>
      <c r="C31" s="74"/>
      <c r="D31" s="85">
        <v>1</v>
      </c>
      <c r="E31" s="79">
        <v>1</v>
      </c>
      <c r="F31" s="74"/>
      <c r="G31" s="85">
        <v>1</v>
      </c>
      <c r="H31" s="79"/>
      <c r="I31" s="74">
        <v>1</v>
      </c>
      <c r="J31" s="85">
        <v>1</v>
      </c>
      <c r="K31" s="12">
        <v>3</v>
      </c>
    </row>
    <row r="32" spans="1:11">
      <c r="A32" s="140">
        <v>41</v>
      </c>
      <c r="B32" s="79"/>
      <c r="C32" s="74"/>
      <c r="D32" s="85"/>
      <c r="E32" s="79">
        <v>1</v>
      </c>
      <c r="F32" s="74"/>
      <c r="G32" s="85">
        <v>1</v>
      </c>
      <c r="H32" s="79"/>
      <c r="I32" s="74">
        <v>3</v>
      </c>
      <c r="J32" s="85">
        <v>3</v>
      </c>
      <c r="K32" s="12">
        <v>4</v>
      </c>
    </row>
    <row r="33" spans="1:11">
      <c r="A33" s="140">
        <v>42</v>
      </c>
      <c r="B33" s="79">
        <v>2</v>
      </c>
      <c r="C33" s="74"/>
      <c r="D33" s="85">
        <v>2</v>
      </c>
      <c r="E33" s="79"/>
      <c r="F33" s="74"/>
      <c r="G33" s="85"/>
      <c r="H33" s="79">
        <v>2</v>
      </c>
      <c r="I33" s="74"/>
      <c r="J33" s="85">
        <v>2</v>
      </c>
      <c r="K33" s="12">
        <v>4</v>
      </c>
    </row>
    <row r="34" spans="1:11">
      <c r="A34" s="140">
        <v>43</v>
      </c>
      <c r="B34" s="79"/>
      <c r="C34" s="74">
        <v>1</v>
      </c>
      <c r="D34" s="85">
        <v>1</v>
      </c>
      <c r="E34" s="79"/>
      <c r="F34" s="74"/>
      <c r="G34" s="85"/>
      <c r="H34" s="79"/>
      <c r="I34" s="74"/>
      <c r="J34" s="85"/>
      <c r="K34" s="12">
        <v>1</v>
      </c>
    </row>
    <row r="35" spans="1:11">
      <c r="A35" s="140">
        <v>44</v>
      </c>
      <c r="B35" s="79"/>
      <c r="C35" s="74"/>
      <c r="D35" s="85"/>
      <c r="E35" s="79"/>
      <c r="F35" s="74"/>
      <c r="G35" s="85"/>
      <c r="H35" s="79"/>
      <c r="I35" s="74">
        <v>1</v>
      </c>
      <c r="J35" s="85">
        <v>1</v>
      </c>
      <c r="K35" s="12">
        <v>1</v>
      </c>
    </row>
    <row r="36" spans="1:11">
      <c r="A36" s="140">
        <v>46</v>
      </c>
      <c r="B36" s="79"/>
      <c r="C36" s="74"/>
      <c r="D36" s="85"/>
      <c r="E36" s="79"/>
      <c r="F36" s="74"/>
      <c r="G36" s="85"/>
      <c r="H36" s="79"/>
      <c r="I36" s="74">
        <v>1</v>
      </c>
      <c r="J36" s="85">
        <v>1</v>
      </c>
      <c r="K36" s="12">
        <v>1</v>
      </c>
    </row>
    <row r="37" spans="1:11">
      <c r="A37" s="140">
        <v>49</v>
      </c>
      <c r="B37" s="79"/>
      <c r="C37" s="74"/>
      <c r="D37" s="85"/>
      <c r="E37" s="79"/>
      <c r="F37" s="74"/>
      <c r="G37" s="85"/>
      <c r="H37" s="79"/>
      <c r="I37" s="74">
        <v>1</v>
      </c>
      <c r="J37" s="85">
        <v>1</v>
      </c>
      <c r="K37" s="12">
        <v>1</v>
      </c>
    </row>
    <row r="38" spans="1:11">
      <c r="A38" s="716">
        <v>53</v>
      </c>
      <c r="B38" s="715"/>
      <c r="C38" s="262"/>
      <c r="D38" s="717"/>
      <c r="E38" s="715"/>
      <c r="F38" s="262"/>
      <c r="G38" s="717"/>
      <c r="H38" s="715">
        <v>1</v>
      </c>
      <c r="I38" s="262"/>
      <c r="J38" s="717">
        <v>1</v>
      </c>
      <c r="K38" s="591">
        <v>1</v>
      </c>
    </row>
    <row r="39" spans="1:11">
      <c r="G39" s="2"/>
    </row>
    <row r="40" spans="1:11">
      <c r="A40" s="274" t="s">
        <v>1</v>
      </c>
      <c r="B40" s="154">
        <v>14</v>
      </c>
      <c r="C40" s="154">
        <v>14</v>
      </c>
      <c r="D40" s="174">
        <v>28</v>
      </c>
      <c r="E40" s="154">
        <v>2</v>
      </c>
      <c r="F40" s="154">
        <v>3</v>
      </c>
      <c r="G40" s="174">
        <v>5</v>
      </c>
      <c r="H40" s="154">
        <v>9</v>
      </c>
      <c r="I40" s="154">
        <v>8</v>
      </c>
      <c r="J40" s="174">
        <v>17</v>
      </c>
      <c r="K40" s="227">
        <v>50</v>
      </c>
    </row>
    <row r="42" spans="1:11">
      <c r="A42" s="453" t="s">
        <v>172</v>
      </c>
      <c r="B42" s="207" t="s">
        <v>857</v>
      </c>
      <c r="C42" s="207" t="s">
        <v>887</v>
      </c>
      <c r="D42" s="1043" t="s">
        <v>611</v>
      </c>
      <c r="E42" s="207" t="s">
        <v>827</v>
      </c>
      <c r="F42" s="207" t="s">
        <v>935</v>
      </c>
      <c r="G42" s="1043" t="s">
        <v>660</v>
      </c>
      <c r="H42" s="207" t="s">
        <v>661</v>
      </c>
      <c r="I42" s="207" t="s">
        <v>669</v>
      </c>
      <c r="J42" s="1043" t="s">
        <v>681</v>
      </c>
      <c r="K42" s="1044" t="s">
        <v>891</v>
      </c>
    </row>
    <row r="44" spans="1:11">
      <c r="A44" s="1283" t="s">
        <v>1013</v>
      </c>
      <c r="B44" s="1283"/>
      <c r="C44" s="1283"/>
      <c r="D44" s="1283"/>
      <c r="E44" s="1283"/>
      <c r="F44" s="1283"/>
      <c r="G44" s="1283"/>
      <c r="H44" s="1283"/>
      <c r="I44" s="1283"/>
      <c r="J44" s="1283"/>
      <c r="K44" s="1283"/>
    </row>
    <row r="46" spans="1:11">
      <c r="B46" s="1355" t="s">
        <v>285</v>
      </c>
      <c r="C46" s="1355"/>
      <c r="D46" s="1355"/>
      <c r="E46" s="1356" t="s">
        <v>288</v>
      </c>
      <c r="F46" s="1357"/>
      <c r="G46" s="1355"/>
      <c r="H46" s="1356" t="s">
        <v>290</v>
      </c>
      <c r="I46" s="1357"/>
      <c r="J46" s="1355"/>
      <c r="K46" s="1340" t="s">
        <v>617</v>
      </c>
    </row>
    <row r="47" spans="1:11">
      <c r="A47" s="675" t="s">
        <v>533</v>
      </c>
      <c r="B47" s="211" t="s">
        <v>331</v>
      </c>
      <c r="C47" s="211" t="s">
        <v>333</v>
      </c>
      <c r="D47" s="767" t="s">
        <v>101</v>
      </c>
      <c r="E47" s="211" t="s">
        <v>331</v>
      </c>
      <c r="F47" s="211" t="s">
        <v>333</v>
      </c>
      <c r="G47" s="767" t="s">
        <v>101</v>
      </c>
      <c r="H47" s="211" t="s">
        <v>331</v>
      </c>
      <c r="I47" s="211" t="s">
        <v>333</v>
      </c>
      <c r="J47" s="767" t="s">
        <v>101</v>
      </c>
      <c r="K47" s="1340"/>
    </row>
    <row r="49" spans="1:11">
      <c r="A49" s="45" t="s">
        <v>369</v>
      </c>
      <c r="B49" s="78">
        <v>12</v>
      </c>
      <c r="C49" s="73">
        <v>12</v>
      </c>
      <c r="D49" s="84">
        <v>24</v>
      </c>
      <c r="E49" s="78">
        <v>2</v>
      </c>
      <c r="F49" s="73">
        <v>2</v>
      </c>
      <c r="G49" s="84">
        <v>4</v>
      </c>
      <c r="H49" s="78">
        <v>9</v>
      </c>
      <c r="I49" s="73">
        <v>8</v>
      </c>
      <c r="J49" s="84">
        <v>17</v>
      </c>
      <c r="K49" s="45">
        <f>J49+G49+D49</f>
        <v>45</v>
      </c>
    </row>
    <row r="50" spans="1:11">
      <c r="A50" s="634" t="s">
        <v>176</v>
      </c>
      <c r="B50" s="715">
        <v>2</v>
      </c>
      <c r="C50" s="262">
        <v>2</v>
      </c>
      <c r="D50" s="717">
        <v>4</v>
      </c>
      <c r="E50" s="715"/>
      <c r="F50" s="262">
        <v>1</v>
      </c>
      <c r="G50" s="717">
        <v>1</v>
      </c>
      <c r="H50" s="715"/>
      <c r="I50" s="262"/>
      <c r="J50" s="717"/>
      <c r="K50" s="634">
        <f>J50+G50+D50</f>
        <v>5</v>
      </c>
    </row>
    <row r="51" spans="1:11">
      <c r="D51" s="2"/>
      <c r="G51" s="2"/>
      <c r="J51" s="2"/>
    </row>
    <row r="52" spans="1:11">
      <c r="A52" s="150" t="s">
        <v>1</v>
      </c>
      <c r="B52" s="154">
        <f>B50+B49</f>
        <v>14</v>
      </c>
      <c r="C52" s="154">
        <f t="shared" ref="C52:K52" si="0">C50+C49</f>
        <v>14</v>
      </c>
      <c r="D52" s="174">
        <f t="shared" si="0"/>
        <v>28</v>
      </c>
      <c r="E52" s="154">
        <f t="shared" si="0"/>
        <v>2</v>
      </c>
      <c r="F52" s="154">
        <f t="shared" si="0"/>
        <v>3</v>
      </c>
      <c r="G52" s="174">
        <f t="shared" si="0"/>
        <v>5</v>
      </c>
      <c r="H52" s="154">
        <f t="shared" si="0"/>
        <v>9</v>
      </c>
      <c r="I52" s="154">
        <f t="shared" si="0"/>
        <v>8</v>
      </c>
      <c r="J52" s="174">
        <f t="shared" si="0"/>
        <v>17</v>
      </c>
      <c r="K52" s="227">
        <f t="shared" si="0"/>
        <v>50</v>
      </c>
    </row>
    <row r="53" spans="1:11">
      <c r="A53" s="734" t="s">
        <v>610</v>
      </c>
    </row>
    <row r="54" spans="1:11">
      <c r="A54" s="663"/>
    </row>
  </sheetData>
  <mergeCells count="12">
    <mergeCell ref="B46:D46"/>
    <mergeCell ref="E46:G46"/>
    <mergeCell ref="H46:J46"/>
    <mergeCell ref="K46:K47"/>
    <mergeCell ref="A2:K2"/>
    <mergeCell ref="D4:H4"/>
    <mergeCell ref="A15:K15"/>
    <mergeCell ref="A44:K44"/>
    <mergeCell ref="B17:D17"/>
    <mergeCell ref="E17:G17"/>
    <mergeCell ref="H17:J17"/>
    <mergeCell ref="K17:K18"/>
  </mergeCells>
  <printOptions horizontalCentered="1"/>
  <pageMargins left="0.39370078740157483" right="0.39370078740157483" top="0.98425196850393704" bottom="0.59055118110236227" header="0.39370078740157483" footer="0.39370078740157483"/>
  <pageSetup paperSize="9" scale="65" firstPageNumber="61" fitToHeight="0" orientation="landscape" r:id="rId1"/>
  <rowBreaks count="1" manualBreakCount="1">
    <brk id="53" max="10" man="1"/>
  </rowBreaks>
</worksheet>
</file>

<file path=xl/worksheets/sheet4.xml><?xml version="1.0" encoding="utf-8"?>
<worksheet xmlns="http://schemas.openxmlformats.org/spreadsheetml/2006/main" xmlns:r="http://schemas.openxmlformats.org/officeDocument/2006/relationships">
  <sheetPr>
    <tabColor theme="3" tint="-0.499984740745262"/>
    <pageSetUpPr fitToPage="1"/>
  </sheetPr>
  <dimension ref="A2:H24"/>
  <sheetViews>
    <sheetView showGridLines="0" workbookViewId="0">
      <selection activeCell="E29" sqref="E29"/>
    </sheetView>
  </sheetViews>
  <sheetFormatPr baseColWidth="10" defaultRowHeight="13.2"/>
  <cols>
    <col min="1" max="1" width="50.6640625" customWidth="1"/>
    <col min="7" max="7" width="2.44140625" customWidth="1"/>
  </cols>
  <sheetData>
    <row r="2" spans="1:8" ht="33" customHeight="1">
      <c r="A2" s="1255" t="s">
        <v>739</v>
      </c>
      <c r="B2" s="1256"/>
      <c r="C2" s="1256"/>
      <c r="D2" s="1256"/>
      <c r="E2" s="1256"/>
      <c r="F2" s="1256"/>
      <c r="G2" s="1256"/>
      <c r="H2" s="1256"/>
    </row>
    <row r="3" spans="1:8" ht="33" customHeight="1">
      <c r="A3" s="856"/>
      <c r="B3" s="857"/>
      <c r="C3" s="857"/>
      <c r="D3" s="857"/>
      <c r="E3" s="857"/>
      <c r="F3" s="857"/>
      <c r="G3" s="857"/>
      <c r="H3" s="857"/>
    </row>
    <row r="4" spans="1:8" ht="33" customHeight="1">
      <c r="A4" s="856"/>
      <c r="B4" s="857"/>
      <c r="C4" s="857"/>
      <c r="D4" s="857"/>
      <c r="E4" s="857"/>
      <c r="F4" s="857"/>
      <c r="G4" s="857"/>
      <c r="H4" s="857"/>
    </row>
    <row r="5" spans="1:8" ht="15.6">
      <c r="A5" s="49"/>
      <c r="B5" s="51"/>
      <c r="C5" s="51"/>
      <c r="D5" s="51"/>
      <c r="E5" s="51"/>
      <c r="F5" s="51"/>
      <c r="G5" s="51"/>
      <c r="H5" s="51"/>
    </row>
    <row r="7" spans="1:8" ht="15" customHeight="1">
      <c r="A7" s="1254" t="s">
        <v>462</v>
      </c>
      <c r="B7" s="1254"/>
      <c r="C7" s="1254"/>
      <c r="D7" s="1254"/>
      <c r="E7" s="1254"/>
      <c r="F7" s="1254"/>
      <c r="G7" s="1254"/>
      <c r="H7" s="1254"/>
    </row>
    <row r="9" spans="1:8">
      <c r="B9" s="1257" t="s">
        <v>483</v>
      </c>
      <c r="C9" s="1257"/>
      <c r="D9" s="1257"/>
      <c r="E9" s="1257"/>
    </row>
    <row r="10" spans="1:8" ht="24" customHeight="1">
      <c r="A10" s="678" t="s">
        <v>740</v>
      </c>
      <c r="B10" s="29" t="s">
        <v>203</v>
      </c>
      <c r="C10" s="29" t="s">
        <v>194</v>
      </c>
      <c r="D10" s="29" t="s">
        <v>195</v>
      </c>
      <c r="E10" s="29" t="s">
        <v>196</v>
      </c>
      <c r="F10" s="328" t="s">
        <v>101</v>
      </c>
      <c r="H10" s="328" t="s">
        <v>191</v>
      </c>
    </row>
    <row r="11" spans="1:8" s="4" customFormat="1">
      <c r="A11" s="670"/>
      <c r="B11" s="44"/>
      <c r="C11" s="44"/>
      <c r="D11" s="44"/>
      <c r="E11" s="44"/>
      <c r="F11" s="44"/>
      <c r="H11" s="44"/>
    </row>
    <row r="12" spans="1:8">
      <c r="A12" s="34" t="s">
        <v>197</v>
      </c>
      <c r="B12" s="35">
        <v>49</v>
      </c>
      <c r="C12" s="35">
        <v>200</v>
      </c>
      <c r="D12" s="35">
        <v>180</v>
      </c>
      <c r="E12" s="35">
        <v>13</v>
      </c>
      <c r="F12" s="21">
        <f>E12+D12+C12+B12</f>
        <v>442</v>
      </c>
      <c r="H12" s="39">
        <f>F12/$F$20</f>
        <v>0.89292929292929291</v>
      </c>
    </row>
    <row r="13" spans="1:8">
      <c r="A13" s="36" t="s">
        <v>198</v>
      </c>
      <c r="B13" s="37">
        <v>1</v>
      </c>
      <c r="C13" s="37">
        <v>1</v>
      </c>
      <c r="D13" s="37">
        <v>1</v>
      </c>
      <c r="E13" s="37"/>
      <c r="F13" s="22">
        <f t="shared" ref="F13:F18" si="0">E13+D13+C13+B13</f>
        <v>3</v>
      </c>
      <c r="H13" s="40">
        <f t="shared" ref="H13:H18" si="1">F13/$F$20</f>
        <v>6.0606060606060606E-3</v>
      </c>
    </row>
    <row r="14" spans="1:8">
      <c r="A14" s="36" t="s">
        <v>199</v>
      </c>
      <c r="B14" s="37"/>
      <c r="C14" s="37">
        <v>1</v>
      </c>
      <c r="D14" s="37">
        <v>5</v>
      </c>
      <c r="E14" s="37"/>
      <c r="F14" s="22">
        <f t="shared" si="0"/>
        <v>6</v>
      </c>
      <c r="H14" s="40">
        <f t="shared" si="1"/>
        <v>1.2121212121212121E-2</v>
      </c>
    </row>
    <row r="15" spans="1:8">
      <c r="A15" s="36" t="s">
        <v>200</v>
      </c>
      <c r="B15" s="37"/>
      <c r="C15" s="37"/>
      <c r="D15" s="37">
        <v>1</v>
      </c>
      <c r="E15" s="37"/>
      <c r="F15" s="22">
        <f t="shared" si="0"/>
        <v>1</v>
      </c>
      <c r="H15" s="40">
        <f t="shared" si="1"/>
        <v>2.0202020202020202E-3</v>
      </c>
    </row>
    <row r="16" spans="1:8">
      <c r="A16" s="36" t="s">
        <v>741</v>
      </c>
      <c r="B16" s="37"/>
      <c r="C16" s="37">
        <v>1</v>
      </c>
      <c r="D16" s="37"/>
      <c r="E16" s="37"/>
      <c r="F16" s="22">
        <f t="shared" si="0"/>
        <v>1</v>
      </c>
      <c r="H16" s="40">
        <f t="shared" si="1"/>
        <v>2.0202020202020202E-3</v>
      </c>
    </row>
    <row r="17" spans="1:8">
      <c r="A17" s="36" t="s">
        <v>201</v>
      </c>
      <c r="B17" s="37"/>
      <c r="C17" s="37">
        <v>1</v>
      </c>
      <c r="D17" s="37">
        <v>6</v>
      </c>
      <c r="E17" s="37">
        <v>1</v>
      </c>
      <c r="F17" s="22">
        <f t="shared" si="0"/>
        <v>8</v>
      </c>
      <c r="H17" s="40">
        <f t="shared" si="1"/>
        <v>1.6161616161616162E-2</v>
      </c>
    </row>
    <row r="18" spans="1:8">
      <c r="A18" s="36" t="s">
        <v>202</v>
      </c>
      <c r="B18" s="37">
        <v>5</v>
      </c>
      <c r="C18" s="37">
        <v>14</v>
      </c>
      <c r="D18" s="37">
        <v>15</v>
      </c>
      <c r="E18" s="37"/>
      <c r="F18" s="22">
        <f t="shared" si="0"/>
        <v>34</v>
      </c>
      <c r="H18" s="40">
        <f t="shared" si="1"/>
        <v>6.8686868686868685E-2</v>
      </c>
    </row>
    <row r="20" spans="1:8">
      <c r="A20" s="447" t="s">
        <v>1</v>
      </c>
      <c r="B20" s="448">
        <f>B18+B17+B16+B15+B14+B13+B12</f>
        <v>55</v>
      </c>
      <c r="C20" s="448">
        <f t="shared" ref="C20:F20" si="2">C18+C17+C16+C15+C14+C13+C12</f>
        <v>218</v>
      </c>
      <c r="D20" s="448">
        <f t="shared" si="2"/>
        <v>208</v>
      </c>
      <c r="E20" s="448">
        <f t="shared" si="2"/>
        <v>14</v>
      </c>
      <c r="F20" s="519">
        <f t="shared" si="2"/>
        <v>495</v>
      </c>
      <c r="H20" s="521">
        <f>F20/F20</f>
        <v>1</v>
      </c>
    </row>
    <row r="21" spans="1:8">
      <c r="A21" s="449" t="s">
        <v>191</v>
      </c>
      <c r="B21" s="450">
        <f>B20/$F$20</f>
        <v>0.1111111111111111</v>
      </c>
      <c r="C21" s="450">
        <f t="shared" ref="C21:F21" si="3">C20/$F$20</f>
        <v>0.44040404040404041</v>
      </c>
      <c r="D21" s="450">
        <f t="shared" si="3"/>
        <v>0.42020202020202019</v>
      </c>
      <c r="E21" s="450">
        <f t="shared" si="3"/>
        <v>2.8282828282828285E-2</v>
      </c>
      <c r="F21" s="520">
        <f t="shared" si="3"/>
        <v>1</v>
      </c>
    </row>
    <row r="24" spans="1:8">
      <c r="A24" s="42" t="s">
        <v>736</v>
      </c>
    </row>
  </sheetData>
  <mergeCells count="3">
    <mergeCell ref="A7:H7"/>
    <mergeCell ref="A2:H2"/>
    <mergeCell ref="B9:E9"/>
  </mergeCells>
  <printOptions horizontalCentered="1"/>
  <pageMargins left="0.39370078740157483" right="0.39370078740157483" top="0.59055118110236227" bottom="0.59055118110236227" header="0.39370078740157483" footer="0.39370078740157483"/>
  <pageSetup paperSize="9" firstPageNumber="4" orientation="landscape" useFirstPageNumber="1" r:id="rId1"/>
  <headerFooter alignWithMargins="0"/>
</worksheet>
</file>

<file path=xl/worksheets/sheet40.xml><?xml version="1.0" encoding="utf-8"?>
<worksheet xmlns="http://schemas.openxmlformats.org/spreadsheetml/2006/main" xmlns:r="http://schemas.openxmlformats.org/officeDocument/2006/relationships">
  <sheetPr>
    <tabColor theme="3" tint="-0.499984740745262"/>
    <pageSetUpPr fitToPage="1"/>
  </sheetPr>
  <dimension ref="B1:J800"/>
  <sheetViews>
    <sheetView showGridLines="0" showZeros="0" topLeftCell="A10" zoomScale="80" zoomScaleNormal="80" workbookViewId="0">
      <selection activeCell="O18" sqref="O18"/>
    </sheetView>
  </sheetViews>
  <sheetFormatPr baseColWidth="10" defaultColWidth="12" defaultRowHeight="13.2"/>
  <cols>
    <col min="1" max="16384" width="12" style="488"/>
  </cols>
  <sheetData>
    <row r="1" spans="2:8" ht="18" customHeight="1">
      <c r="B1" s="487"/>
      <c r="C1" s="487"/>
      <c r="D1" s="487"/>
    </row>
    <row r="2" spans="2:8">
      <c r="B2" s="489"/>
      <c r="C2" s="489"/>
      <c r="D2" s="489"/>
    </row>
    <row r="3" spans="2:8">
      <c r="B3" s="489"/>
      <c r="C3" s="489"/>
      <c r="D3" s="489"/>
    </row>
    <row r="4" spans="2:8">
      <c r="B4" s="489"/>
      <c r="C4" s="489"/>
      <c r="D4" s="489"/>
    </row>
    <row r="5" spans="2:8">
      <c r="B5" s="489"/>
      <c r="C5" s="489"/>
      <c r="D5" s="489"/>
      <c r="G5" s="489"/>
      <c r="H5" s="489"/>
    </row>
    <row r="6" spans="2:8">
      <c r="B6" s="489"/>
      <c r="C6" s="489"/>
      <c r="D6" s="489"/>
    </row>
    <row r="7" spans="2:8">
      <c r="B7" s="489"/>
      <c r="C7" s="489"/>
      <c r="D7" s="489"/>
    </row>
    <row r="8" spans="2:8">
      <c r="B8" s="489"/>
      <c r="C8" s="489"/>
      <c r="D8" s="489"/>
    </row>
    <row r="9" spans="2:8">
      <c r="B9" s="489"/>
      <c r="C9" s="489"/>
      <c r="D9" s="489"/>
    </row>
    <row r="10" spans="2:8">
      <c r="B10" s="489"/>
      <c r="C10" s="489"/>
      <c r="D10" s="489"/>
    </row>
    <row r="11" spans="2:8">
      <c r="B11" s="489"/>
      <c r="C11" s="489"/>
      <c r="D11" s="489"/>
    </row>
    <row r="12" spans="2:8">
      <c r="B12" s="489"/>
      <c r="C12" s="489"/>
      <c r="D12" s="489"/>
    </row>
    <row r="13" spans="2:8">
      <c r="B13" s="489"/>
      <c r="C13" s="489"/>
      <c r="D13" s="489"/>
    </row>
    <row r="14" spans="2:8">
      <c r="B14" s="489"/>
      <c r="C14" s="489"/>
      <c r="D14" s="489"/>
    </row>
    <row r="15" spans="2:8">
      <c r="B15" s="489"/>
      <c r="C15" s="489"/>
      <c r="D15" s="489"/>
    </row>
    <row r="16" spans="2:8">
      <c r="B16" s="489"/>
      <c r="C16" s="489"/>
      <c r="D16" s="489"/>
    </row>
    <row r="17" spans="2:9">
      <c r="B17" s="489"/>
      <c r="C17" s="489"/>
      <c r="D17" s="489"/>
    </row>
    <row r="18" spans="2:9">
      <c r="B18" s="489"/>
      <c r="C18" s="489"/>
      <c r="D18" s="489"/>
    </row>
    <row r="19" spans="2:9">
      <c r="B19" s="489"/>
      <c r="C19" s="489"/>
      <c r="D19" s="489"/>
    </row>
    <row r="20" spans="2:9">
      <c r="B20" s="489"/>
      <c r="C20" s="489"/>
      <c r="D20" s="489"/>
    </row>
    <row r="21" spans="2:9">
      <c r="B21" s="489"/>
      <c r="C21" s="489"/>
      <c r="D21" s="489"/>
    </row>
    <row r="22" spans="2:9">
      <c r="B22" s="489"/>
      <c r="C22" s="489"/>
      <c r="D22" s="489"/>
    </row>
    <row r="23" spans="2:9">
      <c r="B23" s="489"/>
      <c r="C23" s="489"/>
      <c r="D23" s="489"/>
    </row>
    <row r="24" spans="2:9">
      <c r="B24" s="489"/>
      <c r="C24" s="489"/>
      <c r="D24" s="489"/>
    </row>
    <row r="25" spans="2:9">
      <c r="B25" s="489"/>
      <c r="C25" s="489"/>
      <c r="D25" s="489"/>
    </row>
    <row r="26" spans="2:9" ht="13.8" thickBot="1">
      <c r="B26" s="489"/>
      <c r="C26" s="489"/>
      <c r="D26" s="489"/>
    </row>
    <row r="27" spans="2:9" ht="16.2" thickTop="1">
      <c r="B27" s="1244" t="s">
        <v>523</v>
      </c>
      <c r="C27" s="1245"/>
      <c r="D27" s="1245"/>
      <c r="E27" s="1246"/>
      <c r="F27" s="1246"/>
      <c r="G27" s="1246"/>
      <c r="H27" s="1246"/>
      <c r="I27" s="1247"/>
    </row>
    <row r="28" spans="2:9" ht="19.5" customHeight="1">
      <c r="B28" s="664" t="s">
        <v>524</v>
      </c>
      <c r="C28" s="491"/>
      <c r="D28" s="491"/>
      <c r="E28" s="491"/>
      <c r="F28" s="491"/>
      <c r="G28" s="491"/>
      <c r="H28" s="491"/>
      <c r="I28" s="665"/>
    </row>
    <row r="29" spans="2:9" ht="19.5" customHeight="1" thickBot="1">
      <c r="B29" s="1248" t="s">
        <v>525</v>
      </c>
      <c r="C29" s="1249"/>
      <c r="D29" s="1249"/>
      <c r="E29" s="1250"/>
      <c r="F29" s="1250"/>
      <c r="G29" s="1250"/>
      <c r="H29" s="1250"/>
      <c r="I29" s="1251"/>
    </row>
    <row r="30" spans="2:9" ht="13.8" thickTop="1">
      <c r="B30" s="489"/>
      <c r="C30" s="489"/>
      <c r="D30" s="489"/>
    </row>
    <row r="31" spans="2:9">
      <c r="B31" s="489"/>
      <c r="C31" s="489"/>
      <c r="D31" s="489"/>
    </row>
    <row r="32" spans="2:9">
      <c r="B32" s="489"/>
      <c r="C32" s="489"/>
      <c r="D32" s="489"/>
    </row>
    <row r="33" spans="2:9" ht="15.6">
      <c r="B33" s="493" t="s">
        <v>738</v>
      </c>
      <c r="C33" s="494"/>
      <c r="D33" s="494"/>
      <c r="E33" s="495"/>
      <c r="F33" s="495"/>
      <c r="G33" s="495"/>
      <c r="H33" s="495"/>
      <c r="I33" s="495"/>
    </row>
    <row r="34" spans="2:9">
      <c r="B34" s="489"/>
      <c r="C34" s="489"/>
      <c r="D34" s="489"/>
    </row>
    <row r="35" spans="2:9">
      <c r="B35" s="489"/>
      <c r="C35" s="489"/>
      <c r="D35" s="489"/>
    </row>
    <row r="36" spans="2:9" ht="15.6">
      <c r="B36" s="489"/>
      <c r="C36" s="489"/>
      <c r="D36" s="489"/>
      <c r="E36" s="496"/>
    </row>
    <row r="37" spans="2:9">
      <c r="B37" s="489"/>
      <c r="C37" s="497" t="s">
        <v>620</v>
      </c>
      <c r="D37" s="489"/>
    </row>
    <row r="38" spans="2:9">
      <c r="B38" s="489"/>
      <c r="C38" s="497" t="s">
        <v>526</v>
      </c>
      <c r="D38" s="489"/>
    </row>
    <row r="39" spans="2:9">
      <c r="B39" s="489"/>
      <c r="C39" s="497" t="s">
        <v>726</v>
      </c>
      <c r="D39" s="489"/>
    </row>
    <row r="40" spans="2:9">
      <c r="B40" s="489"/>
      <c r="C40" s="497"/>
      <c r="D40" s="489"/>
    </row>
    <row r="41" spans="2:9">
      <c r="B41" s="489"/>
      <c r="C41" s="498"/>
      <c r="D41" s="489"/>
    </row>
    <row r="42" spans="2:9">
      <c r="B42" s="489"/>
      <c r="C42" s="499"/>
      <c r="D42" s="499"/>
      <c r="E42" s="500"/>
      <c r="F42" s="500"/>
      <c r="G42" s="500"/>
      <c r="H42" s="500"/>
      <c r="I42" s="500"/>
    </row>
    <row r="43" spans="2:9">
      <c r="B43" s="489"/>
      <c r="C43" s="499"/>
      <c r="D43" s="489"/>
    </row>
    <row r="44" spans="2:9">
      <c r="B44" s="489"/>
      <c r="C44" s="489"/>
      <c r="D44" s="489"/>
    </row>
    <row r="45" spans="2:9">
      <c r="B45" s="489"/>
      <c r="C45" s="489"/>
      <c r="D45" s="489"/>
    </row>
    <row r="46" spans="2:9">
      <c r="B46" s="489"/>
      <c r="C46" s="489"/>
      <c r="D46" s="489"/>
    </row>
    <row r="47" spans="2:9">
      <c r="B47" s="489"/>
      <c r="C47" s="489"/>
      <c r="D47" s="489"/>
    </row>
    <row r="48" spans="2:9">
      <c r="B48" s="489"/>
      <c r="C48" s="489"/>
      <c r="D48" s="489"/>
    </row>
    <row r="49" spans="2:10">
      <c r="B49" s="1242" t="s">
        <v>457</v>
      </c>
      <c r="C49" s="1242"/>
      <c r="D49" s="1242"/>
      <c r="E49" s="1242"/>
      <c r="F49" s="1242"/>
      <c r="G49" s="1242"/>
      <c r="H49" s="1242"/>
      <c r="I49" s="1242"/>
    </row>
    <row r="50" spans="2:10">
      <c r="B50" s="1253" t="s">
        <v>458</v>
      </c>
      <c r="C50" s="1253"/>
      <c r="D50" s="1253"/>
      <c r="E50" s="1253"/>
      <c r="F50" s="1253"/>
      <c r="G50" s="1253"/>
      <c r="H50" s="1253"/>
      <c r="I50" s="1253"/>
    </row>
    <row r="51" spans="2:10" ht="16.5" customHeight="1">
      <c r="B51" s="1242" t="s">
        <v>459</v>
      </c>
      <c r="C51" s="1242"/>
      <c r="D51" s="1242"/>
      <c r="E51" s="1242"/>
      <c r="F51" s="1242"/>
      <c r="G51" s="1242"/>
      <c r="H51" s="1242"/>
      <c r="I51" s="1242"/>
    </row>
    <row r="52" spans="2:10" ht="16.5" customHeight="1">
      <c r="B52" s="1242" t="s">
        <v>460</v>
      </c>
      <c r="C52" s="1242"/>
      <c r="D52" s="1242"/>
      <c r="E52" s="1242"/>
      <c r="F52" s="1242"/>
      <c r="G52" s="1242"/>
      <c r="H52" s="1242"/>
      <c r="I52" s="1242"/>
    </row>
    <row r="53" spans="2:10" ht="16.5" customHeight="1">
      <c r="B53" s="1243" t="s">
        <v>461</v>
      </c>
      <c r="C53" s="1243"/>
      <c r="D53" s="1243"/>
      <c r="E53" s="1243"/>
      <c r="F53" s="1243"/>
      <c r="G53" s="1243"/>
      <c r="H53" s="1243"/>
      <c r="I53" s="1243"/>
    </row>
    <row r="54" spans="2:10">
      <c r="B54" s="489"/>
      <c r="C54" s="501"/>
      <c r="D54" s="501"/>
      <c r="J54" s="854"/>
    </row>
    <row r="55" spans="2:10">
      <c r="B55" s="502"/>
      <c r="C55" s="501"/>
      <c r="D55" s="501"/>
      <c r="I55" s="509">
        <f>PG_5!I55</f>
        <v>0</v>
      </c>
    </row>
    <row r="58" spans="2:10">
      <c r="B58" s="501"/>
      <c r="C58" s="501"/>
      <c r="D58" s="501"/>
    </row>
    <row r="59" spans="2:10">
      <c r="B59" s="489"/>
      <c r="C59" s="501"/>
      <c r="D59" s="501"/>
    </row>
    <row r="60" spans="2:10">
      <c r="B60" s="501"/>
      <c r="C60" s="501"/>
      <c r="D60" s="501"/>
    </row>
    <row r="61" spans="2:10">
      <c r="B61" s="501"/>
      <c r="C61" s="501"/>
      <c r="D61" s="501"/>
    </row>
    <row r="62" spans="2:10">
      <c r="B62" s="501"/>
      <c r="C62" s="501"/>
      <c r="D62" s="501"/>
    </row>
    <row r="63" spans="2:10">
      <c r="B63" s="501"/>
      <c r="C63" s="501"/>
      <c r="D63" s="501"/>
    </row>
    <row r="64" spans="2: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row r="799" spans="2:4">
      <c r="B799" s="501"/>
      <c r="C799" s="501"/>
      <c r="D799" s="501"/>
    </row>
    <row r="800" spans="2:4">
      <c r="B800" s="501"/>
      <c r="C800" s="501"/>
      <c r="D800" s="501"/>
    </row>
  </sheetData>
  <mergeCells count="7">
    <mergeCell ref="B52:I52"/>
    <mergeCell ref="B53:I53"/>
    <mergeCell ref="B27:I27"/>
    <mergeCell ref="B29:I29"/>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63" fitToHeight="0" orientation="portrait" r:id="rId1"/>
  <drawing r:id="rId2"/>
</worksheet>
</file>

<file path=xl/worksheets/sheet41.xml><?xml version="1.0" encoding="utf-8"?>
<worksheet xmlns="http://schemas.openxmlformats.org/spreadsheetml/2006/main" xmlns:r="http://schemas.openxmlformats.org/officeDocument/2006/relationships">
  <sheetPr>
    <tabColor theme="3" tint="-0.499984740745262"/>
    <pageSetUpPr fitToPage="1"/>
  </sheetPr>
  <dimension ref="A1:AP97"/>
  <sheetViews>
    <sheetView showGridLines="0" showZeros="0" zoomScale="85" zoomScaleNormal="85" zoomScalePageLayoutView="80" workbookViewId="0">
      <pane ySplit="7" topLeftCell="A8" activePane="bottomLeft" state="frozen"/>
      <selection activeCell="R39" sqref="R39"/>
      <selection pane="bottomLeft" activeCell="R39" sqref="R39"/>
    </sheetView>
  </sheetViews>
  <sheetFormatPr baseColWidth="10" defaultColWidth="8.77734375" defaultRowHeight="13.2"/>
  <cols>
    <col min="1" max="1" width="16.77734375" style="280" customWidth="1"/>
    <col min="2" max="7" width="6" style="280" customWidth="1"/>
    <col min="8" max="31" width="7.77734375" style="280" bestFit="1" customWidth="1"/>
    <col min="32" max="32" width="8.109375" style="280" bestFit="1" customWidth="1"/>
    <col min="33" max="33" width="6.44140625" style="280" bestFit="1" customWidth="1"/>
    <col min="34" max="34" width="11.33203125" style="280" customWidth="1"/>
    <col min="35" max="41" width="8.77734375" style="276"/>
    <col min="42" max="42" width="8.77734375" style="277"/>
    <col min="43" max="16384" width="8.77734375" style="276"/>
  </cols>
  <sheetData>
    <row r="1" spans="1:34">
      <c r="AF1" s="1361"/>
      <c r="AG1" s="1362"/>
      <c r="AH1" s="1362"/>
    </row>
    <row r="2" spans="1:34">
      <c r="AH2" s="282"/>
    </row>
    <row r="3" spans="1:34">
      <c r="AH3" s="282"/>
    </row>
    <row r="4" spans="1:34" ht="23.25" customHeight="1">
      <c r="A4" s="1360" t="s">
        <v>945</v>
      </c>
      <c r="B4" s="1360"/>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row>
    <row r="6" spans="1:34">
      <c r="B6" s="1359">
        <v>2006</v>
      </c>
      <c r="C6" s="1359"/>
      <c r="D6" s="1359"/>
      <c r="E6" s="1359">
        <v>2007</v>
      </c>
      <c r="F6" s="1359"/>
      <c r="G6" s="1359"/>
      <c r="H6" s="1359">
        <v>2008</v>
      </c>
      <c r="I6" s="1359"/>
      <c r="J6" s="1359"/>
      <c r="K6" s="1359">
        <v>2009</v>
      </c>
      <c r="L6" s="1359"/>
      <c r="M6" s="1359"/>
      <c r="N6" s="1359">
        <v>2010</v>
      </c>
      <c r="O6" s="1359"/>
      <c r="P6" s="1359"/>
      <c r="Q6" s="1359">
        <v>2011</v>
      </c>
      <c r="R6" s="1359"/>
      <c r="S6" s="1359"/>
      <c r="T6" s="1359">
        <v>2012</v>
      </c>
      <c r="U6" s="1359"/>
      <c r="V6" s="1359"/>
      <c r="W6" s="1359">
        <v>2013</v>
      </c>
      <c r="X6" s="1359"/>
      <c r="Y6" s="1359"/>
      <c r="Z6" s="1359">
        <v>2014</v>
      </c>
      <c r="AA6" s="1359"/>
      <c r="AB6" s="1359"/>
      <c r="AC6" s="1359">
        <v>2015</v>
      </c>
      <c r="AD6" s="1359"/>
      <c r="AE6" s="1359"/>
      <c r="AF6" s="1363" t="s">
        <v>339</v>
      </c>
      <c r="AG6" s="1364"/>
      <c r="AH6" s="1364"/>
    </row>
    <row r="7" spans="1:34">
      <c r="A7" s="726" t="s">
        <v>436</v>
      </c>
      <c r="B7" s="275" t="s">
        <v>369</v>
      </c>
      <c r="C7" s="275" t="s">
        <v>370</v>
      </c>
      <c r="D7" s="668" t="s">
        <v>101</v>
      </c>
      <c r="E7" s="275" t="s">
        <v>369</v>
      </c>
      <c r="F7" s="275" t="s">
        <v>370</v>
      </c>
      <c r="G7" s="668" t="s">
        <v>101</v>
      </c>
      <c r="H7" s="275" t="s">
        <v>369</v>
      </c>
      <c r="I7" s="275" t="s">
        <v>370</v>
      </c>
      <c r="J7" s="668" t="s">
        <v>101</v>
      </c>
      <c r="K7" s="275" t="s">
        <v>369</v>
      </c>
      <c r="L7" s="275" t="s">
        <v>370</v>
      </c>
      <c r="M7" s="668" t="s">
        <v>101</v>
      </c>
      <c r="N7" s="275" t="s">
        <v>369</v>
      </c>
      <c r="O7" s="275" t="s">
        <v>370</v>
      </c>
      <c r="P7" s="668" t="s">
        <v>101</v>
      </c>
      <c r="Q7" s="275" t="s">
        <v>369</v>
      </c>
      <c r="R7" s="275" t="s">
        <v>370</v>
      </c>
      <c r="S7" s="668" t="s">
        <v>101</v>
      </c>
      <c r="T7" s="275" t="s">
        <v>369</v>
      </c>
      <c r="U7" s="275" t="s">
        <v>370</v>
      </c>
      <c r="V7" s="668" t="s">
        <v>101</v>
      </c>
      <c r="W7" s="275" t="s">
        <v>369</v>
      </c>
      <c r="X7" s="275" t="s">
        <v>370</v>
      </c>
      <c r="Y7" s="668" t="s">
        <v>101</v>
      </c>
      <c r="Z7" s="275" t="s">
        <v>369</v>
      </c>
      <c r="AA7" s="275" t="s">
        <v>370</v>
      </c>
      <c r="AB7" s="668" t="s">
        <v>101</v>
      </c>
      <c r="AC7" s="275" t="s">
        <v>369</v>
      </c>
      <c r="AD7" s="275" t="s">
        <v>370</v>
      </c>
      <c r="AE7" s="668" t="s">
        <v>101</v>
      </c>
      <c r="AF7" s="275" t="s">
        <v>369</v>
      </c>
      <c r="AG7" s="275" t="s">
        <v>370</v>
      </c>
      <c r="AH7" s="668" t="s">
        <v>101</v>
      </c>
    </row>
    <row r="8" spans="1:34">
      <c r="A8" s="283"/>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row>
    <row r="9" spans="1:34" ht="15" customHeight="1">
      <c r="A9" s="318" t="s">
        <v>102</v>
      </c>
      <c r="B9" s="292">
        <v>1</v>
      </c>
      <c r="C9" s="293"/>
      <c r="D9" s="294">
        <v>1</v>
      </c>
      <c r="E9" s="292"/>
      <c r="F9" s="293"/>
      <c r="G9" s="294">
        <v>0</v>
      </c>
      <c r="H9" s="292">
        <v>2</v>
      </c>
      <c r="I9" s="293"/>
      <c r="J9" s="294">
        <v>2</v>
      </c>
      <c r="K9" s="292"/>
      <c r="L9" s="293"/>
      <c r="M9" s="294">
        <v>0</v>
      </c>
      <c r="N9" s="292">
        <v>1</v>
      </c>
      <c r="O9" s="293"/>
      <c r="P9" s="294">
        <v>1</v>
      </c>
      <c r="Q9" s="292">
        <v>2</v>
      </c>
      <c r="R9" s="293"/>
      <c r="S9" s="294">
        <v>2</v>
      </c>
      <c r="T9" s="292">
        <v>4</v>
      </c>
      <c r="U9" s="293"/>
      <c r="V9" s="294">
        <v>4</v>
      </c>
      <c r="W9" s="292">
        <v>6</v>
      </c>
      <c r="X9" s="293"/>
      <c r="Y9" s="294">
        <v>6</v>
      </c>
      <c r="Z9" s="292">
        <v>3</v>
      </c>
      <c r="AA9" s="293"/>
      <c r="AB9" s="294">
        <f>AA9+Z9</f>
        <v>3</v>
      </c>
      <c r="AC9" s="292">
        <v>1</v>
      </c>
      <c r="AD9" s="293"/>
      <c r="AE9" s="294">
        <f>AD9+AC9</f>
        <v>1</v>
      </c>
      <c r="AF9" s="292">
        <f>Z9+W9+T9+Q9+N9+K9+H9+E9+B9+AC9</f>
        <v>20</v>
      </c>
      <c r="AG9" s="293">
        <f>AA9+X9+U9+R9+O9+L9+I9+F9+C9+AD9</f>
        <v>0</v>
      </c>
      <c r="AH9" s="304">
        <f>AG9+AF9</f>
        <v>20</v>
      </c>
    </row>
    <row r="10" spans="1:34" ht="15" customHeight="1">
      <c r="A10" s="319" t="s">
        <v>103</v>
      </c>
      <c r="B10" s="295">
        <v>1</v>
      </c>
      <c r="C10" s="296"/>
      <c r="D10" s="297">
        <v>1</v>
      </c>
      <c r="E10" s="295"/>
      <c r="F10" s="296"/>
      <c r="G10" s="297">
        <v>0</v>
      </c>
      <c r="H10" s="295">
        <v>3</v>
      </c>
      <c r="I10" s="296"/>
      <c r="J10" s="297">
        <v>3</v>
      </c>
      <c r="K10" s="295">
        <v>1</v>
      </c>
      <c r="L10" s="296"/>
      <c r="M10" s="297">
        <v>1</v>
      </c>
      <c r="N10" s="295">
        <v>1</v>
      </c>
      <c r="O10" s="296"/>
      <c r="P10" s="297">
        <v>1</v>
      </c>
      <c r="Q10" s="295">
        <v>6</v>
      </c>
      <c r="R10" s="296"/>
      <c r="S10" s="297">
        <v>6</v>
      </c>
      <c r="T10" s="295">
        <v>1</v>
      </c>
      <c r="U10" s="296"/>
      <c r="V10" s="297">
        <v>1</v>
      </c>
      <c r="W10" s="295">
        <v>3</v>
      </c>
      <c r="X10" s="296"/>
      <c r="Y10" s="297">
        <v>3</v>
      </c>
      <c r="Z10" s="295">
        <v>1</v>
      </c>
      <c r="AA10" s="296"/>
      <c r="AB10" s="297">
        <f t="shared" ref="AB10:AB73" si="0">AA10+Z10</f>
        <v>1</v>
      </c>
      <c r="AC10" s="295">
        <v>8</v>
      </c>
      <c r="AD10" s="296"/>
      <c r="AE10" s="297">
        <f t="shared" ref="AE10:AE73" si="1">AD10+AC10</f>
        <v>8</v>
      </c>
      <c r="AF10" s="295">
        <f t="shared" ref="AF10:AF73" si="2">Z10+W10+T10+Q10+N10+K10+H10+E10+B10+AC10</f>
        <v>25</v>
      </c>
      <c r="AG10" s="296">
        <f t="shared" ref="AG10:AG73" si="3">AA10+X10+U10+R10+O10+L10+I10+F10+C10+AD10</f>
        <v>0</v>
      </c>
      <c r="AH10" s="305">
        <f t="shared" ref="AH10:AH73" si="4">AG10+AF10</f>
        <v>25</v>
      </c>
    </row>
    <row r="11" spans="1:34" ht="15" customHeight="1">
      <c r="A11" s="319" t="s">
        <v>104</v>
      </c>
      <c r="B11" s="295">
        <v>1</v>
      </c>
      <c r="C11" s="296"/>
      <c r="D11" s="297">
        <v>1</v>
      </c>
      <c r="E11" s="295"/>
      <c r="F11" s="296"/>
      <c r="G11" s="297">
        <v>0</v>
      </c>
      <c r="H11" s="295"/>
      <c r="I11" s="296"/>
      <c r="J11" s="297">
        <v>0</v>
      </c>
      <c r="K11" s="295">
        <v>1</v>
      </c>
      <c r="L11" s="296"/>
      <c r="M11" s="297">
        <v>1</v>
      </c>
      <c r="N11" s="295"/>
      <c r="O11" s="296">
        <v>1</v>
      </c>
      <c r="P11" s="297">
        <v>1</v>
      </c>
      <c r="Q11" s="295"/>
      <c r="R11" s="296"/>
      <c r="S11" s="297">
        <v>0</v>
      </c>
      <c r="T11" s="295"/>
      <c r="U11" s="296"/>
      <c r="V11" s="297">
        <v>0</v>
      </c>
      <c r="W11" s="295">
        <v>0</v>
      </c>
      <c r="X11" s="296"/>
      <c r="Y11" s="297">
        <v>0</v>
      </c>
      <c r="Z11" s="295"/>
      <c r="AA11" s="296"/>
      <c r="AB11" s="297">
        <f t="shared" si="0"/>
        <v>0</v>
      </c>
      <c r="AC11" s="295"/>
      <c r="AD11" s="296"/>
      <c r="AE11" s="297">
        <f t="shared" si="1"/>
        <v>0</v>
      </c>
      <c r="AF11" s="295">
        <f t="shared" si="2"/>
        <v>2</v>
      </c>
      <c r="AG11" s="296">
        <f t="shared" si="3"/>
        <v>1</v>
      </c>
      <c r="AH11" s="305">
        <f t="shared" si="4"/>
        <v>3</v>
      </c>
    </row>
    <row r="12" spans="1:34" ht="15" customHeight="1">
      <c r="A12" s="320" t="s">
        <v>105</v>
      </c>
      <c r="B12" s="298">
        <v>1</v>
      </c>
      <c r="C12" s="299"/>
      <c r="D12" s="300">
        <v>1</v>
      </c>
      <c r="E12" s="298"/>
      <c r="F12" s="299"/>
      <c r="G12" s="300">
        <v>0</v>
      </c>
      <c r="H12" s="298"/>
      <c r="I12" s="299"/>
      <c r="J12" s="300">
        <v>0</v>
      </c>
      <c r="K12" s="298"/>
      <c r="L12" s="299"/>
      <c r="M12" s="300">
        <v>0</v>
      </c>
      <c r="N12" s="298"/>
      <c r="O12" s="299"/>
      <c r="P12" s="300">
        <v>0</v>
      </c>
      <c r="Q12" s="298">
        <v>1</v>
      </c>
      <c r="R12" s="299"/>
      <c r="S12" s="300">
        <v>1</v>
      </c>
      <c r="T12" s="298">
        <v>1</v>
      </c>
      <c r="U12" s="299"/>
      <c r="V12" s="300">
        <v>1</v>
      </c>
      <c r="W12" s="298">
        <v>1</v>
      </c>
      <c r="X12" s="299"/>
      <c r="Y12" s="300">
        <v>1</v>
      </c>
      <c r="Z12" s="298"/>
      <c r="AA12" s="299"/>
      <c r="AB12" s="300">
        <f t="shared" si="0"/>
        <v>0</v>
      </c>
      <c r="AC12" s="298">
        <v>1</v>
      </c>
      <c r="AD12" s="299">
        <v>1</v>
      </c>
      <c r="AE12" s="300">
        <f t="shared" si="1"/>
        <v>2</v>
      </c>
      <c r="AF12" s="298">
        <f t="shared" si="2"/>
        <v>5</v>
      </c>
      <c r="AG12" s="299">
        <f t="shared" si="3"/>
        <v>1</v>
      </c>
      <c r="AH12" s="306">
        <f t="shared" si="4"/>
        <v>6</v>
      </c>
    </row>
    <row r="13" spans="1:34" ht="15" customHeight="1">
      <c r="A13" s="289" t="s">
        <v>351</v>
      </c>
      <c r="B13" s="308">
        <v>4</v>
      </c>
      <c r="C13" s="308">
        <v>0</v>
      </c>
      <c r="D13" s="309">
        <v>4</v>
      </c>
      <c r="E13" s="308">
        <v>0</v>
      </c>
      <c r="F13" s="308">
        <v>0</v>
      </c>
      <c r="G13" s="309">
        <v>0</v>
      </c>
      <c r="H13" s="308">
        <v>5</v>
      </c>
      <c r="I13" s="308">
        <v>0</v>
      </c>
      <c r="J13" s="309">
        <v>5</v>
      </c>
      <c r="K13" s="308">
        <v>2</v>
      </c>
      <c r="L13" s="308"/>
      <c r="M13" s="309">
        <v>2</v>
      </c>
      <c r="N13" s="308">
        <v>2</v>
      </c>
      <c r="O13" s="308">
        <v>1</v>
      </c>
      <c r="P13" s="309">
        <v>3</v>
      </c>
      <c r="Q13" s="308">
        <v>9</v>
      </c>
      <c r="R13" s="308">
        <v>0</v>
      </c>
      <c r="S13" s="309">
        <v>9</v>
      </c>
      <c r="T13" s="308">
        <v>6</v>
      </c>
      <c r="U13" s="308">
        <v>0</v>
      </c>
      <c r="V13" s="309">
        <v>6</v>
      </c>
      <c r="W13" s="308">
        <v>10</v>
      </c>
      <c r="X13" s="308"/>
      <c r="Y13" s="309">
        <v>10</v>
      </c>
      <c r="Z13" s="308">
        <f>Z12+Z11+Z10+Z9</f>
        <v>4</v>
      </c>
      <c r="AA13" s="308">
        <f>AA12+AA11+AA10+AA9</f>
        <v>0</v>
      </c>
      <c r="AB13" s="309">
        <f t="shared" si="0"/>
        <v>4</v>
      </c>
      <c r="AC13" s="308">
        <f>AC12+AC11+AC10+AC9</f>
        <v>10</v>
      </c>
      <c r="AD13" s="308">
        <f>AD12+AD11+AD10+AD9</f>
        <v>1</v>
      </c>
      <c r="AE13" s="309">
        <f t="shared" si="1"/>
        <v>11</v>
      </c>
      <c r="AF13" s="309">
        <f t="shared" si="2"/>
        <v>52</v>
      </c>
      <c r="AG13" s="309">
        <f t="shared" si="3"/>
        <v>2</v>
      </c>
      <c r="AH13" s="667">
        <f t="shared" si="4"/>
        <v>54</v>
      </c>
    </row>
    <row r="14" spans="1:34" ht="15" customHeight="1">
      <c r="A14" s="318" t="s">
        <v>106</v>
      </c>
      <c r="B14" s="292">
        <v>7</v>
      </c>
      <c r="C14" s="293">
        <v>1</v>
      </c>
      <c r="D14" s="294">
        <v>8</v>
      </c>
      <c r="E14" s="292"/>
      <c r="F14" s="293"/>
      <c r="G14" s="294">
        <v>0</v>
      </c>
      <c r="H14" s="292">
        <v>8</v>
      </c>
      <c r="I14" s="293">
        <v>3</v>
      </c>
      <c r="J14" s="294">
        <v>11</v>
      </c>
      <c r="K14" s="292">
        <v>13</v>
      </c>
      <c r="L14" s="293">
        <v>3</v>
      </c>
      <c r="M14" s="294">
        <v>16</v>
      </c>
      <c r="N14" s="292">
        <v>18</v>
      </c>
      <c r="O14" s="293"/>
      <c r="P14" s="294">
        <v>18</v>
      </c>
      <c r="Q14" s="292">
        <v>14</v>
      </c>
      <c r="R14" s="293">
        <v>4</v>
      </c>
      <c r="S14" s="294">
        <v>18</v>
      </c>
      <c r="T14" s="292">
        <v>23</v>
      </c>
      <c r="U14" s="293">
        <v>2</v>
      </c>
      <c r="V14" s="294">
        <v>25</v>
      </c>
      <c r="W14" s="292">
        <v>11</v>
      </c>
      <c r="X14" s="293">
        <v>0</v>
      </c>
      <c r="Y14" s="294">
        <v>11</v>
      </c>
      <c r="Z14" s="292">
        <v>8</v>
      </c>
      <c r="AA14" s="293">
        <v>2</v>
      </c>
      <c r="AB14" s="294">
        <f t="shared" si="0"/>
        <v>10</v>
      </c>
      <c r="AC14" s="292">
        <v>11</v>
      </c>
      <c r="AD14" s="293">
        <v>2</v>
      </c>
      <c r="AE14" s="294">
        <f t="shared" si="1"/>
        <v>13</v>
      </c>
      <c r="AF14" s="292">
        <f t="shared" si="2"/>
        <v>113</v>
      </c>
      <c r="AG14" s="293">
        <f t="shared" si="3"/>
        <v>17</v>
      </c>
      <c r="AH14" s="304">
        <f t="shared" si="4"/>
        <v>130</v>
      </c>
    </row>
    <row r="15" spans="1:34" ht="15" customHeight="1">
      <c r="A15" s="320" t="s">
        <v>107</v>
      </c>
      <c r="B15" s="298">
        <v>11</v>
      </c>
      <c r="C15" s="299"/>
      <c r="D15" s="300">
        <v>11</v>
      </c>
      <c r="E15" s="298"/>
      <c r="F15" s="299"/>
      <c r="G15" s="300">
        <v>0</v>
      </c>
      <c r="H15" s="298">
        <v>14</v>
      </c>
      <c r="I15" s="299"/>
      <c r="J15" s="300">
        <v>14</v>
      </c>
      <c r="K15" s="298">
        <v>8</v>
      </c>
      <c r="L15" s="299"/>
      <c r="M15" s="300">
        <v>8</v>
      </c>
      <c r="N15" s="298">
        <v>15</v>
      </c>
      <c r="O15" s="299"/>
      <c r="P15" s="300">
        <v>15</v>
      </c>
      <c r="Q15" s="298">
        <v>10</v>
      </c>
      <c r="R15" s="299"/>
      <c r="S15" s="300">
        <v>10</v>
      </c>
      <c r="T15" s="298">
        <v>15</v>
      </c>
      <c r="U15" s="299"/>
      <c r="V15" s="300">
        <v>15</v>
      </c>
      <c r="W15" s="298">
        <v>12</v>
      </c>
      <c r="X15" s="299">
        <v>0</v>
      </c>
      <c r="Y15" s="300">
        <v>12</v>
      </c>
      <c r="Z15" s="298">
        <v>16</v>
      </c>
      <c r="AA15" s="299"/>
      <c r="AB15" s="300">
        <f t="shared" si="0"/>
        <v>16</v>
      </c>
      <c r="AC15" s="298">
        <v>11</v>
      </c>
      <c r="AD15" s="299"/>
      <c r="AE15" s="300">
        <f t="shared" si="1"/>
        <v>11</v>
      </c>
      <c r="AF15" s="298">
        <f t="shared" si="2"/>
        <v>112</v>
      </c>
      <c r="AG15" s="299">
        <f t="shared" si="3"/>
        <v>0</v>
      </c>
      <c r="AH15" s="306">
        <f t="shared" si="4"/>
        <v>112</v>
      </c>
    </row>
    <row r="16" spans="1:34" ht="15" customHeight="1">
      <c r="A16" s="311" t="s">
        <v>352</v>
      </c>
      <c r="B16" s="312">
        <v>18</v>
      </c>
      <c r="C16" s="312">
        <v>1</v>
      </c>
      <c r="D16" s="313">
        <v>19</v>
      </c>
      <c r="E16" s="312">
        <v>0</v>
      </c>
      <c r="F16" s="312">
        <v>0</v>
      </c>
      <c r="G16" s="313">
        <v>0</v>
      </c>
      <c r="H16" s="312">
        <v>22</v>
      </c>
      <c r="I16" s="312">
        <v>3</v>
      </c>
      <c r="J16" s="313">
        <v>25</v>
      </c>
      <c r="K16" s="312">
        <v>21</v>
      </c>
      <c r="L16" s="312">
        <v>3</v>
      </c>
      <c r="M16" s="313">
        <v>24</v>
      </c>
      <c r="N16" s="312">
        <v>33</v>
      </c>
      <c r="O16" s="312">
        <v>0</v>
      </c>
      <c r="P16" s="313">
        <v>33</v>
      </c>
      <c r="Q16" s="312">
        <v>24</v>
      </c>
      <c r="R16" s="312">
        <v>4</v>
      </c>
      <c r="S16" s="313">
        <v>28</v>
      </c>
      <c r="T16" s="312">
        <v>38</v>
      </c>
      <c r="U16" s="312">
        <v>2</v>
      </c>
      <c r="V16" s="313">
        <v>40</v>
      </c>
      <c r="W16" s="312">
        <v>23</v>
      </c>
      <c r="X16" s="312"/>
      <c r="Y16" s="313">
        <v>23</v>
      </c>
      <c r="Z16" s="312">
        <f>Z15+Z14</f>
        <v>24</v>
      </c>
      <c r="AA16" s="312">
        <f>AA15+AA14</f>
        <v>2</v>
      </c>
      <c r="AB16" s="313">
        <f t="shared" si="0"/>
        <v>26</v>
      </c>
      <c r="AC16" s="312">
        <f>AC15+AC14</f>
        <v>22</v>
      </c>
      <c r="AD16" s="312">
        <f>AD15+AD14</f>
        <v>2</v>
      </c>
      <c r="AE16" s="313">
        <f t="shared" si="1"/>
        <v>24</v>
      </c>
      <c r="AF16" s="313">
        <f t="shared" si="2"/>
        <v>225</v>
      </c>
      <c r="AG16" s="313">
        <f t="shared" si="3"/>
        <v>17</v>
      </c>
      <c r="AH16" s="718">
        <f t="shared" si="4"/>
        <v>242</v>
      </c>
    </row>
    <row r="17" spans="1:34" s="278" customFormat="1" ht="15" customHeight="1">
      <c r="A17" s="314" t="s">
        <v>167</v>
      </c>
      <c r="B17" s="315">
        <v>22</v>
      </c>
      <c r="C17" s="315">
        <v>1</v>
      </c>
      <c r="D17" s="316">
        <v>23</v>
      </c>
      <c r="E17" s="317">
        <v>16</v>
      </c>
      <c r="F17" s="317">
        <v>2</v>
      </c>
      <c r="G17" s="316">
        <v>18</v>
      </c>
      <c r="H17" s="315">
        <v>27</v>
      </c>
      <c r="I17" s="315">
        <v>3</v>
      </c>
      <c r="J17" s="316">
        <v>30</v>
      </c>
      <c r="K17" s="315">
        <v>23</v>
      </c>
      <c r="L17" s="315">
        <v>3</v>
      </c>
      <c r="M17" s="316">
        <v>26</v>
      </c>
      <c r="N17" s="315">
        <v>35</v>
      </c>
      <c r="O17" s="315">
        <v>1</v>
      </c>
      <c r="P17" s="316">
        <v>36</v>
      </c>
      <c r="Q17" s="315">
        <v>33</v>
      </c>
      <c r="R17" s="315">
        <v>4</v>
      </c>
      <c r="S17" s="316">
        <v>37</v>
      </c>
      <c r="T17" s="315">
        <v>44</v>
      </c>
      <c r="U17" s="315">
        <v>2</v>
      </c>
      <c r="V17" s="316">
        <v>46</v>
      </c>
      <c r="W17" s="315">
        <v>33</v>
      </c>
      <c r="X17" s="315"/>
      <c r="Y17" s="316">
        <v>33</v>
      </c>
      <c r="Z17" s="315">
        <f>Z16+Z13</f>
        <v>28</v>
      </c>
      <c r="AA17" s="315">
        <f>AA16+AA13</f>
        <v>2</v>
      </c>
      <c r="AB17" s="316">
        <f t="shared" si="0"/>
        <v>30</v>
      </c>
      <c r="AC17" s="315">
        <f>AC16+AC13</f>
        <v>32</v>
      </c>
      <c r="AD17" s="315">
        <f>AD16+AD13</f>
        <v>3</v>
      </c>
      <c r="AE17" s="316">
        <f t="shared" si="1"/>
        <v>35</v>
      </c>
      <c r="AF17" s="316">
        <f t="shared" si="2"/>
        <v>293</v>
      </c>
      <c r="AG17" s="316">
        <f t="shared" si="3"/>
        <v>21</v>
      </c>
      <c r="AH17" s="719">
        <f t="shared" si="4"/>
        <v>314</v>
      </c>
    </row>
    <row r="18" spans="1:34" ht="15" customHeight="1">
      <c r="A18" s="318" t="s">
        <v>108</v>
      </c>
      <c r="B18" s="292">
        <v>5</v>
      </c>
      <c r="C18" s="293">
        <v>1</v>
      </c>
      <c r="D18" s="294">
        <v>6</v>
      </c>
      <c r="E18" s="292">
        <v>5</v>
      </c>
      <c r="F18" s="293">
        <v>1</v>
      </c>
      <c r="G18" s="294">
        <v>6</v>
      </c>
      <c r="H18" s="292">
        <v>6</v>
      </c>
      <c r="I18" s="293"/>
      <c r="J18" s="294">
        <v>6</v>
      </c>
      <c r="K18" s="292">
        <v>4</v>
      </c>
      <c r="L18" s="293">
        <v>1</v>
      </c>
      <c r="M18" s="294">
        <v>5</v>
      </c>
      <c r="N18" s="292">
        <v>2</v>
      </c>
      <c r="O18" s="293">
        <v>1</v>
      </c>
      <c r="P18" s="294">
        <v>3</v>
      </c>
      <c r="Q18" s="292">
        <v>10</v>
      </c>
      <c r="R18" s="293">
        <v>3</v>
      </c>
      <c r="S18" s="294">
        <v>13</v>
      </c>
      <c r="T18" s="292">
        <v>9</v>
      </c>
      <c r="U18" s="293">
        <v>2</v>
      </c>
      <c r="V18" s="294">
        <v>11</v>
      </c>
      <c r="W18" s="292">
        <v>4</v>
      </c>
      <c r="X18" s="293">
        <v>1</v>
      </c>
      <c r="Y18" s="294">
        <v>5</v>
      </c>
      <c r="Z18" s="292">
        <v>2</v>
      </c>
      <c r="AA18" s="293">
        <v>1</v>
      </c>
      <c r="AB18" s="294">
        <f t="shared" si="0"/>
        <v>3</v>
      </c>
      <c r="AC18" s="292">
        <v>6</v>
      </c>
      <c r="AD18" s="293">
        <v>1</v>
      </c>
      <c r="AE18" s="294">
        <f t="shared" si="1"/>
        <v>7</v>
      </c>
      <c r="AF18" s="292">
        <f t="shared" si="2"/>
        <v>53</v>
      </c>
      <c r="AG18" s="293">
        <f t="shared" si="3"/>
        <v>12</v>
      </c>
      <c r="AH18" s="304">
        <f t="shared" si="4"/>
        <v>65</v>
      </c>
    </row>
    <row r="19" spans="1:34" ht="15" customHeight="1">
      <c r="A19" s="319" t="s">
        <v>109</v>
      </c>
      <c r="B19" s="295"/>
      <c r="C19" s="296"/>
      <c r="D19" s="297">
        <v>0</v>
      </c>
      <c r="E19" s="295"/>
      <c r="F19" s="296"/>
      <c r="G19" s="297">
        <v>0</v>
      </c>
      <c r="H19" s="295"/>
      <c r="I19" s="296">
        <v>1</v>
      </c>
      <c r="J19" s="297">
        <v>1</v>
      </c>
      <c r="K19" s="295"/>
      <c r="L19" s="296"/>
      <c r="M19" s="297">
        <v>0</v>
      </c>
      <c r="N19" s="295">
        <v>2</v>
      </c>
      <c r="O19" s="296">
        <v>2</v>
      </c>
      <c r="P19" s="297">
        <v>4</v>
      </c>
      <c r="Q19" s="295">
        <v>1</v>
      </c>
      <c r="R19" s="296">
        <v>0</v>
      </c>
      <c r="S19" s="297">
        <v>1</v>
      </c>
      <c r="T19" s="295">
        <v>1</v>
      </c>
      <c r="U19" s="296"/>
      <c r="V19" s="297">
        <v>1</v>
      </c>
      <c r="W19" s="295">
        <v>2</v>
      </c>
      <c r="X19" s="296"/>
      <c r="Y19" s="297">
        <v>2</v>
      </c>
      <c r="Z19" s="295"/>
      <c r="AA19" s="296"/>
      <c r="AB19" s="297">
        <f t="shared" si="0"/>
        <v>0</v>
      </c>
      <c r="AC19" s="295"/>
      <c r="AD19" s="296"/>
      <c r="AE19" s="297">
        <f t="shared" si="1"/>
        <v>0</v>
      </c>
      <c r="AF19" s="295">
        <f t="shared" si="2"/>
        <v>6</v>
      </c>
      <c r="AG19" s="296">
        <f t="shared" si="3"/>
        <v>3</v>
      </c>
      <c r="AH19" s="305">
        <f t="shared" si="4"/>
        <v>9</v>
      </c>
    </row>
    <row r="20" spans="1:34" ht="15" customHeight="1">
      <c r="A20" s="319" t="s">
        <v>110</v>
      </c>
      <c r="B20" s="295"/>
      <c r="C20" s="296"/>
      <c r="D20" s="297">
        <v>0</v>
      </c>
      <c r="E20" s="295">
        <v>1</v>
      </c>
      <c r="F20" s="296"/>
      <c r="G20" s="297">
        <v>1</v>
      </c>
      <c r="H20" s="295">
        <v>0</v>
      </c>
      <c r="I20" s="296"/>
      <c r="J20" s="297">
        <v>0</v>
      </c>
      <c r="K20" s="295"/>
      <c r="L20" s="296"/>
      <c r="M20" s="297">
        <v>0</v>
      </c>
      <c r="N20" s="295">
        <v>2</v>
      </c>
      <c r="O20" s="296"/>
      <c r="P20" s="297">
        <v>2</v>
      </c>
      <c r="Q20" s="295">
        <v>2</v>
      </c>
      <c r="R20" s="296"/>
      <c r="S20" s="297">
        <v>2</v>
      </c>
      <c r="T20" s="295"/>
      <c r="U20" s="296">
        <v>1</v>
      </c>
      <c r="V20" s="297">
        <v>1</v>
      </c>
      <c r="W20" s="295">
        <v>3</v>
      </c>
      <c r="X20" s="296"/>
      <c r="Y20" s="297">
        <v>3</v>
      </c>
      <c r="Z20" s="295"/>
      <c r="AA20" s="296"/>
      <c r="AB20" s="297">
        <f t="shared" si="0"/>
        <v>0</v>
      </c>
      <c r="AC20" s="295"/>
      <c r="AD20" s="296"/>
      <c r="AE20" s="297">
        <f t="shared" si="1"/>
        <v>0</v>
      </c>
      <c r="AF20" s="295">
        <f t="shared" si="2"/>
        <v>8</v>
      </c>
      <c r="AG20" s="296">
        <f t="shared" si="3"/>
        <v>1</v>
      </c>
      <c r="AH20" s="305">
        <f t="shared" si="4"/>
        <v>9</v>
      </c>
    </row>
    <row r="21" spans="1:34" ht="15" customHeight="1">
      <c r="A21" s="321" t="s">
        <v>111</v>
      </c>
      <c r="B21" s="298"/>
      <c r="C21" s="299">
        <v>1</v>
      </c>
      <c r="D21" s="300">
        <v>1</v>
      </c>
      <c r="E21" s="298"/>
      <c r="F21" s="299">
        <v>1</v>
      </c>
      <c r="G21" s="300">
        <v>1</v>
      </c>
      <c r="H21" s="298">
        <v>2</v>
      </c>
      <c r="I21" s="299">
        <v>0</v>
      </c>
      <c r="J21" s="300">
        <v>2</v>
      </c>
      <c r="K21" s="298"/>
      <c r="L21" s="299">
        <v>1</v>
      </c>
      <c r="M21" s="300">
        <v>1</v>
      </c>
      <c r="N21" s="298">
        <v>1</v>
      </c>
      <c r="O21" s="299"/>
      <c r="P21" s="300">
        <v>1</v>
      </c>
      <c r="Q21" s="298">
        <v>1</v>
      </c>
      <c r="R21" s="299">
        <v>1</v>
      </c>
      <c r="S21" s="300">
        <v>2</v>
      </c>
      <c r="T21" s="298"/>
      <c r="U21" s="299"/>
      <c r="V21" s="300">
        <v>0</v>
      </c>
      <c r="W21" s="298"/>
      <c r="X21" s="299">
        <v>0</v>
      </c>
      <c r="Y21" s="300">
        <v>0</v>
      </c>
      <c r="Z21" s="298"/>
      <c r="AA21" s="299">
        <v>1</v>
      </c>
      <c r="AB21" s="300">
        <f t="shared" si="0"/>
        <v>1</v>
      </c>
      <c r="AC21" s="298"/>
      <c r="AD21" s="299"/>
      <c r="AE21" s="300">
        <f t="shared" si="1"/>
        <v>0</v>
      </c>
      <c r="AF21" s="298">
        <f t="shared" si="2"/>
        <v>4</v>
      </c>
      <c r="AG21" s="299">
        <f t="shared" si="3"/>
        <v>5</v>
      </c>
      <c r="AH21" s="306">
        <f t="shared" si="4"/>
        <v>9</v>
      </c>
    </row>
    <row r="22" spans="1:34" ht="15" customHeight="1">
      <c r="A22" s="289" t="s">
        <v>353</v>
      </c>
      <c r="B22" s="308">
        <v>5</v>
      </c>
      <c r="C22" s="308">
        <v>2</v>
      </c>
      <c r="D22" s="309">
        <v>7</v>
      </c>
      <c r="E22" s="308">
        <v>6</v>
      </c>
      <c r="F22" s="308">
        <v>2</v>
      </c>
      <c r="G22" s="309">
        <v>8</v>
      </c>
      <c r="H22" s="308">
        <v>8</v>
      </c>
      <c r="I22" s="308">
        <v>1</v>
      </c>
      <c r="J22" s="309">
        <v>9</v>
      </c>
      <c r="K22" s="308">
        <v>4</v>
      </c>
      <c r="L22" s="308">
        <v>2</v>
      </c>
      <c r="M22" s="309">
        <v>6</v>
      </c>
      <c r="N22" s="308">
        <v>7</v>
      </c>
      <c r="O22" s="308">
        <v>3</v>
      </c>
      <c r="P22" s="309">
        <v>10</v>
      </c>
      <c r="Q22" s="308">
        <v>14</v>
      </c>
      <c r="R22" s="308">
        <v>4</v>
      </c>
      <c r="S22" s="309">
        <v>18</v>
      </c>
      <c r="T22" s="308">
        <v>10</v>
      </c>
      <c r="U22" s="308">
        <v>3</v>
      </c>
      <c r="V22" s="309">
        <v>13</v>
      </c>
      <c r="W22" s="308">
        <v>9</v>
      </c>
      <c r="X22" s="308">
        <v>1</v>
      </c>
      <c r="Y22" s="309">
        <v>10</v>
      </c>
      <c r="Z22" s="308">
        <f>Z21+Z20+Z19+Z18</f>
        <v>2</v>
      </c>
      <c r="AA22" s="308">
        <f>AA21+AA20+AA19+AA18</f>
        <v>2</v>
      </c>
      <c r="AB22" s="309">
        <f t="shared" si="0"/>
        <v>4</v>
      </c>
      <c r="AC22" s="308">
        <f>AC21+AC20+AC19+AC18</f>
        <v>6</v>
      </c>
      <c r="AD22" s="308">
        <f>AD21+AD20+AD19+AD18</f>
        <v>1</v>
      </c>
      <c r="AE22" s="309">
        <f t="shared" si="1"/>
        <v>7</v>
      </c>
      <c r="AF22" s="309">
        <f t="shared" si="2"/>
        <v>71</v>
      </c>
      <c r="AG22" s="309">
        <f t="shared" si="3"/>
        <v>21</v>
      </c>
      <c r="AH22" s="667">
        <f t="shared" si="4"/>
        <v>92</v>
      </c>
    </row>
    <row r="23" spans="1:34" ht="15" customHeight="1">
      <c r="A23" s="318" t="s">
        <v>112</v>
      </c>
      <c r="B23" s="292">
        <v>9</v>
      </c>
      <c r="C23" s="293"/>
      <c r="D23" s="294">
        <v>9</v>
      </c>
      <c r="E23" s="292">
        <v>11</v>
      </c>
      <c r="F23" s="293"/>
      <c r="G23" s="294">
        <v>11</v>
      </c>
      <c r="H23" s="292">
        <v>7</v>
      </c>
      <c r="I23" s="293"/>
      <c r="J23" s="294">
        <v>7</v>
      </c>
      <c r="K23" s="292">
        <v>10</v>
      </c>
      <c r="L23" s="293"/>
      <c r="M23" s="294">
        <v>10</v>
      </c>
      <c r="N23" s="292">
        <v>10</v>
      </c>
      <c r="O23" s="293"/>
      <c r="P23" s="294">
        <v>10</v>
      </c>
      <c r="Q23" s="292">
        <v>10</v>
      </c>
      <c r="R23" s="293"/>
      <c r="S23" s="294">
        <v>10</v>
      </c>
      <c r="T23" s="292">
        <v>9</v>
      </c>
      <c r="U23" s="293">
        <v>4</v>
      </c>
      <c r="V23" s="294">
        <v>13</v>
      </c>
      <c r="W23" s="292">
        <v>6</v>
      </c>
      <c r="X23" s="293">
        <v>1</v>
      </c>
      <c r="Y23" s="294">
        <v>7</v>
      </c>
      <c r="Z23" s="292">
        <v>4</v>
      </c>
      <c r="AA23" s="293">
        <v>2</v>
      </c>
      <c r="AB23" s="294">
        <f t="shared" si="0"/>
        <v>6</v>
      </c>
      <c r="AC23" s="292">
        <v>7</v>
      </c>
      <c r="AD23" s="293"/>
      <c r="AE23" s="294">
        <f t="shared" si="1"/>
        <v>7</v>
      </c>
      <c r="AF23" s="292">
        <f t="shared" si="2"/>
        <v>83</v>
      </c>
      <c r="AG23" s="293">
        <f t="shared" si="3"/>
        <v>7</v>
      </c>
      <c r="AH23" s="304">
        <f t="shared" si="4"/>
        <v>90</v>
      </c>
    </row>
    <row r="24" spans="1:34" ht="15" customHeight="1">
      <c r="A24" s="319" t="s">
        <v>113</v>
      </c>
      <c r="B24" s="295">
        <v>4</v>
      </c>
      <c r="C24" s="296">
        <v>1</v>
      </c>
      <c r="D24" s="297">
        <v>5</v>
      </c>
      <c r="E24" s="295">
        <v>5</v>
      </c>
      <c r="F24" s="296">
        <v>2</v>
      </c>
      <c r="G24" s="297">
        <v>7</v>
      </c>
      <c r="H24" s="295">
        <v>5</v>
      </c>
      <c r="I24" s="296">
        <v>1</v>
      </c>
      <c r="J24" s="297">
        <v>6</v>
      </c>
      <c r="K24" s="295">
        <v>2</v>
      </c>
      <c r="L24" s="296"/>
      <c r="M24" s="297">
        <v>2</v>
      </c>
      <c r="N24" s="295">
        <v>7</v>
      </c>
      <c r="O24" s="296"/>
      <c r="P24" s="297">
        <v>7</v>
      </c>
      <c r="Q24" s="295">
        <v>2</v>
      </c>
      <c r="R24" s="296"/>
      <c r="S24" s="297">
        <v>2</v>
      </c>
      <c r="T24" s="295">
        <v>3</v>
      </c>
      <c r="U24" s="296"/>
      <c r="V24" s="297">
        <v>3</v>
      </c>
      <c r="W24" s="295">
        <v>3</v>
      </c>
      <c r="X24" s="296">
        <v>2</v>
      </c>
      <c r="Y24" s="297">
        <v>5</v>
      </c>
      <c r="Z24" s="295">
        <v>2</v>
      </c>
      <c r="AA24" s="296">
        <v>2</v>
      </c>
      <c r="AB24" s="297">
        <f t="shared" si="0"/>
        <v>4</v>
      </c>
      <c r="AC24" s="295">
        <v>3</v>
      </c>
      <c r="AD24" s="296">
        <v>1</v>
      </c>
      <c r="AE24" s="297">
        <f t="shared" si="1"/>
        <v>4</v>
      </c>
      <c r="AF24" s="295">
        <f t="shared" si="2"/>
        <v>36</v>
      </c>
      <c r="AG24" s="296">
        <f t="shared" si="3"/>
        <v>9</v>
      </c>
      <c r="AH24" s="305">
        <f t="shared" si="4"/>
        <v>45</v>
      </c>
    </row>
    <row r="25" spans="1:34" ht="15" customHeight="1">
      <c r="A25" s="319" t="s">
        <v>164</v>
      </c>
      <c r="B25" s="295">
        <v>2</v>
      </c>
      <c r="C25" s="296"/>
      <c r="D25" s="297">
        <v>2</v>
      </c>
      <c r="E25" s="295"/>
      <c r="F25" s="296"/>
      <c r="G25" s="297">
        <v>0</v>
      </c>
      <c r="H25" s="295">
        <v>1</v>
      </c>
      <c r="I25" s="296"/>
      <c r="J25" s="297">
        <v>1</v>
      </c>
      <c r="K25" s="295">
        <v>1</v>
      </c>
      <c r="L25" s="296"/>
      <c r="M25" s="297">
        <v>1</v>
      </c>
      <c r="N25" s="295">
        <v>1</v>
      </c>
      <c r="O25" s="296"/>
      <c r="P25" s="297">
        <v>1</v>
      </c>
      <c r="Q25" s="295">
        <v>1</v>
      </c>
      <c r="R25" s="296"/>
      <c r="S25" s="297">
        <v>1</v>
      </c>
      <c r="T25" s="295"/>
      <c r="U25" s="296"/>
      <c r="V25" s="297">
        <v>0</v>
      </c>
      <c r="W25" s="295">
        <v>1</v>
      </c>
      <c r="X25" s="296"/>
      <c r="Y25" s="297">
        <v>1</v>
      </c>
      <c r="Z25" s="295"/>
      <c r="AA25" s="296"/>
      <c r="AB25" s="297">
        <f t="shared" si="0"/>
        <v>0</v>
      </c>
      <c r="AC25" s="295">
        <v>1</v>
      </c>
      <c r="AD25" s="296"/>
      <c r="AE25" s="297">
        <f t="shared" si="1"/>
        <v>1</v>
      </c>
      <c r="AF25" s="295">
        <f t="shared" si="2"/>
        <v>8</v>
      </c>
      <c r="AG25" s="296">
        <f t="shared" si="3"/>
        <v>0</v>
      </c>
      <c r="AH25" s="305">
        <f t="shared" si="4"/>
        <v>8</v>
      </c>
    </row>
    <row r="26" spans="1:34" ht="15" customHeight="1">
      <c r="A26" s="319" t="s">
        <v>114</v>
      </c>
      <c r="B26" s="295">
        <v>9</v>
      </c>
      <c r="C26" s="296"/>
      <c r="D26" s="297">
        <v>9</v>
      </c>
      <c r="E26" s="295">
        <v>6</v>
      </c>
      <c r="F26" s="296"/>
      <c r="G26" s="297">
        <v>6</v>
      </c>
      <c r="H26" s="295">
        <v>9</v>
      </c>
      <c r="I26" s="296"/>
      <c r="J26" s="297">
        <v>9</v>
      </c>
      <c r="K26" s="295">
        <v>11</v>
      </c>
      <c r="L26" s="296"/>
      <c r="M26" s="297">
        <v>11</v>
      </c>
      <c r="N26" s="295">
        <v>11</v>
      </c>
      <c r="O26" s="296"/>
      <c r="P26" s="297">
        <v>11</v>
      </c>
      <c r="Q26" s="295">
        <v>15</v>
      </c>
      <c r="R26" s="296">
        <v>1</v>
      </c>
      <c r="S26" s="297">
        <v>16</v>
      </c>
      <c r="T26" s="295">
        <v>6</v>
      </c>
      <c r="U26" s="296"/>
      <c r="V26" s="297">
        <v>6</v>
      </c>
      <c r="W26" s="295">
        <v>5</v>
      </c>
      <c r="X26" s="296"/>
      <c r="Y26" s="297">
        <v>5</v>
      </c>
      <c r="Z26" s="295">
        <v>8</v>
      </c>
      <c r="AA26" s="296">
        <v>1</v>
      </c>
      <c r="AB26" s="297">
        <f t="shared" si="0"/>
        <v>9</v>
      </c>
      <c r="AC26" s="295">
        <v>10</v>
      </c>
      <c r="AD26" s="296">
        <v>2</v>
      </c>
      <c r="AE26" s="297">
        <f t="shared" si="1"/>
        <v>12</v>
      </c>
      <c r="AF26" s="295">
        <f t="shared" si="2"/>
        <v>90</v>
      </c>
      <c r="AG26" s="296">
        <f t="shared" si="3"/>
        <v>4</v>
      </c>
      <c r="AH26" s="305">
        <f t="shared" si="4"/>
        <v>94</v>
      </c>
    </row>
    <row r="27" spans="1:34" ht="15" customHeight="1">
      <c r="A27" s="320" t="s">
        <v>115</v>
      </c>
      <c r="B27" s="298">
        <v>5</v>
      </c>
      <c r="C27" s="299"/>
      <c r="D27" s="300">
        <v>5</v>
      </c>
      <c r="E27" s="298">
        <v>5</v>
      </c>
      <c r="F27" s="299"/>
      <c r="G27" s="300">
        <v>5</v>
      </c>
      <c r="H27" s="298">
        <v>4</v>
      </c>
      <c r="I27" s="299"/>
      <c r="J27" s="300">
        <v>4</v>
      </c>
      <c r="K27" s="298">
        <v>6</v>
      </c>
      <c r="L27" s="299">
        <v>1</v>
      </c>
      <c r="M27" s="300">
        <v>7</v>
      </c>
      <c r="N27" s="298">
        <v>3</v>
      </c>
      <c r="O27" s="299"/>
      <c r="P27" s="300">
        <v>3</v>
      </c>
      <c r="Q27" s="298">
        <v>4</v>
      </c>
      <c r="R27" s="299"/>
      <c r="S27" s="300">
        <v>4</v>
      </c>
      <c r="T27" s="298">
        <v>7</v>
      </c>
      <c r="U27" s="299"/>
      <c r="V27" s="300">
        <v>7</v>
      </c>
      <c r="W27" s="298">
        <v>5</v>
      </c>
      <c r="X27" s="299"/>
      <c r="Y27" s="300">
        <v>5</v>
      </c>
      <c r="Z27" s="298">
        <v>2</v>
      </c>
      <c r="AA27" s="299">
        <v>1</v>
      </c>
      <c r="AB27" s="300">
        <f t="shared" si="0"/>
        <v>3</v>
      </c>
      <c r="AC27" s="298">
        <v>3</v>
      </c>
      <c r="AD27" s="299"/>
      <c r="AE27" s="300">
        <f t="shared" si="1"/>
        <v>3</v>
      </c>
      <c r="AF27" s="298">
        <f t="shared" si="2"/>
        <v>44</v>
      </c>
      <c r="AG27" s="299">
        <f t="shared" si="3"/>
        <v>2</v>
      </c>
      <c r="AH27" s="306">
        <f t="shared" si="4"/>
        <v>46</v>
      </c>
    </row>
    <row r="28" spans="1:34" ht="15" customHeight="1">
      <c r="A28" s="289" t="s">
        <v>354</v>
      </c>
      <c r="B28" s="308">
        <v>29</v>
      </c>
      <c r="C28" s="308">
        <v>1</v>
      </c>
      <c r="D28" s="309">
        <v>30</v>
      </c>
      <c r="E28" s="308">
        <v>27</v>
      </c>
      <c r="F28" s="308">
        <v>2</v>
      </c>
      <c r="G28" s="309">
        <v>29</v>
      </c>
      <c r="H28" s="308">
        <v>26</v>
      </c>
      <c r="I28" s="308">
        <v>1</v>
      </c>
      <c r="J28" s="309">
        <v>27</v>
      </c>
      <c r="K28" s="308">
        <v>30</v>
      </c>
      <c r="L28" s="308">
        <v>1</v>
      </c>
      <c r="M28" s="309">
        <v>31</v>
      </c>
      <c r="N28" s="308">
        <v>32</v>
      </c>
      <c r="O28" s="308">
        <v>0</v>
      </c>
      <c r="P28" s="309">
        <v>32</v>
      </c>
      <c r="Q28" s="308">
        <v>32</v>
      </c>
      <c r="R28" s="308">
        <v>1</v>
      </c>
      <c r="S28" s="309">
        <v>33</v>
      </c>
      <c r="T28" s="308">
        <v>25</v>
      </c>
      <c r="U28" s="308">
        <v>4</v>
      </c>
      <c r="V28" s="309">
        <v>29</v>
      </c>
      <c r="W28" s="308">
        <v>20</v>
      </c>
      <c r="X28" s="308">
        <v>3</v>
      </c>
      <c r="Y28" s="309">
        <v>23</v>
      </c>
      <c r="Z28" s="308">
        <f>Z27+Z26+Z25+Z24+Z23</f>
        <v>16</v>
      </c>
      <c r="AA28" s="308">
        <f>AA27+AA26+AA25+AA24+AA23</f>
        <v>6</v>
      </c>
      <c r="AB28" s="309">
        <f t="shared" si="0"/>
        <v>22</v>
      </c>
      <c r="AC28" s="308">
        <f>AC27+AC26+AC25+AC24+AC23</f>
        <v>24</v>
      </c>
      <c r="AD28" s="308">
        <f>AD27+AD26+AD25+AD24+AD23</f>
        <v>3</v>
      </c>
      <c r="AE28" s="309">
        <f t="shared" si="1"/>
        <v>27</v>
      </c>
      <c r="AF28" s="309">
        <f t="shared" si="2"/>
        <v>261</v>
      </c>
      <c r="AG28" s="309">
        <f t="shared" si="3"/>
        <v>22</v>
      </c>
      <c r="AH28" s="667">
        <f t="shared" si="4"/>
        <v>283</v>
      </c>
    </row>
    <row r="29" spans="1:34" ht="15" customHeight="1">
      <c r="A29" s="322" t="s">
        <v>116</v>
      </c>
      <c r="B29" s="292">
        <v>4</v>
      </c>
      <c r="C29" s="293">
        <v>1</v>
      </c>
      <c r="D29" s="294">
        <v>5</v>
      </c>
      <c r="E29" s="292">
        <v>3</v>
      </c>
      <c r="F29" s="293"/>
      <c r="G29" s="294">
        <v>3</v>
      </c>
      <c r="H29" s="292">
        <v>5</v>
      </c>
      <c r="I29" s="293"/>
      <c r="J29" s="294">
        <v>5</v>
      </c>
      <c r="K29" s="292">
        <v>4</v>
      </c>
      <c r="L29" s="293">
        <v>2</v>
      </c>
      <c r="M29" s="294">
        <v>6</v>
      </c>
      <c r="N29" s="292">
        <v>5</v>
      </c>
      <c r="O29" s="293"/>
      <c r="P29" s="294">
        <v>5</v>
      </c>
      <c r="Q29" s="292">
        <v>4</v>
      </c>
      <c r="R29" s="293"/>
      <c r="S29" s="294">
        <v>4</v>
      </c>
      <c r="T29" s="292">
        <v>6</v>
      </c>
      <c r="U29" s="293"/>
      <c r="V29" s="294">
        <v>6</v>
      </c>
      <c r="W29" s="292">
        <v>5</v>
      </c>
      <c r="X29" s="293"/>
      <c r="Y29" s="294">
        <v>5</v>
      </c>
      <c r="Z29" s="292">
        <v>6</v>
      </c>
      <c r="AA29" s="293"/>
      <c r="AB29" s="294">
        <f t="shared" si="0"/>
        <v>6</v>
      </c>
      <c r="AC29" s="292">
        <v>5</v>
      </c>
      <c r="AD29" s="293">
        <v>1</v>
      </c>
      <c r="AE29" s="294">
        <f t="shared" si="1"/>
        <v>6</v>
      </c>
      <c r="AF29" s="292">
        <f t="shared" si="2"/>
        <v>47</v>
      </c>
      <c r="AG29" s="293">
        <f t="shared" si="3"/>
        <v>4</v>
      </c>
      <c r="AH29" s="304">
        <f t="shared" si="4"/>
        <v>51</v>
      </c>
    </row>
    <row r="30" spans="1:34" ht="15" customHeight="1">
      <c r="A30" s="323" t="s">
        <v>117</v>
      </c>
      <c r="B30" s="295">
        <v>2</v>
      </c>
      <c r="C30" s="296"/>
      <c r="D30" s="297">
        <v>2</v>
      </c>
      <c r="E30" s="295"/>
      <c r="F30" s="296"/>
      <c r="G30" s="297">
        <v>0</v>
      </c>
      <c r="H30" s="295">
        <v>2</v>
      </c>
      <c r="I30" s="296"/>
      <c r="J30" s="297">
        <v>2</v>
      </c>
      <c r="K30" s="295">
        <v>1</v>
      </c>
      <c r="L30" s="296">
        <v>1</v>
      </c>
      <c r="M30" s="297">
        <v>2</v>
      </c>
      <c r="N30" s="295">
        <v>2</v>
      </c>
      <c r="O30" s="296"/>
      <c r="P30" s="297">
        <v>2</v>
      </c>
      <c r="Q30" s="295">
        <v>1</v>
      </c>
      <c r="R30" s="296"/>
      <c r="S30" s="297">
        <v>1</v>
      </c>
      <c r="T30" s="295"/>
      <c r="U30" s="296">
        <v>1</v>
      </c>
      <c r="V30" s="297">
        <v>1</v>
      </c>
      <c r="W30" s="295">
        <v>0</v>
      </c>
      <c r="X30" s="296">
        <v>1</v>
      </c>
      <c r="Y30" s="297">
        <v>1</v>
      </c>
      <c r="Z30" s="295">
        <v>2</v>
      </c>
      <c r="AA30" s="296"/>
      <c r="AB30" s="297">
        <f t="shared" si="0"/>
        <v>2</v>
      </c>
      <c r="AC30" s="295">
        <v>3</v>
      </c>
      <c r="AD30" s="296"/>
      <c r="AE30" s="297">
        <f t="shared" si="1"/>
        <v>3</v>
      </c>
      <c r="AF30" s="295">
        <f t="shared" si="2"/>
        <v>13</v>
      </c>
      <c r="AG30" s="296">
        <f t="shared" si="3"/>
        <v>3</v>
      </c>
      <c r="AH30" s="305">
        <f t="shared" si="4"/>
        <v>16</v>
      </c>
    </row>
    <row r="31" spans="1:34" ht="15" customHeight="1">
      <c r="A31" s="323" t="s">
        <v>118</v>
      </c>
      <c r="B31" s="295">
        <v>2</v>
      </c>
      <c r="C31" s="296"/>
      <c r="D31" s="297">
        <v>2</v>
      </c>
      <c r="E31" s="295">
        <v>2</v>
      </c>
      <c r="F31" s="296">
        <v>1</v>
      </c>
      <c r="G31" s="297">
        <v>3</v>
      </c>
      <c r="H31" s="295">
        <v>2</v>
      </c>
      <c r="I31" s="296"/>
      <c r="J31" s="297">
        <v>2</v>
      </c>
      <c r="K31" s="295">
        <v>2</v>
      </c>
      <c r="L31" s="296"/>
      <c r="M31" s="297">
        <v>2</v>
      </c>
      <c r="N31" s="295">
        <v>3</v>
      </c>
      <c r="O31" s="296"/>
      <c r="P31" s="297">
        <v>3</v>
      </c>
      <c r="Q31" s="295">
        <v>4</v>
      </c>
      <c r="R31" s="296"/>
      <c r="S31" s="297">
        <v>4</v>
      </c>
      <c r="T31" s="295">
        <v>2</v>
      </c>
      <c r="U31" s="296">
        <v>1</v>
      </c>
      <c r="V31" s="297">
        <v>3</v>
      </c>
      <c r="W31" s="295">
        <v>3</v>
      </c>
      <c r="X31" s="296">
        <v>1</v>
      </c>
      <c r="Y31" s="297">
        <v>4</v>
      </c>
      <c r="Z31" s="295">
        <v>1</v>
      </c>
      <c r="AA31" s="296"/>
      <c r="AB31" s="297">
        <f t="shared" si="0"/>
        <v>1</v>
      </c>
      <c r="AC31" s="295">
        <v>1</v>
      </c>
      <c r="AD31" s="296">
        <v>1</v>
      </c>
      <c r="AE31" s="297">
        <f t="shared" si="1"/>
        <v>2</v>
      </c>
      <c r="AF31" s="295">
        <f t="shared" si="2"/>
        <v>22</v>
      </c>
      <c r="AG31" s="296">
        <f t="shared" si="3"/>
        <v>4</v>
      </c>
      <c r="AH31" s="305">
        <f t="shared" si="4"/>
        <v>26</v>
      </c>
    </row>
    <row r="32" spans="1:34" ht="15" customHeight="1">
      <c r="A32" s="321" t="s">
        <v>119</v>
      </c>
      <c r="B32" s="298"/>
      <c r="C32" s="299">
        <v>1</v>
      </c>
      <c r="D32" s="300">
        <v>1</v>
      </c>
      <c r="E32" s="298">
        <v>3</v>
      </c>
      <c r="F32" s="299">
        <v>2</v>
      </c>
      <c r="G32" s="300">
        <v>5</v>
      </c>
      <c r="H32" s="298">
        <v>4</v>
      </c>
      <c r="I32" s="299">
        <v>1</v>
      </c>
      <c r="J32" s="300">
        <v>5</v>
      </c>
      <c r="K32" s="298">
        <v>1</v>
      </c>
      <c r="L32" s="299">
        <v>1</v>
      </c>
      <c r="M32" s="300">
        <v>2</v>
      </c>
      <c r="N32" s="298">
        <v>3</v>
      </c>
      <c r="O32" s="299"/>
      <c r="P32" s="300">
        <v>3</v>
      </c>
      <c r="Q32" s="298">
        <v>1</v>
      </c>
      <c r="R32" s="299"/>
      <c r="S32" s="300">
        <v>1</v>
      </c>
      <c r="T32" s="298">
        <v>4</v>
      </c>
      <c r="U32" s="299">
        <v>1</v>
      </c>
      <c r="V32" s="300">
        <v>5</v>
      </c>
      <c r="W32" s="298">
        <v>3</v>
      </c>
      <c r="X32" s="299">
        <v>0</v>
      </c>
      <c r="Y32" s="300">
        <v>3</v>
      </c>
      <c r="Z32" s="298"/>
      <c r="AA32" s="299"/>
      <c r="AB32" s="300">
        <f t="shared" si="0"/>
        <v>0</v>
      </c>
      <c r="AC32" s="298"/>
      <c r="AD32" s="299"/>
      <c r="AE32" s="300">
        <f t="shared" si="1"/>
        <v>0</v>
      </c>
      <c r="AF32" s="298">
        <f t="shared" si="2"/>
        <v>19</v>
      </c>
      <c r="AG32" s="299">
        <f t="shared" si="3"/>
        <v>6</v>
      </c>
      <c r="AH32" s="306">
        <f t="shared" si="4"/>
        <v>25</v>
      </c>
    </row>
    <row r="33" spans="1:34" ht="15" customHeight="1">
      <c r="A33" s="289" t="s">
        <v>355</v>
      </c>
      <c r="B33" s="308">
        <v>8</v>
      </c>
      <c r="C33" s="308">
        <v>2</v>
      </c>
      <c r="D33" s="309">
        <v>10</v>
      </c>
      <c r="E33" s="308">
        <v>8</v>
      </c>
      <c r="F33" s="308">
        <v>3</v>
      </c>
      <c r="G33" s="309">
        <v>11</v>
      </c>
      <c r="H33" s="308">
        <v>13</v>
      </c>
      <c r="I33" s="308">
        <v>1</v>
      </c>
      <c r="J33" s="309">
        <v>14</v>
      </c>
      <c r="K33" s="308">
        <v>8</v>
      </c>
      <c r="L33" s="308">
        <v>4</v>
      </c>
      <c r="M33" s="309">
        <v>12</v>
      </c>
      <c r="N33" s="308">
        <v>13</v>
      </c>
      <c r="O33" s="308">
        <v>0</v>
      </c>
      <c r="P33" s="309">
        <v>13</v>
      </c>
      <c r="Q33" s="308">
        <v>10</v>
      </c>
      <c r="R33" s="308">
        <v>0</v>
      </c>
      <c r="S33" s="309">
        <v>10</v>
      </c>
      <c r="T33" s="308">
        <v>12</v>
      </c>
      <c r="U33" s="308">
        <v>3</v>
      </c>
      <c r="V33" s="309">
        <v>15</v>
      </c>
      <c r="W33" s="308">
        <v>11</v>
      </c>
      <c r="X33" s="308">
        <v>2</v>
      </c>
      <c r="Y33" s="309">
        <v>13</v>
      </c>
      <c r="Z33" s="308">
        <f>Z32+Z31+Z30+Z29</f>
        <v>9</v>
      </c>
      <c r="AA33" s="308">
        <f>AA32+AA31+AA30+AA29</f>
        <v>0</v>
      </c>
      <c r="AB33" s="309">
        <f t="shared" si="0"/>
        <v>9</v>
      </c>
      <c r="AC33" s="308">
        <f>AC32+AC31+AC30+AC29</f>
        <v>9</v>
      </c>
      <c r="AD33" s="308">
        <f>AD32+AD31+AD30+AD29</f>
        <v>2</v>
      </c>
      <c r="AE33" s="309">
        <f t="shared" si="1"/>
        <v>11</v>
      </c>
      <c r="AF33" s="309">
        <f t="shared" si="2"/>
        <v>101</v>
      </c>
      <c r="AG33" s="309">
        <f t="shared" si="3"/>
        <v>17</v>
      </c>
      <c r="AH33" s="667">
        <f t="shared" si="4"/>
        <v>118</v>
      </c>
    </row>
    <row r="34" spans="1:34" ht="15" customHeight="1">
      <c r="A34" s="322" t="s">
        <v>120</v>
      </c>
      <c r="B34" s="292"/>
      <c r="C34" s="293"/>
      <c r="D34" s="294">
        <v>0</v>
      </c>
      <c r="E34" s="292">
        <v>2</v>
      </c>
      <c r="F34" s="293"/>
      <c r="G34" s="294">
        <v>2</v>
      </c>
      <c r="H34" s="292">
        <v>2</v>
      </c>
      <c r="I34" s="293">
        <v>1</v>
      </c>
      <c r="J34" s="294">
        <v>3</v>
      </c>
      <c r="K34" s="292">
        <v>1</v>
      </c>
      <c r="L34" s="293"/>
      <c r="M34" s="294">
        <v>1</v>
      </c>
      <c r="N34" s="292"/>
      <c r="O34" s="293"/>
      <c r="P34" s="294">
        <v>0</v>
      </c>
      <c r="Q34" s="292"/>
      <c r="R34" s="293"/>
      <c r="S34" s="294">
        <v>0</v>
      </c>
      <c r="T34" s="292">
        <v>3</v>
      </c>
      <c r="U34" s="293"/>
      <c r="V34" s="294">
        <v>3</v>
      </c>
      <c r="W34" s="292">
        <v>1</v>
      </c>
      <c r="X34" s="293">
        <v>0</v>
      </c>
      <c r="Y34" s="294">
        <v>1</v>
      </c>
      <c r="Z34" s="292"/>
      <c r="AA34" s="293">
        <v>1</v>
      </c>
      <c r="AB34" s="294">
        <f t="shared" si="0"/>
        <v>1</v>
      </c>
      <c r="AC34" s="292"/>
      <c r="AD34" s="293">
        <v>1</v>
      </c>
      <c r="AE34" s="294">
        <f t="shared" si="1"/>
        <v>1</v>
      </c>
      <c r="AF34" s="292">
        <f t="shared" si="2"/>
        <v>9</v>
      </c>
      <c r="AG34" s="293">
        <f t="shared" si="3"/>
        <v>3</v>
      </c>
      <c r="AH34" s="304">
        <f t="shared" si="4"/>
        <v>12</v>
      </c>
    </row>
    <row r="35" spans="1:34" ht="15" customHeight="1">
      <c r="A35" s="323" t="s">
        <v>121</v>
      </c>
      <c r="B35" s="295">
        <v>4</v>
      </c>
      <c r="C35" s="296">
        <v>1</v>
      </c>
      <c r="D35" s="297">
        <v>5</v>
      </c>
      <c r="E35" s="295">
        <v>1</v>
      </c>
      <c r="F35" s="296">
        <v>2</v>
      </c>
      <c r="G35" s="297">
        <v>3</v>
      </c>
      <c r="H35" s="295">
        <v>4</v>
      </c>
      <c r="I35" s="296">
        <v>1</v>
      </c>
      <c r="J35" s="297">
        <v>5</v>
      </c>
      <c r="K35" s="295">
        <v>3</v>
      </c>
      <c r="L35" s="296">
        <v>1</v>
      </c>
      <c r="M35" s="297">
        <v>4</v>
      </c>
      <c r="N35" s="295">
        <v>1</v>
      </c>
      <c r="O35" s="296"/>
      <c r="P35" s="297">
        <v>1</v>
      </c>
      <c r="Q35" s="295">
        <v>4</v>
      </c>
      <c r="R35" s="296"/>
      <c r="S35" s="297">
        <v>4</v>
      </c>
      <c r="T35" s="295">
        <v>4</v>
      </c>
      <c r="U35" s="296">
        <v>2</v>
      </c>
      <c r="V35" s="297">
        <v>6</v>
      </c>
      <c r="W35" s="295">
        <v>1</v>
      </c>
      <c r="X35" s="296">
        <v>1</v>
      </c>
      <c r="Y35" s="297">
        <v>2</v>
      </c>
      <c r="Z35" s="295">
        <v>3</v>
      </c>
      <c r="AA35" s="296"/>
      <c r="AB35" s="297">
        <f t="shared" si="0"/>
        <v>3</v>
      </c>
      <c r="AC35" s="295"/>
      <c r="AD35" s="296"/>
      <c r="AE35" s="297">
        <f t="shared" si="1"/>
        <v>0</v>
      </c>
      <c r="AF35" s="295">
        <f t="shared" si="2"/>
        <v>25</v>
      </c>
      <c r="AG35" s="296">
        <f t="shared" si="3"/>
        <v>8</v>
      </c>
      <c r="AH35" s="305">
        <f t="shared" si="4"/>
        <v>33</v>
      </c>
    </row>
    <row r="36" spans="1:34" ht="15" customHeight="1">
      <c r="A36" s="323" t="s">
        <v>122</v>
      </c>
      <c r="B36" s="295">
        <v>2</v>
      </c>
      <c r="C36" s="296">
        <v>1</v>
      </c>
      <c r="D36" s="297">
        <v>3</v>
      </c>
      <c r="E36" s="295"/>
      <c r="F36" s="296"/>
      <c r="G36" s="297">
        <v>0</v>
      </c>
      <c r="H36" s="295">
        <v>3</v>
      </c>
      <c r="I36" s="296"/>
      <c r="J36" s="297">
        <v>3</v>
      </c>
      <c r="K36" s="295">
        <v>2</v>
      </c>
      <c r="L36" s="296"/>
      <c r="M36" s="297">
        <v>2</v>
      </c>
      <c r="N36" s="295"/>
      <c r="O36" s="296"/>
      <c r="P36" s="297">
        <v>0</v>
      </c>
      <c r="Q36" s="295">
        <v>1</v>
      </c>
      <c r="R36" s="296"/>
      <c r="S36" s="297">
        <v>1</v>
      </c>
      <c r="T36" s="295">
        <v>2</v>
      </c>
      <c r="U36" s="296">
        <v>2</v>
      </c>
      <c r="V36" s="297">
        <v>4</v>
      </c>
      <c r="W36" s="295">
        <v>1</v>
      </c>
      <c r="X36" s="296">
        <v>0</v>
      </c>
      <c r="Y36" s="297">
        <v>1</v>
      </c>
      <c r="Z36" s="295">
        <v>1</v>
      </c>
      <c r="AA36" s="296">
        <v>1</v>
      </c>
      <c r="AB36" s="297">
        <f t="shared" si="0"/>
        <v>2</v>
      </c>
      <c r="AC36" s="295"/>
      <c r="AD36" s="296"/>
      <c r="AE36" s="297">
        <f t="shared" si="1"/>
        <v>0</v>
      </c>
      <c r="AF36" s="295">
        <f t="shared" si="2"/>
        <v>12</v>
      </c>
      <c r="AG36" s="296">
        <f t="shared" si="3"/>
        <v>4</v>
      </c>
      <c r="AH36" s="305">
        <f t="shared" si="4"/>
        <v>16</v>
      </c>
    </row>
    <row r="37" spans="1:34" ht="15" customHeight="1">
      <c r="A37" s="323" t="s">
        <v>123</v>
      </c>
      <c r="B37" s="295">
        <v>1</v>
      </c>
      <c r="C37" s="296">
        <v>1</v>
      </c>
      <c r="D37" s="297">
        <v>2</v>
      </c>
      <c r="E37" s="295"/>
      <c r="F37" s="296"/>
      <c r="G37" s="297">
        <v>0</v>
      </c>
      <c r="H37" s="295">
        <v>2</v>
      </c>
      <c r="I37" s="296"/>
      <c r="J37" s="297">
        <v>2</v>
      </c>
      <c r="K37" s="295"/>
      <c r="L37" s="296"/>
      <c r="M37" s="297">
        <v>0</v>
      </c>
      <c r="N37" s="295">
        <v>2</v>
      </c>
      <c r="O37" s="296"/>
      <c r="P37" s="297">
        <v>2</v>
      </c>
      <c r="Q37" s="295"/>
      <c r="R37" s="296">
        <v>1</v>
      </c>
      <c r="S37" s="297">
        <v>1</v>
      </c>
      <c r="T37" s="295"/>
      <c r="U37" s="296"/>
      <c r="V37" s="297">
        <v>0</v>
      </c>
      <c r="W37" s="295">
        <v>3</v>
      </c>
      <c r="X37" s="296"/>
      <c r="Y37" s="297">
        <v>3</v>
      </c>
      <c r="Z37" s="295"/>
      <c r="AA37" s="296"/>
      <c r="AB37" s="297">
        <f t="shared" si="0"/>
        <v>0</v>
      </c>
      <c r="AC37" s="295">
        <v>1</v>
      </c>
      <c r="AD37" s="296"/>
      <c r="AE37" s="297">
        <f t="shared" si="1"/>
        <v>1</v>
      </c>
      <c r="AF37" s="295">
        <f t="shared" si="2"/>
        <v>9</v>
      </c>
      <c r="AG37" s="296">
        <f t="shared" si="3"/>
        <v>2</v>
      </c>
      <c r="AH37" s="305">
        <f t="shared" si="4"/>
        <v>11</v>
      </c>
    </row>
    <row r="38" spans="1:34" ht="15" customHeight="1">
      <c r="A38" s="321" t="s">
        <v>124</v>
      </c>
      <c r="B38" s="298"/>
      <c r="C38" s="299">
        <v>1</v>
      </c>
      <c r="D38" s="300">
        <v>1</v>
      </c>
      <c r="E38" s="298">
        <v>1</v>
      </c>
      <c r="F38" s="299"/>
      <c r="G38" s="300">
        <v>1</v>
      </c>
      <c r="H38" s="298">
        <v>0</v>
      </c>
      <c r="I38" s="299"/>
      <c r="J38" s="300">
        <v>0</v>
      </c>
      <c r="K38" s="298">
        <v>2</v>
      </c>
      <c r="L38" s="299"/>
      <c r="M38" s="300">
        <v>2</v>
      </c>
      <c r="N38" s="298">
        <v>1</v>
      </c>
      <c r="O38" s="299"/>
      <c r="P38" s="300">
        <v>1</v>
      </c>
      <c r="Q38" s="298">
        <v>1</v>
      </c>
      <c r="R38" s="299"/>
      <c r="S38" s="300">
        <v>1</v>
      </c>
      <c r="T38" s="298">
        <v>2</v>
      </c>
      <c r="U38" s="299"/>
      <c r="V38" s="300">
        <v>2</v>
      </c>
      <c r="W38" s="298">
        <v>2</v>
      </c>
      <c r="X38" s="299">
        <v>0</v>
      </c>
      <c r="Y38" s="300">
        <v>2</v>
      </c>
      <c r="Z38" s="298">
        <v>1</v>
      </c>
      <c r="AA38" s="299"/>
      <c r="AB38" s="300">
        <f t="shared" si="0"/>
        <v>1</v>
      </c>
      <c r="AC38" s="298">
        <v>1</v>
      </c>
      <c r="AD38" s="299"/>
      <c r="AE38" s="300">
        <f t="shared" si="1"/>
        <v>1</v>
      </c>
      <c r="AF38" s="298">
        <f t="shared" si="2"/>
        <v>11</v>
      </c>
      <c r="AG38" s="299">
        <f t="shared" si="3"/>
        <v>1</v>
      </c>
      <c r="AH38" s="306">
        <f t="shared" si="4"/>
        <v>12</v>
      </c>
    </row>
    <row r="39" spans="1:34" ht="15" customHeight="1">
      <c r="A39" s="289" t="s">
        <v>356</v>
      </c>
      <c r="B39" s="308">
        <v>7</v>
      </c>
      <c r="C39" s="308">
        <v>4</v>
      </c>
      <c r="D39" s="309">
        <v>11</v>
      </c>
      <c r="E39" s="308">
        <v>4</v>
      </c>
      <c r="F39" s="308">
        <v>2</v>
      </c>
      <c r="G39" s="309">
        <v>6</v>
      </c>
      <c r="H39" s="308">
        <v>11</v>
      </c>
      <c r="I39" s="308">
        <v>2</v>
      </c>
      <c r="J39" s="309">
        <v>13</v>
      </c>
      <c r="K39" s="308">
        <v>8</v>
      </c>
      <c r="L39" s="308">
        <v>1</v>
      </c>
      <c r="M39" s="309">
        <v>9</v>
      </c>
      <c r="N39" s="308">
        <v>4</v>
      </c>
      <c r="O39" s="308">
        <v>0</v>
      </c>
      <c r="P39" s="309">
        <v>4</v>
      </c>
      <c r="Q39" s="308">
        <v>6</v>
      </c>
      <c r="R39" s="308">
        <v>1</v>
      </c>
      <c r="S39" s="309">
        <v>7</v>
      </c>
      <c r="T39" s="308">
        <v>11</v>
      </c>
      <c r="U39" s="308">
        <v>4</v>
      </c>
      <c r="V39" s="309">
        <v>15</v>
      </c>
      <c r="W39" s="308">
        <v>8</v>
      </c>
      <c r="X39" s="308">
        <v>1</v>
      </c>
      <c r="Y39" s="309">
        <v>9</v>
      </c>
      <c r="Z39" s="308">
        <f>Z38+Z37+Z36+Z35+Z34</f>
        <v>5</v>
      </c>
      <c r="AA39" s="308">
        <f>AA38+AA37+AA36+AA35+AA34</f>
        <v>2</v>
      </c>
      <c r="AB39" s="309">
        <f t="shared" si="0"/>
        <v>7</v>
      </c>
      <c r="AC39" s="308">
        <f>AC38+AC37+AC36+AC35+AC34</f>
        <v>2</v>
      </c>
      <c r="AD39" s="308">
        <f>AD38+AD37+AD36+AD35+AD34</f>
        <v>1</v>
      </c>
      <c r="AE39" s="309">
        <f t="shared" si="1"/>
        <v>3</v>
      </c>
      <c r="AF39" s="309">
        <f t="shared" si="2"/>
        <v>66</v>
      </c>
      <c r="AG39" s="309">
        <f t="shared" si="3"/>
        <v>18</v>
      </c>
      <c r="AH39" s="667">
        <f t="shared" si="4"/>
        <v>84</v>
      </c>
    </row>
    <row r="40" spans="1:34" ht="15" customHeight="1">
      <c r="A40" s="322" t="s">
        <v>147</v>
      </c>
      <c r="B40" s="292">
        <v>1</v>
      </c>
      <c r="C40" s="293"/>
      <c r="D40" s="294">
        <v>1</v>
      </c>
      <c r="E40" s="292">
        <v>1</v>
      </c>
      <c r="F40" s="293"/>
      <c r="G40" s="294">
        <v>1</v>
      </c>
      <c r="H40" s="292">
        <v>2</v>
      </c>
      <c r="I40" s="293"/>
      <c r="J40" s="294">
        <v>2</v>
      </c>
      <c r="K40" s="292">
        <v>1</v>
      </c>
      <c r="L40" s="293"/>
      <c r="M40" s="294">
        <v>1</v>
      </c>
      <c r="N40" s="292">
        <v>1</v>
      </c>
      <c r="O40" s="293"/>
      <c r="P40" s="294">
        <v>1</v>
      </c>
      <c r="Q40" s="292">
        <v>1</v>
      </c>
      <c r="R40" s="293"/>
      <c r="S40" s="294">
        <v>1</v>
      </c>
      <c r="T40" s="292">
        <v>5</v>
      </c>
      <c r="U40" s="293">
        <v>1</v>
      </c>
      <c r="V40" s="294">
        <v>6</v>
      </c>
      <c r="W40" s="292">
        <v>2</v>
      </c>
      <c r="X40" s="293">
        <v>0</v>
      </c>
      <c r="Y40" s="294">
        <v>2</v>
      </c>
      <c r="Z40" s="292">
        <v>2</v>
      </c>
      <c r="AA40" s="293"/>
      <c r="AB40" s="294">
        <f t="shared" si="0"/>
        <v>2</v>
      </c>
      <c r="AC40" s="292"/>
      <c r="AD40" s="293"/>
      <c r="AE40" s="294">
        <f t="shared" si="1"/>
        <v>0</v>
      </c>
      <c r="AF40" s="292">
        <f t="shared" si="2"/>
        <v>16</v>
      </c>
      <c r="AG40" s="293">
        <f t="shared" si="3"/>
        <v>1</v>
      </c>
      <c r="AH40" s="304">
        <f t="shared" si="4"/>
        <v>17</v>
      </c>
    </row>
    <row r="41" spans="1:34" ht="15" customHeight="1">
      <c r="A41" s="323" t="s">
        <v>148</v>
      </c>
      <c r="B41" s="295">
        <v>4</v>
      </c>
      <c r="C41" s="296"/>
      <c r="D41" s="297">
        <v>4</v>
      </c>
      <c r="E41" s="295">
        <v>5</v>
      </c>
      <c r="F41" s="296"/>
      <c r="G41" s="297">
        <v>5</v>
      </c>
      <c r="H41" s="295">
        <v>6</v>
      </c>
      <c r="I41" s="296"/>
      <c r="J41" s="297">
        <v>6</v>
      </c>
      <c r="K41" s="295">
        <v>6</v>
      </c>
      <c r="L41" s="296"/>
      <c r="M41" s="297">
        <v>6</v>
      </c>
      <c r="N41" s="295">
        <v>1</v>
      </c>
      <c r="O41" s="296"/>
      <c r="P41" s="297">
        <v>1</v>
      </c>
      <c r="Q41" s="295">
        <v>4</v>
      </c>
      <c r="R41" s="296"/>
      <c r="S41" s="297">
        <v>4</v>
      </c>
      <c r="T41" s="295">
        <v>6</v>
      </c>
      <c r="U41" s="296"/>
      <c r="V41" s="297">
        <v>6</v>
      </c>
      <c r="W41" s="295">
        <v>1</v>
      </c>
      <c r="X41" s="296"/>
      <c r="Y41" s="297">
        <v>1</v>
      </c>
      <c r="Z41" s="295">
        <v>3</v>
      </c>
      <c r="AA41" s="296"/>
      <c r="AB41" s="297">
        <f t="shared" si="0"/>
        <v>3</v>
      </c>
      <c r="AC41" s="295">
        <v>3</v>
      </c>
      <c r="AD41" s="296">
        <v>1</v>
      </c>
      <c r="AE41" s="297">
        <f t="shared" si="1"/>
        <v>4</v>
      </c>
      <c r="AF41" s="295">
        <f t="shared" si="2"/>
        <v>39</v>
      </c>
      <c r="AG41" s="296">
        <f t="shared" si="3"/>
        <v>1</v>
      </c>
      <c r="AH41" s="305">
        <f t="shared" si="4"/>
        <v>40</v>
      </c>
    </row>
    <row r="42" spans="1:34" ht="15" customHeight="1">
      <c r="A42" s="323" t="s">
        <v>149</v>
      </c>
      <c r="B42" s="295">
        <v>1</v>
      </c>
      <c r="C42" s="296"/>
      <c r="D42" s="297">
        <v>1</v>
      </c>
      <c r="E42" s="295"/>
      <c r="F42" s="296"/>
      <c r="G42" s="297">
        <v>0</v>
      </c>
      <c r="H42" s="295"/>
      <c r="I42" s="296"/>
      <c r="J42" s="297">
        <v>0</v>
      </c>
      <c r="K42" s="295">
        <v>1</v>
      </c>
      <c r="L42" s="296"/>
      <c r="M42" s="297">
        <v>1</v>
      </c>
      <c r="N42" s="295">
        <v>1</v>
      </c>
      <c r="O42" s="296"/>
      <c r="P42" s="297">
        <v>1</v>
      </c>
      <c r="Q42" s="295">
        <v>1</v>
      </c>
      <c r="R42" s="296"/>
      <c r="S42" s="297">
        <v>1</v>
      </c>
      <c r="T42" s="295"/>
      <c r="U42" s="296"/>
      <c r="V42" s="297">
        <v>0</v>
      </c>
      <c r="W42" s="295">
        <v>0</v>
      </c>
      <c r="X42" s="296"/>
      <c r="Y42" s="297">
        <v>0</v>
      </c>
      <c r="Z42" s="295"/>
      <c r="AA42" s="296"/>
      <c r="AB42" s="297">
        <f t="shared" si="0"/>
        <v>0</v>
      </c>
      <c r="AC42" s="295"/>
      <c r="AD42" s="296"/>
      <c r="AE42" s="297">
        <f t="shared" si="1"/>
        <v>0</v>
      </c>
      <c r="AF42" s="295">
        <f t="shared" si="2"/>
        <v>4</v>
      </c>
      <c r="AG42" s="296">
        <f t="shared" si="3"/>
        <v>0</v>
      </c>
      <c r="AH42" s="305">
        <f t="shared" si="4"/>
        <v>4</v>
      </c>
    </row>
    <row r="43" spans="1:34" ht="15" customHeight="1">
      <c r="A43" s="321" t="s">
        <v>150</v>
      </c>
      <c r="B43" s="298"/>
      <c r="C43" s="299"/>
      <c r="D43" s="300">
        <v>0</v>
      </c>
      <c r="E43" s="298"/>
      <c r="F43" s="299"/>
      <c r="G43" s="300">
        <v>0</v>
      </c>
      <c r="H43" s="298"/>
      <c r="I43" s="299"/>
      <c r="J43" s="300">
        <v>0</v>
      </c>
      <c r="K43" s="298"/>
      <c r="L43" s="299"/>
      <c r="M43" s="300">
        <v>0</v>
      </c>
      <c r="N43" s="298"/>
      <c r="O43" s="299"/>
      <c r="P43" s="300">
        <v>0</v>
      </c>
      <c r="Q43" s="298"/>
      <c r="R43" s="299"/>
      <c r="S43" s="300">
        <v>0</v>
      </c>
      <c r="T43" s="298"/>
      <c r="U43" s="299"/>
      <c r="V43" s="300">
        <v>0</v>
      </c>
      <c r="W43" s="298">
        <v>0</v>
      </c>
      <c r="X43" s="299"/>
      <c r="Y43" s="300">
        <v>0</v>
      </c>
      <c r="Z43" s="298"/>
      <c r="AA43" s="299"/>
      <c r="AB43" s="300">
        <f t="shared" si="0"/>
        <v>0</v>
      </c>
      <c r="AC43" s="298">
        <v>1</v>
      </c>
      <c r="AD43" s="299"/>
      <c r="AE43" s="300">
        <f t="shared" si="1"/>
        <v>1</v>
      </c>
      <c r="AF43" s="298">
        <f t="shared" si="2"/>
        <v>1</v>
      </c>
      <c r="AG43" s="299">
        <f t="shared" si="3"/>
        <v>0</v>
      </c>
      <c r="AH43" s="306">
        <f t="shared" si="4"/>
        <v>1</v>
      </c>
    </row>
    <row r="44" spans="1:34" ht="15" customHeight="1">
      <c r="A44" s="289" t="s">
        <v>373</v>
      </c>
      <c r="B44" s="308">
        <v>6</v>
      </c>
      <c r="C44" s="308">
        <v>0</v>
      </c>
      <c r="D44" s="309">
        <v>6</v>
      </c>
      <c r="E44" s="308">
        <v>6</v>
      </c>
      <c r="F44" s="308">
        <v>0</v>
      </c>
      <c r="G44" s="309">
        <v>6</v>
      </c>
      <c r="H44" s="308">
        <v>8</v>
      </c>
      <c r="I44" s="308">
        <v>0</v>
      </c>
      <c r="J44" s="309">
        <v>8</v>
      </c>
      <c r="K44" s="308">
        <v>8</v>
      </c>
      <c r="L44" s="308"/>
      <c r="M44" s="309">
        <v>8</v>
      </c>
      <c r="N44" s="308">
        <v>3</v>
      </c>
      <c r="O44" s="308"/>
      <c r="P44" s="309">
        <v>3</v>
      </c>
      <c r="Q44" s="308">
        <v>6</v>
      </c>
      <c r="R44" s="308"/>
      <c r="S44" s="309">
        <v>6</v>
      </c>
      <c r="T44" s="308">
        <v>11</v>
      </c>
      <c r="U44" s="308"/>
      <c r="V44" s="309">
        <v>11</v>
      </c>
      <c r="W44" s="308">
        <v>3</v>
      </c>
      <c r="X44" s="308"/>
      <c r="Y44" s="309">
        <v>3</v>
      </c>
      <c r="Z44" s="308">
        <f>Z43+Z42+Z41+Z40</f>
        <v>5</v>
      </c>
      <c r="AA44" s="308">
        <f>AA43+AA42+AA41+AA40</f>
        <v>0</v>
      </c>
      <c r="AB44" s="309">
        <f t="shared" si="0"/>
        <v>5</v>
      </c>
      <c r="AC44" s="308">
        <f>AC43+AC42+AC41+AC40</f>
        <v>4</v>
      </c>
      <c r="AD44" s="308">
        <f>AD43+AD42+AD41+AD40</f>
        <v>1</v>
      </c>
      <c r="AE44" s="309">
        <f t="shared" si="1"/>
        <v>5</v>
      </c>
      <c r="AF44" s="309">
        <f t="shared" si="2"/>
        <v>60</v>
      </c>
      <c r="AG44" s="309">
        <f t="shared" si="3"/>
        <v>1</v>
      </c>
      <c r="AH44" s="667">
        <f t="shared" si="4"/>
        <v>61</v>
      </c>
    </row>
    <row r="45" spans="1:34" ht="15" customHeight="1">
      <c r="A45" s="324" t="s">
        <v>151</v>
      </c>
      <c r="B45" s="301">
        <v>1</v>
      </c>
      <c r="C45" s="302"/>
      <c r="D45" s="303">
        <v>1</v>
      </c>
      <c r="E45" s="301"/>
      <c r="F45" s="302"/>
      <c r="G45" s="303">
        <v>0</v>
      </c>
      <c r="H45" s="301">
        <v>1</v>
      </c>
      <c r="I45" s="302"/>
      <c r="J45" s="303">
        <v>1</v>
      </c>
      <c r="K45" s="301">
        <v>2</v>
      </c>
      <c r="L45" s="302"/>
      <c r="M45" s="303">
        <v>2</v>
      </c>
      <c r="N45" s="301"/>
      <c r="O45" s="302"/>
      <c r="P45" s="303">
        <v>0</v>
      </c>
      <c r="Q45" s="301">
        <v>4</v>
      </c>
      <c r="R45" s="302">
        <v>1</v>
      </c>
      <c r="S45" s="303">
        <v>5</v>
      </c>
      <c r="T45" s="301"/>
      <c r="U45" s="302"/>
      <c r="V45" s="303">
        <v>0</v>
      </c>
      <c r="W45" s="301">
        <v>0</v>
      </c>
      <c r="X45" s="302"/>
      <c r="Y45" s="303">
        <v>0</v>
      </c>
      <c r="Z45" s="301">
        <v>1</v>
      </c>
      <c r="AA45" s="302"/>
      <c r="AB45" s="303">
        <f t="shared" si="0"/>
        <v>1</v>
      </c>
      <c r="AC45" s="301">
        <v>1</v>
      </c>
      <c r="AD45" s="302"/>
      <c r="AE45" s="303">
        <f t="shared" si="1"/>
        <v>1</v>
      </c>
      <c r="AF45" s="301">
        <f t="shared" si="2"/>
        <v>10</v>
      </c>
      <c r="AG45" s="302">
        <f t="shared" si="3"/>
        <v>1</v>
      </c>
      <c r="AH45" s="307">
        <f t="shared" si="4"/>
        <v>11</v>
      </c>
    </row>
    <row r="46" spans="1:34" ht="15" customHeight="1">
      <c r="A46" s="289" t="s">
        <v>371</v>
      </c>
      <c r="B46" s="308">
        <v>1</v>
      </c>
      <c r="C46" s="308">
        <v>0</v>
      </c>
      <c r="D46" s="309">
        <v>1</v>
      </c>
      <c r="E46" s="308">
        <v>0</v>
      </c>
      <c r="F46" s="308">
        <v>0</v>
      </c>
      <c r="G46" s="309">
        <v>0</v>
      </c>
      <c r="H46" s="308">
        <v>1</v>
      </c>
      <c r="I46" s="308">
        <v>0</v>
      </c>
      <c r="J46" s="309">
        <v>1</v>
      </c>
      <c r="K46" s="308">
        <v>2</v>
      </c>
      <c r="L46" s="308"/>
      <c r="M46" s="309">
        <v>2</v>
      </c>
      <c r="N46" s="308"/>
      <c r="O46" s="308"/>
      <c r="P46" s="309">
        <v>0</v>
      </c>
      <c r="Q46" s="308">
        <v>4</v>
      </c>
      <c r="R46" s="308">
        <v>1</v>
      </c>
      <c r="S46" s="309">
        <v>5</v>
      </c>
      <c r="T46" s="308"/>
      <c r="U46" s="308"/>
      <c r="V46" s="309">
        <v>0</v>
      </c>
      <c r="W46" s="308"/>
      <c r="X46" s="308"/>
      <c r="Y46" s="309">
        <v>0</v>
      </c>
      <c r="Z46" s="308">
        <f>Z45</f>
        <v>1</v>
      </c>
      <c r="AA46" s="308">
        <f>AA45</f>
        <v>0</v>
      </c>
      <c r="AB46" s="309">
        <f t="shared" si="0"/>
        <v>1</v>
      </c>
      <c r="AC46" s="308">
        <f>AC45</f>
        <v>1</v>
      </c>
      <c r="AD46" s="308">
        <f>AD45</f>
        <v>0</v>
      </c>
      <c r="AE46" s="309">
        <f t="shared" si="1"/>
        <v>1</v>
      </c>
      <c r="AF46" s="309">
        <f t="shared" si="2"/>
        <v>10</v>
      </c>
      <c r="AG46" s="309">
        <f t="shared" si="3"/>
        <v>1</v>
      </c>
      <c r="AH46" s="667">
        <f t="shared" si="4"/>
        <v>11</v>
      </c>
    </row>
    <row r="47" spans="1:34" ht="15" customHeight="1">
      <c r="A47" s="322" t="s">
        <v>152</v>
      </c>
      <c r="B47" s="292">
        <v>1</v>
      </c>
      <c r="C47" s="293"/>
      <c r="D47" s="294">
        <v>1</v>
      </c>
      <c r="E47" s="292"/>
      <c r="F47" s="293"/>
      <c r="G47" s="294">
        <v>0</v>
      </c>
      <c r="H47" s="292">
        <v>1</v>
      </c>
      <c r="I47" s="293"/>
      <c r="J47" s="294">
        <v>1</v>
      </c>
      <c r="K47" s="292"/>
      <c r="L47" s="293"/>
      <c r="M47" s="294">
        <v>0</v>
      </c>
      <c r="N47" s="292"/>
      <c r="O47" s="293"/>
      <c r="P47" s="294">
        <v>0</v>
      </c>
      <c r="Q47" s="292"/>
      <c r="R47" s="293"/>
      <c r="S47" s="294">
        <v>0</v>
      </c>
      <c r="T47" s="292">
        <v>1</v>
      </c>
      <c r="U47" s="293">
        <v>1</v>
      </c>
      <c r="V47" s="294">
        <v>2</v>
      </c>
      <c r="W47" s="292">
        <v>0</v>
      </c>
      <c r="X47" s="293"/>
      <c r="Y47" s="294">
        <v>0</v>
      </c>
      <c r="Z47" s="292"/>
      <c r="AA47" s="293"/>
      <c r="AB47" s="294">
        <f t="shared" si="0"/>
        <v>0</v>
      </c>
      <c r="AC47" s="292"/>
      <c r="AD47" s="293"/>
      <c r="AE47" s="294">
        <f t="shared" si="1"/>
        <v>0</v>
      </c>
      <c r="AF47" s="292">
        <f t="shared" si="2"/>
        <v>3</v>
      </c>
      <c r="AG47" s="293">
        <f t="shared" si="3"/>
        <v>1</v>
      </c>
      <c r="AH47" s="304">
        <f t="shared" si="4"/>
        <v>4</v>
      </c>
    </row>
    <row r="48" spans="1:34" ht="15" customHeight="1">
      <c r="A48" s="321" t="s">
        <v>338</v>
      </c>
      <c r="B48" s="298"/>
      <c r="C48" s="299"/>
      <c r="D48" s="300">
        <v>0</v>
      </c>
      <c r="E48" s="298"/>
      <c r="F48" s="299"/>
      <c r="G48" s="300">
        <v>0</v>
      </c>
      <c r="H48" s="298">
        <v>1</v>
      </c>
      <c r="I48" s="299">
        <v>1</v>
      </c>
      <c r="J48" s="300">
        <v>2</v>
      </c>
      <c r="K48" s="298"/>
      <c r="L48" s="299"/>
      <c r="M48" s="300">
        <v>0</v>
      </c>
      <c r="N48" s="298"/>
      <c r="O48" s="299"/>
      <c r="P48" s="300">
        <v>0</v>
      </c>
      <c r="Q48" s="298">
        <v>1</v>
      </c>
      <c r="R48" s="299"/>
      <c r="S48" s="300">
        <v>1</v>
      </c>
      <c r="T48" s="298"/>
      <c r="U48" s="299"/>
      <c r="V48" s="300">
        <v>0</v>
      </c>
      <c r="W48" s="298"/>
      <c r="X48" s="299"/>
      <c r="Y48" s="300">
        <v>0</v>
      </c>
      <c r="Z48" s="298"/>
      <c r="AA48" s="299"/>
      <c r="AB48" s="300">
        <f t="shared" si="0"/>
        <v>0</v>
      </c>
      <c r="AC48" s="298"/>
      <c r="AD48" s="299"/>
      <c r="AE48" s="300">
        <f t="shared" si="1"/>
        <v>0</v>
      </c>
      <c r="AF48" s="298">
        <f t="shared" si="2"/>
        <v>2</v>
      </c>
      <c r="AG48" s="299">
        <f t="shared" si="3"/>
        <v>1</v>
      </c>
      <c r="AH48" s="306">
        <f t="shared" si="4"/>
        <v>3</v>
      </c>
    </row>
    <row r="49" spans="1:34" s="278" customFormat="1" ht="15" customHeight="1">
      <c r="A49" s="311" t="s">
        <v>372</v>
      </c>
      <c r="B49" s="312">
        <v>1</v>
      </c>
      <c r="C49" s="312">
        <v>0</v>
      </c>
      <c r="D49" s="313">
        <v>1</v>
      </c>
      <c r="E49" s="312">
        <v>0</v>
      </c>
      <c r="F49" s="312">
        <v>0</v>
      </c>
      <c r="G49" s="313">
        <v>0</v>
      </c>
      <c r="H49" s="312">
        <v>2</v>
      </c>
      <c r="I49" s="312">
        <v>1</v>
      </c>
      <c r="J49" s="313">
        <v>3</v>
      </c>
      <c r="K49" s="312">
        <v>0</v>
      </c>
      <c r="L49" s="312"/>
      <c r="M49" s="313">
        <v>0</v>
      </c>
      <c r="N49" s="312"/>
      <c r="O49" s="312"/>
      <c r="P49" s="313">
        <v>0</v>
      </c>
      <c r="Q49" s="312">
        <v>1</v>
      </c>
      <c r="R49" s="312"/>
      <c r="S49" s="313">
        <v>1</v>
      </c>
      <c r="T49" s="312">
        <v>1</v>
      </c>
      <c r="U49" s="312"/>
      <c r="V49" s="313">
        <v>1</v>
      </c>
      <c r="W49" s="312"/>
      <c r="X49" s="312"/>
      <c r="Y49" s="313">
        <v>0</v>
      </c>
      <c r="Z49" s="312">
        <f>Z48+Z47</f>
        <v>0</v>
      </c>
      <c r="AA49" s="312">
        <f>AA48+AA47</f>
        <v>0</v>
      </c>
      <c r="AB49" s="313">
        <f t="shared" si="0"/>
        <v>0</v>
      </c>
      <c r="AC49" s="312">
        <f>AC48+AC47</f>
        <v>0</v>
      </c>
      <c r="AD49" s="312">
        <f>AD48+AD47</f>
        <v>0</v>
      </c>
      <c r="AE49" s="313">
        <f t="shared" si="1"/>
        <v>0</v>
      </c>
      <c r="AF49" s="313">
        <f t="shared" si="2"/>
        <v>5</v>
      </c>
      <c r="AG49" s="313">
        <f t="shared" si="3"/>
        <v>1</v>
      </c>
      <c r="AH49" s="718">
        <f t="shared" si="4"/>
        <v>6</v>
      </c>
    </row>
    <row r="50" spans="1:34" s="279" customFormat="1" ht="15" customHeight="1">
      <c r="A50" s="314" t="s">
        <v>168</v>
      </c>
      <c r="B50" s="315">
        <v>57</v>
      </c>
      <c r="C50" s="315">
        <v>9</v>
      </c>
      <c r="D50" s="316">
        <v>66</v>
      </c>
      <c r="E50" s="315">
        <v>51</v>
      </c>
      <c r="F50" s="315">
        <v>9</v>
      </c>
      <c r="G50" s="316">
        <v>60</v>
      </c>
      <c r="H50" s="315">
        <v>69</v>
      </c>
      <c r="I50" s="315">
        <v>6</v>
      </c>
      <c r="J50" s="316">
        <v>75</v>
      </c>
      <c r="K50" s="315">
        <v>60</v>
      </c>
      <c r="L50" s="315">
        <v>8</v>
      </c>
      <c r="M50" s="316">
        <v>68</v>
      </c>
      <c r="N50" s="315">
        <v>59</v>
      </c>
      <c r="O50" s="315">
        <v>3</v>
      </c>
      <c r="P50" s="316">
        <v>62</v>
      </c>
      <c r="Q50" s="315">
        <v>73</v>
      </c>
      <c r="R50" s="315">
        <v>7</v>
      </c>
      <c r="S50" s="316">
        <v>80</v>
      </c>
      <c r="T50" s="315">
        <v>70</v>
      </c>
      <c r="U50" s="315">
        <v>14</v>
      </c>
      <c r="V50" s="316">
        <v>84</v>
      </c>
      <c r="W50" s="315">
        <v>51</v>
      </c>
      <c r="X50" s="315">
        <v>7</v>
      </c>
      <c r="Y50" s="316">
        <v>58</v>
      </c>
      <c r="Z50" s="315">
        <f>Z49+Z46+Z44+Z39+Z33+Z28+Z22</f>
        <v>38</v>
      </c>
      <c r="AA50" s="315">
        <f>AA49+AA46+AA44+AA39+AA33+AA28+AA22</f>
        <v>10</v>
      </c>
      <c r="AB50" s="316">
        <f t="shared" si="0"/>
        <v>48</v>
      </c>
      <c r="AC50" s="315">
        <f>AC49+AC46+AC44+AC39+AC33+AC28+AC22</f>
        <v>46</v>
      </c>
      <c r="AD50" s="315">
        <f>AD49+AD46+AD44+AD39+AD33+AD28+AD22</f>
        <v>8</v>
      </c>
      <c r="AE50" s="316">
        <f t="shared" si="1"/>
        <v>54</v>
      </c>
      <c r="AF50" s="316">
        <f t="shared" si="2"/>
        <v>574</v>
      </c>
      <c r="AG50" s="316">
        <f t="shared" si="3"/>
        <v>81</v>
      </c>
      <c r="AH50" s="719">
        <f t="shared" si="4"/>
        <v>655</v>
      </c>
    </row>
    <row r="51" spans="1:34" ht="15" customHeight="1">
      <c r="A51" s="322" t="s">
        <v>125</v>
      </c>
      <c r="B51" s="292">
        <v>11</v>
      </c>
      <c r="C51" s="293">
        <v>1</v>
      </c>
      <c r="D51" s="294">
        <v>12</v>
      </c>
      <c r="E51" s="292">
        <v>13</v>
      </c>
      <c r="F51" s="293">
        <v>11</v>
      </c>
      <c r="G51" s="294">
        <v>24</v>
      </c>
      <c r="H51" s="292">
        <v>12</v>
      </c>
      <c r="I51" s="293">
        <v>6</v>
      </c>
      <c r="J51" s="294">
        <v>18</v>
      </c>
      <c r="K51" s="292">
        <v>14</v>
      </c>
      <c r="L51" s="293">
        <v>3</v>
      </c>
      <c r="M51" s="294">
        <v>17</v>
      </c>
      <c r="N51" s="292">
        <v>10</v>
      </c>
      <c r="O51" s="293">
        <v>2</v>
      </c>
      <c r="P51" s="294">
        <v>12</v>
      </c>
      <c r="Q51" s="292">
        <v>17</v>
      </c>
      <c r="R51" s="293">
        <v>2</v>
      </c>
      <c r="S51" s="294">
        <v>19</v>
      </c>
      <c r="T51" s="292">
        <v>20</v>
      </c>
      <c r="U51" s="293">
        <v>1</v>
      </c>
      <c r="V51" s="294">
        <v>21</v>
      </c>
      <c r="W51" s="292">
        <v>14</v>
      </c>
      <c r="X51" s="293">
        <v>3</v>
      </c>
      <c r="Y51" s="294">
        <v>17</v>
      </c>
      <c r="Z51" s="292">
        <v>3</v>
      </c>
      <c r="AA51" s="293">
        <v>1</v>
      </c>
      <c r="AB51" s="294">
        <f t="shared" si="0"/>
        <v>4</v>
      </c>
      <c r="AC51" s="292">
        <v>7</v>
      </c>
      <c r="AD51" s="293">
        <v>2</v>
      </c>
      <c r="AE51" s="294">
        <f t="shared" si="1"/>
        <v>9</v>
      </c>
      <c r="AF51" s="292">
        <f t="shared" si="2"/>
        <v>121</v>
      </c>
      <c r="AG51" s="293">
        <f t="shared" si="3"/>
        <v>32</v>
      </c>
      <c r="AH51" s="304">
        <f t="shared" si="4"/>
        <v>153</v>
      </c>
    </row>
    <row r="52" spans="1:34" ht="15" customHeight="1">
      <c r="A52" s="321" t="s">
        <v>126</v>
      </c>
      <c r="B52" s="298">
        <v>15</v>
      </c>
      <c r="C52" s="299">
        <v>1</v>
      </c>
      <c r="D52" s="300">
        <v>16</v>
      </c>
      <c r="E52" s="298">
        <v>7</v>
      </c>
      <c r="F52" s="299">
        <v>1</v>
      </c>
      <c r="G52" s="300">
        <v>8</v>
      </c>
      <c r="H52" s="298">
        <v>13</v>
      </c>
      <c r="I52" s="299">
        <v>2</v>
      </c>
      <c r="J52" s="300">
        <v>15</v>
      </c>
      <c r="K52" s="298">
        <v>19</v>
      </c>
      <c r="L52" s="299"/>
      <c r="M52" s="300">
        <v>19</v>
      </c>
      <c r="N52" s="298">
        <v>17</v>
      </c>
      <c r="O52" s="299"/>
      <c r="P52" s="300">
        <v>17</v>
      </c>
      <c r="Q52" s="298">
        <v>12</v>
      </c>
      <c r="R52" s="299">
        <v>1</v>
      </c>
      <c r="S52" s="300">
        <v>13</v>
      </c>
      <c r="T52" s="298">
        <v>14</v>
      </c>
      <c r="U52" s="299">
        <v>1</v>
      </c>
      <c r="V52" s="300">
        <v>15</v>
      </c>
      <c r="W52" s="298">
        <v>12</v>
      </c>
      <c r="X52" s="299">
        <v>0</v>
      </c>
      <c r="Y52" s="300">
        <v>12</v>
      </c>
      <c r="Z52" s="298">
        <v>10</v>
      </c>
      <c r="AA52" s="299"/>
      <c r="AB52" s="300">
        <f t="shared" si="0"/>
        <v>10</v>
      </c>
      <c r="AC52" s="298">
        <v>4</v>
      </c>
      <c r="AD52" s="299"/>
      <c r="AE52" s="300">
        <f t="shared" si="1"/>
        <v>4</v>
      </c>
      <c r="AF52" s="298">
        <f t="shared" si="2"/>
        <v>123</v>
      </c>
      <c r="AG52" s="299">
        <f t="shared" si="3"/>
        <v>6</v>
      </c>
      <c r="AH52" s="306">
        <f t="shared" si="4"/>
        <v>129</v>
      </c>
    </row>
    <row r="53" spans="1:34" ht="15" customHeight="1">
      <c r="A53" s="289" t="s">
        <v>358</v>
      </c>
      <c r="B53" s="308">
        <v>26</v>
      </c>
      <c r="C53" s="308">
        <v>2</v>
      </c>
      <c r="D53" s="309">
        <v>28</v>
      </c>
      <c r="E53" s="308">
        <v>20</v>
      </c>
      <c r="F53" s="308">
        <v>12</v>
      </c>
      <c r="G53" s="309">
        <v>32</v>
      </c>
      <c r="H53" s="308">
        <v>25</v>
      </c>
      <c r="I53" s="308">
        <v>8</v>
      </c>
      <c r="J53" s="309">
        <v>33</v>
      </c>
      <c r="K53" s="308">
        <v>33</v>
      </c>
      <c r="L53" s="308">
        <v>3</v>
      </c>
      <c r="M53" s="309">
        <v>36</v>
      </c>
      <c r="N53" s="308">
        <v>27</v>
      </c>
      <c r="O53" s="308">
        <v>2</v>
      </c>
      <c r="P53" s="309">
        <v>29</v>
      </c>
      <c r="Q53" s="308">
        <v>29</v>
      </c>
      <c r="R53" s="308">
        <v>3</v>
      </c>
      <c r="S53" s="309">
        <v>32</v>
      </c>
      <c r="T53" s="308">
        <v>34</v>
      </c>
      <c r="U53" s="308">
        <v>2</v>
      </c>
      <c r="V53" s="309">
        <v>36</v>
      </c>
      <c r="W53" s="308">
        <v>26</v>
      </c>
      <c r="X53" s="308">
        <v>3</v>
      </c>
      <c r="Y53" s="309">
        <v>29</v>
      </c>
      <c r="Z53" s="308">
        <f>Z52+Z51</f>
        <v>13</v>
      </c>
      <c r="AA53" s="308">
        <f>AA52+AA51</f>
        <v>1</v>
      </c>
      <c r="AB53" s="309">
        <f t="shared" si="0"/>
        <v>14</v>
      </c>
      <c r="AC53" s="308">
        <f>AC52+AC51</f>
        <v>11</v>
      </c>
      <c r="AD53" s="308">
        <f>AD52+AD51</f>
        <v>2</v>
      </c>
      <c r="AE53" s="309">
        <f t="shared" si="1"/>
        <v>13</v>
      </c>
      <c r="AF53" s="309">
        <f t="shared" si="2"/>
        <v>244</v>
      </c>
      <c r="AG53" s="309">
        <f t="shared" si="3"/>
        <v>38</v>
      </c>
      <c r="AH53" s="667">
        <f t="shared" si="4"/>
        <v>282</v>
      </c>
    </row>
    <row r="54" spans="1:34" ht="15" customHeight="1">
      <c r="A54" s="324" t="s">
        <v>127</v>
      </c>
      <c r="B54" s="301">
        <v>27</v>
      </c>
      <c r="C54" s="302"/>
      <c r="D54" s="303">
        <v>27</v>
      </c>
      <c r="E54" s="301">
        <v>12</v>
      </c>
      <c r="F54" s="302"/>
      <c r="G54" s="303">
        <v>12</v>
      </c>
      <c r="H54" s="301">
        <v>27</v>
      </c>
      <c r="I54" s="302">
        <v>2</v>
      </c>
      <c r="J54" s="303">
        <v>29</v>
      </c>
      <c r="K54" s="301">
        <v>36</v>
      </c>
      <c r="L54" s="302">
        <v>1</v>
      </c>
      <c r="M54" s="303">
        <v>37</v>
      </c>
      <c r="N54" s="301">
        <v>34</v>
      </c>
      <c r="O54" s="302">
        <v>1</v>
      </c>
      <c r="P54" s="303">
        <v>35</v>
      </c>
      <c r="Q54" s="301">
        <v>21</v>
      </c>
      <c r="R54" s="302">
        <v>4</v>
      </c>
      <c r="S54" s="303">
        <v>25</v>
      </c>
      <c r="T54" s="301">
        <v>39</v>
      </c>
      <c r="U54" s="302">
        <v>4</v>
      </c>
      <c r="V54" s="303">
        <v>43</v>
      </c>
      <c r="W54" s="301">
        <v>29</v>
      </c>
      <c r="X54" s="302">
        <v>3</v>
      </c>
      <c r="Y54" s="303">
        <v>32</v>
      </c>
      <c r="Z54" s="301">
        <v>31</v>
      </c>
      <c r="AA54" s="302">
        <v>2</v>
      </c>
      <c r="AB54" s="303">
        <f t="shared" si="0"/>
        <v>33</v>
      </c>
      <c r="AC54" s="301">
        <v>17</v>
      </c>
      <c r="AD54" s="302">
        <v>2</v>
      </c>
      <c r="AE54" s="303">
        <f t="shared" si="1"/>
        <v>19</v>
      </c>
      <c r="AF54" s="301">
        <f t="shared" si="2"/>
        <v>273</v>
      </c>
      <c r="AG54" s="302">
        <f t="shared" si="3"/>
        <v>19</v>
      </c>
      <c r="AH54" s="307">
        <f t="shared" si="4"/>
        <v>292</v>
      </c>
    </row>
    <row r="55" spans="1:34" ht="15" customHeight="1">
      <c r="A55" s="289" t="s">
        <v>359</v>
      </c>
      <c r="B55" s="308">
        <v>27</v>
      </c>
      <c r="C55" s="308"/>
      <c r="D55" s="309">
        <v>27</v>
      </c>
      <c r="E55" s="308">
        <v>12</v>
      </c>
      <c r="F55" s="308"/>
      <c r="G55" s="309">
        <v>12</v>
      </c>
      <c r="H55" s="308">
        <v>27</v>
      </c>
      <c r="I55" s="308">
        <v>2</v>
      </c>
      <c r="J55" s="309">
        <v>29</v>
      </c>
      <c r="K55" s="308">
        <v>36</v>
      </c>
      <c r="L55" s="308">
        <v>1</v>
      </c>
      <c r="M55" s="309">
        <v>37</v>
      </c>
      <c r="N55" s="308">
        <v>34</v>
      </c>
      <c r="O55" s="308">
        <v>1</v>
      </c>
      <c r="P55" s="309">
        <v>35</v>
      </c>
      <c r="Q55" s="308">
        <v>21</v>
      </c>
      <c r="R55" s="308">
        <v>4</v>
      </c>
      <c r="S55" s="309">
        <v>25</v>
      </c>
      <c r="T55" s="308">
        <v>39</v>
      </c>
      <c r="U55" s="308">
        <v>4</v>
      </c>
      <c r="V55" s="309">
        <v>43</v>
      </c>
      <c r="W55" s="308">
        <v>29</v>
      </c>
      <c r="X55" s="308">
        <v>3</v>
      </c>
      <c r="Y55" s="309">
        <v>32</v>
      </c>
      <c r="Z55" s="308">
        <f>Z54</f>
        <v>31</v>
      </c>
      <c r="AA55" s="308">
        <f>AA54</f>
        <v>2</v>
      </c>
      <c r="AB55" s="309">
        <f t="shared" si="0"/>
        <v>33</v>
      </c>
      <c r="AC55" s="308">
        <f>AC54</f>
        <v>17</v>
      </c>
      <c r="AD55" s="308">
        <f>AD54</f>
        <v>2</v>
      </c>
      <c r="AE55" s="309">
        <f t="shared" si="1"/>
        <v>19</v>
      </c>
      <c r="AF55" s="309">
        <f t="shared" si="2"/>
        <v>273</v>
      </c>
      <c r="AG55" s="309">
        <f t="shared" si="3"/>
        <v>19</v>
      </c>
      <c r="AH55" s="667">
        <f t="shared" si="4"/>
        <v>292</v>
      </c>
    </row>
    <row r="56" spans="1:34" ht="15" customHeight="1">
      <c r="A56" s="322" t="s">
        <v>128</v>
      </c>
      <c r="B56" s="292">
        <v>10</v>
      </c>
      <c r="C56" s="293">
        <v>2</v>
      </c>
      <c r="D56" s="294">
        <v>12</v>
      </c>
      <c r="E56" s="292">
        <v>6</v>
      </c>
      <c r="F56" s="293">
        <v>2</v>
      </c>
      <c r="G56" s="294">
        <v>8</v>
      </c>
      <c r="H56" s="292">
        <v>10</v>
      </c>
      <c r="I56" s="293">
        <v>2</v>
      </c>
      <c r="J56" s="294">
        <v>12</v>
      </c>
      <c r="K56" s="292">
        <v>8</v>
      </c>
      <c r="L56" s="293">
        <v>3</v>
      </c>
      <c r="M56" s="294">
        <v>11</v>
      </c>
      <c r="N56" s="292">
        <v>9</v>
      </c>
      <c r="O56" s="293">
        <v>1</v>
      </c>
      <c r="P56" s="294">
        <v>10</v>
      </c>
      <c r="Q56" s="292">
        <v>5</v>
      </c>
      <c r="R56" s="293">
        <v>1</v>
      </c>
      <c r="S56" s="294">
        <v>6</v>
      </c>
      <c r="T56" s="292">
        <v>8</v>
      </c>
      <c r="U56" s="293">
        <v>3</v>
      </c>
      <c r="V56" s="294">
        <v>11</v>
      </c>
      <c r="W56" s="292">
        <v>8</v>
      </c>
      <c r="X56" s="293">
        <v>0</v>
      </c>
      <c r="Y56" s="294">
        <v>8</v>
      </c>
      <c r="Z56" s="292">
        <v>6</v>
      </c>
      <c r="AA56" s="293">
        <v>1</v>
      </c>
      <c r="AB56" s="294">
        <f t="shared" si="0"/>
        <v>7</v>
      </c>
      <c r="AC56" s="292">
        <v>4</v>
      </c>
      <c r="AD56" s="293"/>
      <c r="AE56" s="294">
        <f t="shared" si="1"/>
        <v>4</v>
      </c>
      <c r="AF56" s="292">
        <f t="shared" si="2"/>
        <v>74</v>
      </c>
      <c r="AG56" s="293">
        <f t="shared" si="3"/>
        <v>15</v>
      </c>
      <c r="AH56" s="304">
        <f t="shared" si="4"/>
        <v>89</v>
      </c>
    </row>
    <row r="57" spans="1:34" ht="15" customHeight="1">
      <c r="A57" s="323" t="s">
        <v>129</v>
      </c>
      <c r="B57" s="295">
        <v>4</v>
      </c>
      <c r="C57" s="296">
        <v>3</v>
      </c>
      <c r="D57" s="297">
        <v>7</v>
      </c>
      <c r="E57" s="295">
        <v>4</v>
      </c>
      <c r="F57" s="296">
        <v>3</v>
      </c>
      <c r="G57" s="297">
        <v>7</v>
      </c>
      <c r="H57" s="295">
        <v>5</v>
      </c>
      <c r="I57" s="296">
        <v>1</v>
      </c>
      <c r="J57" s="297">
        <v>6</v>
      </c>
      <c r="K57" s="295">
        <v>4</v>
      </c>
      <c r="L57" s="296">
        <v>2</v>
      </c>
      <c r="M57" s="297">
        <v>6</v>
      </c>
      <c r="N57" s="295">
        <v>4</v>
      </c>
      <c r="O57" s="296">
        <v>2</v>
      </c>
      <c r="P57" s="297">
        <v>6</v>
      </c>
      <c r="Q57" s="295">
        <v>2</v>
      </c>
      <c r="R57" s="296"/>
      <c r="S57" s="297">
        <v>2</v>
      </c>
      <c r="T57" s="295">
        <v>2</v>
      </c>
      <c r="U57" s="296"/>
      <c r="V57" s="297">
        <v>2</v>
      </c>
      <c r="W57" s="295">
        <v>2</v>
      </c>
      <c r="X57" s="296"/>
      <c r="Y57" s="297">
        <v>2</v>
      </c>
      <c r="Z57" s="295">
        <v>2</v>
      </c>
      <c r="AA57" s="296">
        <v>1</v>
      </c>
      <c r="AB57" s="297">
        <f t="shared" si="0"/>
        <v>3</v>
      </c>
      <c r="AC57" s="295"/>
      <c r="AD57" s="296"/>
      <c r="AE57" s="297">
        <f t="shared" si="1"/>
        <v>0</v>
      </c>
      <c r="AF57" s="295">
        <f t="shared" si="2"/>
        <v>29</v>
      </c>
      <c r="AG57" s="296">
        <f t="shared" si="3"/>
        <v>12</v>
      </c>
      <c r="AH57" s="305">
        <f t="shared" si="4"/>
        <v>41</v>
      </c>
    </row>
    <row r="58" spans="1:34" ht="15" customHeight="1">
      <c r="A58" s="321" t="s">
        <v>130</v>
      </c>
      <c r="B58" s="298">
        <v>3</v>
      </c>
      <c r="C58" s="299">
        <v>2</v>
      </c>
      <c r="D58" s="300">
        <v>5</v>
      </c>
      <c r="E58" s="298">
        <v>3</v>
      </c>
      <c r="F58" s="299">
        <v>1</v>
      </c>
      <c r="G58" s="300">
        <v>4</v>
      </c>
      <c r="H58" s="298">
        <v>8</v>
      </c>
      <c r="I58" s="299">
        <v>2</v>
      </c>
      <c r="J58" s="300">
        <v>10</v>
      </c>
      <c r="K58" s="298">
        <v>6</v>
      </c>
      <c r="L58" s="299">
        <v>2</v>
      </c>
      <c r="M58" s="300">
        <v>8</v>
      </c>
      <c r="N58" s="298">
        <v>2</v>
      </c>
      <c r="O58" s="299"/>
      <c r="P58" s="300">
        <v>2</v>
      </c>
      <c r="Q58" s="298"/>
      <c r="R58" s="299">
        <v>1</v>
      </c>
      <c r="S58" s="300">
        <v>1</v>
      </c>
      <c r="T58" s="298">
        <v>1</v>
      </c>
      <c r="U58" s="299">
        <v>1</v>
      </c>
      <c r="V58" s="300">
        <v>2</v>
      </c>
      <c r="W58" s="298">
        <v>0</v>
      </c>
      <c r="X58" s="299">
        <v>0</v>
      </c>
      <c r="Y58" s="300">
        <v>0</v>
      </c>
      <c r="Z58" s="298">
        <v>3</v>
      </c>
      <c r="AA58" s="299"/>
      <c r="AB58" s="300">
        <f t="shared" si="0"/>
        <v>3</v>
      </c>
      <c r="AC58" s="298">
        <v>3</v>
      </c>
      <c r="AD58" s="299"/>
      <c r="AE58" s="300">
        <f t="shared" si="1"/>
        <v>3</v>
      </c>
      <c r="AF58" s="298">
        <f t="shared" si="2"/>
        <v>29</v>
      </c>
      <c r="AG58" s="299">
        <f t="shared" si="3"/>
        <v>9</v>
      </c>
      <c r="AH58" s="306">
        <f t="shared" si="4"/>
        <v>38</v>
      </c>
    </row>
    <row r="59" spans="1:34" ht="15" customHeight="1">
      <c r="A59" s="289" t="s">
        <v>360</v>
      </c>
      <c r="B59" s="308">
        <v>17</v>
      </c>
      <c r="C59" s="308">
        <v>7</v>
      </c>
      <c r="D59" s="309">
        <v>24</v>
      </c>
      <c r="E59" s="308">
        <v>13</v>
      </c>
      <c r="F59" s="308">
        <v>6</v>
      </c>
      <c r="G59" s="309">
        <v>19</v>
      </c>
      <c r="H59" s="308">
        <v>23</v>
      </c>
      <c r="I59" s="308">
        <v>5</v>
      </c>
      <c r="J59" s="309">
        <v>28</v>
      </c>
      <c r="K59" s="308">
        <v>18</v>
      </c>
      <c r="L59" s="308">
        <v>7</v>
      </c>
      <c r="M59" s="309">
        <v>25</v>
      </c>
      <c r="N59" s="308">
        <v>15</v>
      </c>
      <c r="O59" s="308">
        <v>3</v>
      </c>
      <c r="P59" s="309">
        <v>18</v>
      </c>
      <c r="Q59" s="308">
        <v>7</v>
      </c>
      <c r="R59" s="308">
        <v>2</v>
      </c>
      <c r="S59" s="309">
        <v>9</v>
      </c>
      <c r="T59" s="308">
        <v>11</v>
      </c>
      <c r="U59" s="308">
        <v>4</v>
      </c>
      <c r="V59" s="309">
        <v>15</v>
      </c>
      <c r="W59" s="308">
        <v>10</v>
      </c>
      <c r="X59" s="308"/>
      <c r="Y59" s="309">
        <v>10</v>
      </c>
      <c r="Z59" s="308">
        <f>Z58+Z57+Z56</f>
        <v>11</v>
      </c>
      <c r="AA59" s="308">
        <f>AA58+AA57+AA56</f>
        <v>2</v>
      </c>
      <c r="AB59" s="309">
        <f t="shared" si="0"/>
        <v>13</v>
      </c>
      <c r="AC59" s="308">
        <f>AC58+AC57+AC56</f>
        <v>7</v>
      </c>
      <c r="AD59" s="308">
        <f>AD58+AD57+AD56</f>
        <v>0</v>
      </c>
      <c r="AE59" s="309">
        <f t="shared" si="1"/>
        <v>7</v>
      </c>
      <c r="AF59" s="309">
        <f t="shared" si="2"/>
        <v>132</v>
      </c>
      <c r="AG59" s="309">
        <f t="shared" si="3"/>
        <v>36</v>
      </c>
      <c r="AH59" s="667">
        <f t="shared" si="4"/>
        <v>168</v>
      </c>
    </row>
    <row r="60" spans="1:34" ht="15" customHeight="1">
      <c r="A60" s="322" t="s">
        <v>131</v>
      </c>
      <c r="B60" s="292">
        <v>1</v>
      </c>
      <c r="C60" s="293">
        <v>1</v>
      </c>
      <c r="D60" s="294">
        <v>2</v>
      </c>
      <c r="E60" s="292">
        <v>4</v>
      </c>
      <c r="F60" s="293">
        <v>1</v>
      </c>
      <c r="G60" s="294">
        <v>5</v>
      </c>
      <c r="H60" s="292">
        <v>11</v>
      </c>
      <c r="I60" s="293">
        <v>2</v>
      </c>
      <c r="J60" s="294">
        <v>13</v>
      </c>
      <c r="K60" s="292">
        <v>8</v>
      </c>
      <c r="L60" s="293">
        <v>1</v>
      </c>
      <c r="M60" s="294">
        <v>9</v>
      </c>
      <c r="N60" s="292">
        <v>6</v>
      </c>
      <c r="O60" s="293">
        <v>2</v>
      </c>
      <c r="P60" s="294">
        <v>8</v>
      </c>
      <c r="Q60" s="292">
        <v>7</v>
      </c>
      <c r="R60" s="293"/>
      <c r="S60" s="294">
        <v>7</v>
      </c>
      <c r="T60" s="292">
        <v>12</v>
      </c>
      <c r="U60" s="293">
        <v>1</v>
      </c>
      <c r="V60" s="294">
        <v>13</v>
      </c>
      <c r="W60" s="292">
        <v>3</v>
      </c>
      <c r="X60" s="293">
        <v>1</v>
      </c>
      <c r="Y60" s="294">
        <v>4</v>
      </c>
      <c r="Z60" s="292">
        <v>3</v>
      </c>
      <c r="AA60" s="293"/>
      <c r="AB60" s="294">
        <f t="shared" si="0"/>
        <v>3</v>
      </c>
      <c r="AC60" s="292">
        <v>2</v>
      </c>
      <c r="AD60" s="293"/>
      <c r="AE60" s="294">
        <f t="shared" si="1"/>
        <v>2</v>
      </c>
      <c r="AF60" s="292">
        <f t="shared" si="2"/>
        <v>57</v>
      </c>
      <c r="AG60" s="293">
        <f t="shared" si="3"/>
        <v>9</v>
      </c>
      <c r="AH60" s="304">
        <f t="shared" si="4"/>
        <v>66</v>
      </c>
    </row>
    <row r="61" spans="1:34" ht="15" customHeight="1">
      <c r="A61" s="323" t="s">
        <v>132</v>
      </c>
      <c r="B61" s="295">
        <v>2</v>
      </c>
      <c r="C61" s="296">
        <v>2</v>
      </c>
      <c r="D61" s="297">
        <v>4</v>
      </c>
      <c r="E61" s="295">
        <v>5</v>
      </c>
      <c r="F61" s="296">
        <v>1</v>
      </c>
      <c r="G61" s="297">
        <v>6</v>
      </c>
      <c r="H61" s="295">
        <v>4</v>
      </c>
      <c r="I61" s="296">
        <v>1</v>
      </c>
      <c r="J61" s="297">
        <v>5</v>
      </c>
      <c r="K61" s="295">
        <v>5</v>
      </c>
      <c r="L61" s="296"/>
      <c r="M61" s="297">
        <v>5</v>
      </c>
      <c r="N61" s="295">
        <v>4</v>
      </c>
      <c r="O61" s="296"/>
      <c r="P61" s="297">
        <v>4</v>
      </c>
      <c r="Q61" s="295">
        <v>3</v>
      </c>
      <c r="R61" s="296">
        <v>1</v>
      </c>
      <c r="S61" s="297">
        <v>4</v>
      </c>
      <c r="T61" s="295">
        <v>1</v>
      </c>
      <c r="U61" s="296">
        <v>1</v>
      </c>
      <c r="V61" s="297">
        <v>2</v>
      </c>
      <c r="W61" s="295">
        <v>1</v>
      </c>
      <c r="X61" s="296">
        <v>0</v>
      </c>
      <c r="Y61" s="297">
        <v>1</v>
      </c>
      <c r="Z61" s="295">
        <v>2</v>
      </c>
      <c r="AA61" s="296"/>
      <c r="AB61" s="297">
        <f t="shared" si="0"/>
        <v>2</v>
      </c>
      <c r="AC61" s="295">
        <v>1</v>
      </c>
      <c r="AD61" s="296"/>
      <c r="AE61" s="297">
        <f t="shared" si="1"/>
        <v>1</v>
      </c>
      <c r="AF61" s="295">
        <f t="shared" si="2"/>
        <v>28</v>
      </c>
      <c r="AG61" s="296">
        <f t="shared" si="3"/>
        <v>6</v>
      </c>
      <c r="AH61" s="305">
        <f t="shared" si="4"/>
        <v>34</v>
      </c>
    </row>
    <row r="62" spans="1:34" ht="15" customHeight="1">
      <c r="A62" s="321" t="s">
        <v>133</v>
      </c>
      <c r="B62" s="298">
        <v>2</v>
      </c>
      <c r="C62" s="299"/>
      <c r="D62" s="300">
        <v>2</v>
      </c>
      <c r="E62" s="298">
        <v>1</v>
      </c>
      <c r="F62" s="299"/>
      <c r="G62" s="300">
        <v>1</v>
      </c>
      <c r="H62" s="298">
        <v>7</v>
      </c>
      <c r="I62" s="299">
        <v>0</v>
      </c>
      <c r="J62" s="300">
        <v>7</v>
      </c>
      <c r="K62" s="298">
        <v>2</v>
      </c>
      <c r="L62" s="299">
        <v>0</v>
      </c>
      <c r="M62" s="300">
        <v>2</v>
      </c>
      <c r="N62" s="298">
        <v>1</v>
      </c>
      <c r="O62" s="299"/>
      <c r="P62" s="300">
        <v>1</v>
      </c>
      <c r="Q62" s="298">
        <v>2</v>
      </c>
      <c r="R62" s="299"/>
      <c r="S62" s="300">
        <v>2</v>
      </c>
      <c r="T62" s="298">
        <v>6</v>
      </c>
      <c r="U62" s="299"/>
      <c r="V62" s="300">
        <v>6</v>
      </c>
      <c r="W62" s="298">
        <v>3</v>
      </c>
      <c r="X62" s="299">
        <v>1</v>
      </c>
      <c r="Y62" s="300">
        <v>4</v>
      </c>
      <c r="Z62" s="298">
        <v>3</v>
      </c>
      <c r="AA62" s="299"/>
      <c r="AB62" s="300">
        <f t="shared" si="0"/>
        <v>3</v>
      </c>
      <c r="AC62" s="298">
        <v>2</v>
      </c>
      <c r="AD62" s="299"/>
      <c r="AE62" s="300">
        <f t="shared" si="1"/>
        <v>2</v>
      </c>
      <c r="AF62" s="298">
        <f t="shared" si="2"/>
        <v>29</v>
      </c>
      <c r="AG62" s="299">
        <f t="shared" si="3"/>
        <v>1</v>
      </c>
      <c r="AH62" s="306">
        <f t="shared" si="4"/>
        <v>30</v>
      </c>
    </row>
    <row r="63" spans="1:34" ht="15" customHeight="1">
      <c r="A63" s="289" t="s">
        <v>361</v>
      </c>
      <c r="B63" s="308">
        <v>5</v>
      </c>
      <c r="C63" s="308">
        <v>3</v>
      </c>
      <c r="D63" s="309">
        <v>8</v>
      </c>
      <c r="E63" s="308">
        <v>10</v>
      </c>
      <c r="F63" s="308">
        <v>2</v>
      </c>
      <c r="G63" s="309">
        <v>12</v>
      </c>
      <c r="H63" s="308">
        <v>22</v>
      </c>
      <c r="I63" s="308">
        <v>3</v>
      </c>
      <c r="J63" s="309">
        <v>25</v>
      </c>
      <c r="K63" s="308">
        <v>15</v>
      </c>
      <c r="L63" s="308">
        <v>1</v>
      </c>
      <c r="M63" s="309">
        <v>16</v>
      </c>
      <c r="N63" s="308">
        <v>11</v>
      </c>
      <c r="O63" s="308">
        <v>2</v>
      </c>
      <c r="P63" s="309">
        <v>13</v>
      </c>
      <c r="Q63" s="308">
        <v>12</v>
      </c>
      <c r="R63" s="308">
        <v>1</v>
      </c>
      <c r="S63" s="309">
        <v>13</v>
      </c>
      <c r="T63" s="308">
        <v>19</v>
      </c>
      <c r="U63" s="308">
        <v>2</v>
      </c>
      <c r="V63" s="309">
        <v>21</v>
      </c>
      <c r="W63" s="308">
        <v>7</v>
      </c>
      <c r="X63" s="308">
        <v>2</v>
      </c>
      <c r="Y63" s="309">
        <v>9</v>
      </c>
      <c r="Z63" s="308">
        <f>Z62+Z61+Z60</f>
        <v>8</v>
      </c>
      <c r="AA63" s="308">
        <f>AA62+AA61+AA60</f>
        <v>0</v>
      </c>
      <c r="AB63" s="309">
        <f t="shared" si="0"/>
        <v>8</v>
      </c>
      <c r="AC63" s="308">
        <f>AC62+AC61+AC60</f>
        <v>5</v>
      </c>
      <c r="AD63" s="308">
        <f>AD62+AD61+AD60</f>
        <v>0</v>
      </c>
      <c r="AE63" s="309">
        <f t="shared" si="1"/>
        <v>5</v>
      </c>
      <c r="AF63" s="309">
        <f t="shared" si="2"/>
        <v>114</v>
      </c>
      <c r="AG63" s="309">
        <f t="shared" si="3"/>
        <v>16</v>
      </c>
      <c r="AH63" s="667">
        <f t="shared" si="4"/>
        <v>130</v>
      </c>
    </row>
    <row r="64" spans="1:34" ht="15" customHeight="1">
      <c r="A64" s="322" t="s">
        <v>165</v>
      </c>
      <c r="B64" s="292">
        <v>2</v>
      </c>
      <c r="C64" s="293">
        <v>2</v>
      </c>
      <c r="D64" s="294">
        <v>4</v>
      </c>
      <c r="E64" s="292">
        <v>1</v>
      </c>
      <c r="F64" s="293">
        <v>1</v>
      </c>
      <c r="G64" s="294">
        <v>2</v>
      </c>
      <c r="H64" s="292">
        <v>1</v>
      </c>
      <c r="I64" s="293">
        <v>1</v>
      </c>
      <c r="J64" s="294">
        <v>2</v>
      </c>
      <c r="K64" s="292">
        <v>2</v>
      </c>
      <c r="L64" s="293">
        <v>1</v>
      </c>
      <c r="M64" s="294">
        <v>3</v>
      </c>
      <c r="N64" s="292">
        <v>1</v>
      </c>
      <c r="O64" s="293"/>
      <c r="P64" s="294">
        <v>1</v>
      </c>
      <c r="Q64" s="292">
        <v>2</v>
      </c>
      <c r="R64" s="293"/>
      <c r="S64" s="294">
        <v>2</v>
      </c>
      <c r="T64" s="292">
        <v>1</v>
      </c>
      <c r="U64" s="293"/>
      <c r="V64" s="294">
        <v>1</v>
      </c>
      <c r="W64" s="292">
        <v>1</v>
      </c>
      <c r="X64" s="293"/>
      <c r="Y64" s="294">
        <v>1</v>
      </c>
      <c r="Z64" s="292"/>
      <c r="AA64" s="293">
        <v>2</v>
      </c>
      <c r="AB64" s="294">
        <f t="shared" si="0"/>
        <v>2</v>
      </c>
      <c r="AC64" s="292"/>
      <c r="AD64" s="293"/>
      <c r="AE64" s="294">
        <f t="shared" si="1"/>
        <v>0</v>
      </c>
      <c r="AF64" s="292">
        <f t="shared" si="2"/>
        <v>11</v>
      </c>
      <c r="AG64" s="293">
        <f t="shared" si="3"/>
        <v>7</v>
      </c>
      <c r="AH64" s="304">
        <f t="shared" si="4"/>
        <v>18</v>
      </c>
    </row>
    <row r="65" spans="1:34" ht="15" customHeight="1">
      <c r="A65" s="323" t="s">
        <v>134</v>
      </c>
      <c r="B65" s="295">
        <v>1</v>
      </c>
      <c r="C65" s="296">
        <v>2</v>
      </c>
      <c r="D65" s="297">
        <v>3</v>
      </c>
      <c r="E65" s="295">
        <v>3</v>
      </c>
      <c r="F65" s="296"/>
      <c r="G65" s="297">
        <v>3</v>
      </c>
      <c r="H65" s="295">
        <v>2</v>
      </c>
      <c r="I65" s="296">
        <v>2</v>
      </c>
      <c r="J65" s="297">
        <v>4</v>
      </c>
      <c r="K65" s="295">
        <v>4</v>
      </c>
      <c r="L65" s="296"/>
      <c r="M65" s="297">
        <v>4</v>
      </c>
      <c r="N65" s="295">
        <v>1</v>
      </c>
      <c r="O65" s="296"/>
      <c r="P65" s="297">
        <v>1</v>
      </c>
      <c r="Q65" s="295">
        <v>2</v>
      </c>
      <c r="R65" s="296">
        <v>1</v>
      </c>
      <c r="S65" s="297">
        <v>3</v>
      </c>
      <c r="T65" s="295">
        <v>3</v>
      </c>
      <c r="U65" s="296"/>
      <c r="V65" s="297">
        <v>3</v>
      </c>
      <c r="W65" s="295">
        <v>3</v>
      </c>
      <c r="X65" s="296">
        <v>1</v>
      </c>
      <c r="Y65" s="297">
        <v>4</v>
      </c>
      <c r="Z65" s="295">
        <v>1</v>
      </c>
      <c r="AA65" s="296">
        <v>1</v>
      </c>
      <c r="AB65" s="297">
        <f t="shared" si="0"/>
        <v>2</v>
      </c>
      <c r="AC65" s="295">
        <v>1</v>
      </c>
      <c r="AD65" s="296">
        <v>1</v>
      </c>
      <c r="AE65" s="297">
        <f t="shared" si="1"/>
        <v>2</v>
      </c>
      <c r="AF65" s="295">
        <f t="shared" si="2"/>
        <v>21</v>
      </c>
      <c r="AG65" s="296">
        <f t="shared" si="3"/>
        <v>8</v>
      </c>
      <c r="AH65" s="305">
        <f t="shared" si="4"/>
        <v>29</v>
      </c>
    </row>
    <row r="66" spans="1:34" ht="15" customHeight="1">
      <c r="A66" s="323" t="s">
        <v>135</v>
      </c>
      <c r="B66" s="295">
        <v>1</v>
      </c>
      <c r="C66" s="296"/>
      <c r="D66" s="297">
        <v>1</v>
      </c>
      <c r="E66" s="295">
        <v>1</v>
      </c>
      <c r="F66" s="296"/>
      <c r="G66" s="297">
        <v>1</v>
      </c>
      <c r="H66" s="295">
        <v>1</v>
      </c>
      <c r="I66" s="296">
        <v>1</v>
      </c>
      <c r="J66" s="297">
        <v>2</v>
      </c>
      <c r="K66" s="295"/>
      <c r="L66" s="296"/>
      <c r="M66" s="297">
        <v>0</v>
      </c>
      <c r="N66" s="295"/>
      <c r="O66" s="296"/>
      <c r="P66" s="297">
        <v>0</v>
      </c>
      <c r="Q66" s="295">
        <v>2</v>
      </c>
      <c r="R66" s="296"/>
      <c r="S66" s="297">
        <v>2</v>
      </c>
      <c r="T66" s="295">
        <v>2</v>
      </c>
      <c r="U66" s="296"/>
      <c r="V66" s="297">
        <v>2</v>
      </c>
      <c r="W66" s="295">
        <v>1</v>
      </c>
      <c r="X66" s="296"/>
      <c r="Y66" s="297">
        <v>1</v>
      </c>
      <c r="Z66" s="295">
        <v>1</v>
      </c>
      <c r="AA66" s="296"/>
      <c r="AB66" s="297">
        <f t="shared" si="0"/>
        <v>1</v>
      </c>
      <c r="AC66" s="295">
        <v>1</v>
      </c>
      <c r="AD66" s="296"/>
      <c r="AE66" s="297">
        <f t="shared" si="1"/>
        <v>1</v>
      </c>
      <c r="AF66" s="295">
        <f t="shared" si="2"/>
        <v>10</v>
      </c>
      <c r="AG66" s="296">
        <f t="shared" si="3"/>
        <v>1</v>
      </c>
      <c r="AH66" s="305">
        <f t="shared" si="4"/>
        <v>11</v>
      </c>
    </row>
    <row r="67" spans="1:34" ht="15" customHeight="1">
      <c r="A67" s="321" t="s">
        <v>136</v>
      </c>
      <c r="B67" s="298">
        <v>2</v>
      </c>
      <c r="C67" s="299">
        <v>1</v>
      </c>
      <c r="D67" s="300">
        <v>3</v>
      </c>
      <c r="E67" s="298"/>
      <c r="F67" s="299">
        <v>1</v>
      </c>
      <c r="G67" s="300">
        <v>1</v>
      </c>
      <c r="H67" s="298">
        <v>1</v>
      </c>
      <c r="I67" s="299">
        <v>1</v>
      </c>
      <c r="J67" s="300">
        <v>2</v>
      </c>
      <c r="K67" s="298"/>
      <c r="L67" s="299"/>
      <c r="M67" s="300">
        <v>0</v>
      </c>
      <c r="N67" s="298">
        <v>2</v>
      </c>
      <c r="O67" s="299"/>
      <c r="P67" s="300">
        <v>2</v>
      </c>
      <c r="Q67" s="298">
        <v>1</v>
      </c>
      <c r="R67" s="299"/>
      <c r="S67" s="300">
        <v>1</v>
      </c>
      <c r="T67" s="298"/>
      <c r="U67" s="299"/>
      <c r="V67" s="300">
        <v>0</v>
      </c>
      <c r="W67" s="298">
        <v>0</v>
      </c>
      <c r="X67" s="299">
        <v>1</v>
      </c>
      <c r="Y67" s="300">
        <v>1</v>
      </c>
      <c r="Z67" s="298"/>
      <c r="AA67" s="299"/>
      <c r="AB67" s="300">
        <f t="shared" si="0"/>
        <v>0</v>
      </c>
      <c r="AC67" s="298"/>
      <c r="AD67" s="299"/>
      <c r="AE67" s="300">
        <f t="shared" si="1"/>
        <v>0</v>
      </c>
      <c r="AF67" s="298">
        <f t="shared" si="2"/>
        <v>6</v>
      </c>
      <c r="AG67" s="299">
        <f t="shared" si="3"/>
        <v>4</v>
      </c>
      <c r="AH67" s="306">
        <f t="shared" si="4"/>
        <v>10</v>
      </c>
    </row>
    <row r="68" spans="1:34" ht="15" customHeight="1">
      <c r="A68" s="289" t="s">
        <v>362</v>
      </c>
      <c r="B68" s="308">
        <v>6</v>
      </c>
      <c r="C68" s="308">
        <v>5</v>
      </c>
      <c r="D68" s="309">
        <v>11</v>
      </c>
      <c r="E68" s="308">
        <v>5</v>
      </c>
      <c r="F68" s="308">
        <v>2</v>
      </c>
      <c r="G68" s="309">
        <v>7</v>
      </c>
      <c r="H68" s="308">
        <v>5</v>
      </c>
      <c r="I68" s="308">
        <v>5</v>
      </c>
      <c r="J68" s="309">
        <v>10</v>
      </c>
      <c r="K68" s="308">
        <v>6</v>
      </c>
      <c r="L68" s="308">
        <v>1</v>
      </c>
      <c r="M68" s="309">
        <v>7</v>
      </c>
      <c r="N68" s="308">
        <v>4</v>
      </c>
      <c r="O68" s="308"/>
      <c r="P68" s="309">
        <v>4</v>
      </c>
      <c r="Q68" s="308">
        <v>7</v>
      </c>
      <c r="R68" s="308">
        <v>1</v>
      </c>
      <c r="S68" s="309">
        <v>8</v>
      </c>
      <c r="T68" s="308">
        <v>6</v>
      </c>
      <c r="U68" s="308">
        <v>1</v>
      </c>
      <c r="V68" s="309">
        <v>7</v>
      </c>
      <c r="W68" s="308">
        <v>5</v>
      </c>
      <c r="X68" s="308">
        <v>2</v>
      </c>
      <c r="Y68" s="309">
        <v>7</v>
      </c>
      <c r="Z68" s="308">
        <f>Z67+Z66+Z65+Z64</f>
        <v>2</v>
      </c>
      <c r="AA68" s="308">
        <f>AA67+AA66+AA65+AA64</f>
        <v>3</v>
      </c>
      <c r="AB68" s="309">
        <f t="shared" si="0"/>
        <v>5</v>
      </c>
      <c r="AC68" s="308">
        <f>AC67+AC66+AC65+AC64</f>
        <v>2</v>
      </c>
      <c r="AD68" s="308">
        <f>AD67+AD66+AD65+AD64</f>
        <v>1</v>
      </c>
      <c r="AE68" s="309">
        <f t="shared" si="1"/>
        <v>3</v>
      </c>
      <c r="AF68" s="309">
        <f t="shared" si="2"/>
        <v>48</v>
      </c>
      <c r="AG68" s="309">
        <f t="shared" si="3"/>
        <v>21</v>
      </c>
      <c r="AH68" s="667">
        <f t="shared" si="4"/>
        <v>69</v>
      </c>
    </row>
    <row r="69" spans="1:34" ht="15" customHeight="1">
      <c r="A69" s="322" t="s">
        <v>137</v>
      </c>
      <c r="B69" s="292">
        <v>16</v>
      </c>
      <c r="C69" s="293">
        <v>1</v>
      </c>
      <c r="D69" s="294">
        <v>17</v>
      </c>
      <c r="E69" s="292">
        <v>25</v>
      </c>
      <c r="F69" s="293">
        <v>2</v>
      </c>
      <c r="G69" s="294">
        <v>27</v>
      </c>
      <c r="H69" s="292">
        <v>15</v>
      </c>
      <c r="I69" s="293">
        <v>2</v>
      </c>
      <c r="J69" s="294">
        <v>17</v>
      </c>
      <c r="K69" s="292">
        <v>24</v>
      </c>
      <c r="L69" s="293"/>
      <c r="M69" s="294">
        <v>24</v>
      </c>
      <c r="N69" s="292">
        <v>22</v>
      </c>
      <c r="O69" s="293">
        <v>1</v>
      </c>
      <c r="P69" s="294">
        <v>23</v>
      </c>
      <c r="Q69" s="292">
        <v>10</v>
      </c>
      <c r="R69" s="293"/>
      <c r="S69" s="294">
        <v>10</v>
      </c>
      <c r="T69" s="292">
        <v>18</v>
      </c>
      <c r="U69" s="293">
        <v>2</v>
      </c>
      <c r="V69" s="294">
        <v>20</v>
      </c>
      <c r="W69" s="292">
        <v>11</v>
      </c>
      <c r="X69" s="293">
        <v>0</v>
      </c>
      <c r="Y69" s="294">
        <v>11</v>
      </c>
      <c r="Z69" s="292">
        <v>17</v>
      </c>
      <c r="AA69" s="293"/>
      <c r="AB69" s="294">
        <f t="shared" si="0"/>
        <v>17</v>
      </c>
      <c r="AC69" s="292">
        <v>13</v>
      </c>
      <c r="AD69" s="293"/>
      <c r="AE69" s="294">
        <f t="shared" si="1"/>
        <v>13</v>
      </c>
      <c r="AF69" s="292">
        <f t="shared" si="2"/>
        <v>171</v>
      </c>
      <c r="AG69" s="293">
        <f t="shared" si="3"/>
        <v>8</v>
      </c>
      <c r="AH69" s="304">
        <f t="shared" si="4"/>
        <v>179</v>
      </c>
    </row>
    <row r="70" spans="1:34" ht="15" customHeight="1">
      <c r="A70" s="323" t="s">
        <v>138</v>
      </c>
      <c r="B70" s="295">
        <v>18</v>
      </c>
      <c r="C70" s="296">
        <v>1</v>
      </c>
      <c r="D70" s="297">
        <v>19</v>
      </c>
      <c r="E70" s="295">
        <v>14</v>
      </c>
      <c r="F70" s="296"/>
      <c r="G70" s="297">
        <v>14</v>
      </c>
      <c r="H70" s="295">
        <v>17</v>
      </c>
      <c r="I70" s="296"/>
      <c r="J70" s="297">
        <v>17</v>
      </c>
      <c r="K70" s="295">
        <v>13</v>
      </c>
      <c r="L70" s="296"/>
      <c r="M70" s="297">
        <v>13</v>
      </c>
      <c r="N70" s="295">
        <v>14</v>
      </c>
      <c r="O70" s="296"/>
      <c r="P70" s="297">
        <v>14</v>
      </c>
      <c r="Q70" s="295">
        <v>14</v>
      </c>
      <c r="R70" s="296"/>
      <c r="S70" s="297">
        <v>14</v>
      </c>
      <c r="T70" s="295">
        <v>20</v>
      </c>
      <c r="U70" s="296">
        <v>2</v>
      </c>
      <c r="V70" s="297">
        <v>22</v>
      </c>
      <c r="W70" s="295">
        <v>19</v>
      </c>
      <c r="X70" s="296"/>
      <c r="Y70" s="297">
        <v>19</v>
      </c>
      <c r="Z70" s="295">
        <v>13</v>
      </c>
      <c r="AA70" s="296">
        <v>1</v>
      </c>
      <c r="AB70" s="297">
        <f t="shared" si="0"/>
        <v>14</v>
      </c>
      <c r="AC70" s="295">
        <v>4</v>
      </c>
      <c r="AD70" s="296"/>
      <c r="AE70" s="297">
        <f t="shared" si="1"/>
        <v>4</v>
      </c>
      <c r="AF70" s="295">
        <f t="shared" si="2"/>
        <v>146</v>
      </c>
      <c r="AG70" s="296">
        <f t="shared" si="3"/>
        <v>4</v>
      </c>
      <c r="AH70" s="305">
        <f t="shared" si="4"/>
        <v>150</v>
      </c>
    </row>
    <row r="71" spans="1:34" ht="15" customHeight="1">
      <c r="A71" s="323" t="s">
        <v>139</v>
      </c>
      <c r="B71" s="295">
        <v>5</v>
      </c>
      <c r="C71" s="296">
        <v>1</v>
      </c>
      <c r="D71" s="297">
        <v>6</v>
      </c>
      <c r="E71" s="295">
        <v>5</v>
      </c>
      <c r="F71" s="296"/>
      <c r="G71" s="297">
        <v>5</v>
      </c>
      <c r="H71" s="295">
        <v>6</v>
      </c>
      <c r="I71" s="296"/>
      <c r="J71" s="297">
        <v>6</v>
      </c>
      <c r="K71" s="295">
        <v>7</v>
      </c>
      <c r="L71" s="296">
        <v>1</v>
      </c>
      <c r="M71" s="297">
        <v>8</v>
      </c>
      <c r="N71" s="295">
        <v>2</v>
      </c>
      <c r="O71" s="296">
        <v>1</v>
      </c>
      <c r="P71" s="297">
        <v>3</v>
      </c>
      <c r="Q71" s="295">
        <v>4</v>
      </c>
      <c r="R71" s="296"/>
      <c r="S71" s="297">
        <v>4</v>
      </c>
      <c r="T71" s="295">
        <v>9</v>
      </c>
      <c r="U71" s="296">
        <v>1</v>
      </c>
      <c r="V71" s="297">
        <v>10</v>
      </c>
      <c r="W71" s="295">
        <v>7</v>
      </c>
      <c r="X71" s="296"/>
      <c r="Y71" s="297">
        <v>7</v>
      </c>
      <c r="Z71" s="295">
        <v>6</v>
      </c>
      <c r="AA71" s="296"/>
      <c r="AB71" s="297">
        <f t="shared" si="0"/>
        <v>6</v>
      </c>
      <c r="AC71" s="295">
        <v>7</v>
      </c>
      <c r="AD71" s="296"/>
      <c r="AE71" s="297">
        <f t="shared" si="1"/>
        <v>7</v>
      </c>
      <c r="AF71" s="295">
        <f t="shared" si="2"/>
        <v>58</v>
      </c>
      <c r="AG71" s="296">
        <f t="shared" si="3"/>
        <v>4</v>
      </c>
      <c r="AH71" s="305">
        <f t="shared" si="4"/>
        <v>62</v>
      </c>
    </row>
    <row r="72" spans="1:34" ht="15" customHeight="1">
      <c r="A72" s="321" t="s">
        <v>140</v>
      </c>
      <c r="B72" s="298">
        <v>5</v>
      </c>
      <c r="C72" s="299">
        <v>2</v>
      </c>
      <c r="D72" s="300">
        <v>7</v>
      </c>
      <c r="E72" s="298">
        <v>4</v>
      </c>
      <c r="F72" s="299"/>
      <c r="G72" s="300">
        <v>4</v>
      </c>
      <c r="H72" s="298">
        <v>8</v>
      </c>
      <c r="I72" s="299"/>
      <c r="J72" s="300">
        <v>8</v>
      </c>
      <c r="K72" s="298">
        <v>7</v>
      </c>
      <c r="L72" s="299">
        <v>2</v>
      </c>
      <c r="M72" s="300">
        <v>9</v>
      </c>
      <c r="N72" s="298">
        <v>11</v>
      </c>
      <c r="O72" s="299">
        <v>1</v>
      </c>
      <c r="P72" s="300">
        <v>12</v>
      </c>
      <c r="Q72" s="298">
        <v>17</v>
      </c>
      <c r="R72" s="299">
        <v>1</v>
      </c>
      <c r="S72" s="300">
        <v>18</v>
      </c>
      <c r="T72" s="298">
        <v>5</v>
      </c>
      <c r="U72" s="299"/>
      <c r="V72" s="300">
        <v>5</v>
      </c>
      <c r="W72" s="298">
        <v>8</v>
      </c>
      <c r="X72" s="299">
        <v>1</v>
      </c>
      <c r="Y72" s="300">
        <v>9</v>
      </c>
      <c r="Z72" s="298">
        <v>5</v>
      </c>
      <c r="AA72" s="299">
        <v>1</v>
      </c>
      <c r="AB72" s="300">
        <f t="shared" si="0"/>
        <v>6</v>
      </c>
      <c r="AC72" s="298">
        <v>2</v>
      </c>
      <c r="AD72" s="299"/>
      <c r="AE72" s="300">
        <f t="shared" si="1"/>
        <v>2</v>
      </c>
      <c r="AF72" s="298">
        <f t="shared" si="2"/>
        <v>72</v>
      </c>
      <c r="AG72" s="299">
        <f t="shared" si="3"/>
        <v>8</v>
      </c>
      <c r="AH72" s="306">
        <f t="shared" si="4"/>
        <v>80</v>
      </c>
    </row>
    <row r="73" spans="1:34" ht="15" customHeight="1">
      <c r="A73" s="289" t="s">
        <v>363</v>
      </c>
      <c r="B73" s="308">
        <v>44</v>
      </c>
      <c r="C73" s="308">
        <v>5</v>
      </c>
      <c r="D73" s="309">
        <v>49</v>
      </c>
      <c r="E73" s="308">
        <v>48</v>
      </c>
      <c r="F73" s="308">
        <v>2</v>
      </c>
      <c r="G73" s="309">
        <v>50</v>
      </c>
      <c r="H73" s="308">
        <v>46</v>
      </c>
      <c r="I73" s="308">
        <v>2</v>
      </c>
      <c r="J73" s="309">
        <v>48</v>
      </c>
      <c r="K73" s="308">
        <v>51</v>
      </c>
      <c r="L73" s="308">
        <v>3</v>
      </c>
      <c r="M73" s="309">
        <v>54</v>
      </c>
      <c r="N73" s="308">
        <v>49</v>
      </c>
      <c r="O73" s="308">
        <v>3</v>
      </c>
      <c r="P73" s="309">
        <v>52</v>
      </c>
      <c r="Q73" s="308">
        <v>45</v>
      </c>
      <c r="R73" s="308">
        <v>1</v>
      </c>
      <c r="S73" s="309">
        <v>46</v>
      </c>
      <c r="T73" s="308">
        <v>52</v>
      </c>
      <c r="U73" s="308">
        <v>5</v>
      </c>
      <c r="V73" s="309">
        <v>57</v>
      </c>
      <c r="W73" s="308">
        <v>45</v>
      </c>
      <c r="X73" s="308">
        <v>1</v>
      </c>
      <c r="Y73" s="309">
        <v>46</v>
      </c>
      <c r="Z73" s="308">
        <f>Z72+Z71+Z70+Z69</f>
        <v>41</v>
      </c>
      <c r="AA73" s="308">
        <f>AA72+AA71+AA70+AA69</f>
        <v>2</v>
      </c>
      <c r="AB73" s="309">
        <f t="shared" si="0"/>
        <v>43</v>
      </c>
      <c r="AC73" s="308">
        <f>AC72+AC71+AC70+AC69</f>
        <v>26</v>
      </c>
      <c r="AD73" s="308">
        <f>AD72+AD71+AD70+AD69</f>
        <v>0</v>
      </c>
      <c r="AE73" s="309">
        <f t="shared" si="1"/>
        <v>26</v>
      </c>
      <c r="AF73" s="309">
        <f t="shared" si="2"/>
        <v>447</v>
      </c>
      <c r="AG73" s="309">
        <f t="shared" si="3"/>
        <v>24</v>
      </c>
      <c r="AH73" s="667">
        <f t="shared" si="4"/>
        <v>471</v>
      </c>
    </row>
    <row r="74" spans="1:34" ht="15" customHeight="1">
      <c r="A74" s="322" t="s">
        <v>141</v>
      </c>
      <c r="B74" s="292">
        <v>2</v>
      </c>
      <c r="C74" s="293">
        <v>2</v>
      </c>
      <c r="D74" s="294">
        <v>4</v>
      </c>
      <c r="E74" s="292">
        <v>1</v>
      </c>
      <c r="F74" s="293"/>
      <c r="G74" s="294">
        <v>1</v>
      </c>
      <c r="H74" s="292">
        <v>2</v>
      </c>
      <c r="I74" s="293">
        <v>1</v>
      </c>
      <c r="J74" s="294">
        <v>3</v>
      </c>
      <c r="K74" s="292">
        <v>2</v>
      </c>
      <c r="L74" s="293">
        <v>1</v>
      </c>
      <c r="M74" s="294">
        <v>3</v>
      </c>
      <c r="N74" s="292">
        <v>4</v>
      </c>
      <c r="O74" s="293">
        <v>1</v>
      </c>
      <c r="P74" s="294">
        <v>5</v>
      </c>
      <c r="Q74" s="292">
        <v>3</v>
      </c>
      <c r="R74" s="293">
        <v>1</v>
      </c>
      <c r="S74" s="294">
        <v>4</v>
      </c>
      <c r="T74" s="292">
        <v>2</v>
      </c>
      <c r="U74" s="293">
        <v>2</v>
      </c>
      <c r="V74" s="294">
        <v>4</v>
      </c>
      <c r="W74" s="292">
        <v>0</v>
      </c>
      <c r="X74" s="293">
        <v>1</v>
      </c>
      <c r="Y74" s="294">
        <v>1</v>
      </c>
      <c r="Z74" s="292">
        <v>5</v>
      </c>
      <c r="AA74" s="293">
        <v>1</v>
      </c>
      <c r="AB74" s="294">
        <f t="shared" ref="AB74:AB87" si="5">AA74+Z74</f>
        <v>6</v>
      </c>
      <c r="AC74" s="292">
        <v>2</v>
      </c>
      <c r="AD74" s="293"/>
      <c r="AE74" s="294">
        <f t="shared" ref="AE74:AE85" si="6">AD74+AC74</f>
        <v>2</v>
      </c>
      <c r="AF74" s="292">
        <f t="shared" ref="AF74:AF87" si="7">Z74+W74+T74+Q74+N74+K74+H74+E74+B74+AC74</f>
        <v>23</v>
      </c>
      <c r="AG74" s="293">
        <f t="shared" ref="AG74:AG87" si="8">AA74+X74+U74+R74+O74+L74+I74+F74+C74+AD74</f>
        <v>10</v>
      </c>
      <c r="AH74" s="304">
        <f t="shared" ref="AH74:AH85" si="9">AG74+AF74</f>
        <v>33</v>
      </c>
    </row>
    <row r="75" spans="1:34" ht="15" customHeight="1">
      <c r="A75" s="323" t="s">
        <v>142</v>
      </c>
      <c r="B75" s="295"/>
      <c r="C75" s="296">
        <v>2</v>
      </c>
      <c r="D75" s="297">
        <v>2</v>
      </c>
      <c r="E75" s="295">
        <v>1</v>
      </c>
      <c r="F75" s="296"/>
      <c r="G75" s="297">
        <v>1</v>
      </c>
      <c r="H75" s="295">
        <v>1</v>
      </c>
      <c r="I75" s="296">
        <v>2</v>
      </c>
      <c r="J75" s="297">
        <v>3</v>
      </c>
      <c r="K75" s="295">
        <v>5</v>
      </c>
      <c r="L75" s="296">
        <v>1</v>
      </c>
      <c r="M75" s="297">
        <v>6</v>
      </c>
      <c r="N75" s="295">
        <v>3</v>
      </c>
      <c r="O75" s="296">
        <v>2</v>
      </c>
      <c r="P75" s="297">
        <v>5</v>
      </c>
      <c r="Q75" s="295">
        <v>4</v>
      </c>
      <c r="R75" s="296"/>
      <c r="S75" s="297">
        <v>4</v>
      </c>
      <c r="T75" s="295">
        <v>2</v>
      </c>
      <c r="U75" s="296"/>
      <c r="V75" s="297">
        <v>2</v>
      </c>
      <c r="W75" s="295">
        <v>3</v>
      </c>
      <c r="X75" s="296">
        <v>1</v>
      </c>
      <c r="Y75" s="297">
        <v>4</v>
      </c>
      <c r="Z75" s="295">
        <v>2</v>
      </c>
      <c r="AA75" s="296">
        <v>1</v>
      </c>
      <c r="AB75" s="297">
        <f t="shared" si="5"/>
        <v>3</v>
      </c>
      <c r="AC75" s="295">
        <v>2</v>
      </c>
      <c r="AD75" s="296">
        <v>1</v>
      </c>
      <c r="AE75" s="297">
        <f t="shared" si="6"/>
        <v>3</v>
      </c>
      <c r="AF75" s="295">
        <f t="shared" si="7"/>
        <v>23</v>
      </c>
      <c r="AG75" s="296">
        <f t="shared" si="8"/>
        <v>10</v>
      </c>
      <c r="AH75" s="305">
        <f t="shared" si="9"/>
        <v>33</v>
      </c>
    </row>
    <row r="76" spans="1:34" ht="15" customHeight="1">
      <c r="A76" s="323" t="s">
        <v>143</v>
      </c>
      <c r="B76" s="295">
        <v>1</v>
      </c>
      <c r="C76" s="296"/>
      <c r="D76" s="297">
        <v>1</v>
      </c>
      <c r="E76" s="295"/>
      <c r="F76" s="296"/>
      <c r="G76" s="297">
        <v>0</v>
      </c>
      <c r="H76" s="295">
        <v>1</v>
      </c>
      <c r="I76" s="296">
        <v>1</v>
      </c>
      <c r="J76" s="297">
        <v>2</v>
      </c>
      <c r="K76" s="295">
        <v>6</v>
      </c>
      <c r="L76" s="296">
        <v>1</v>
      </c>
      <c r="M76" s="297">
        <v>7</v>
      </c>
      <c r="N76" s="295">
        <v>1</v>
      </c>
      <c r="O76" s="296"/>
      <c r="P76" s="297">
        <v>1</v>
      </c>
      <c r="Q76" s="295">
        <v>1</v>
      </c>
      <c r="R76" s="296"/>
      <c r="S76" s="297">
        <v>1</v>
      </c>
      <c r="T76" s="295">
        <v>1</v>
      </c>
      <c r="U76" s="296">
        <v>3</v>
      </c>
      <c r="V76" s="297">
        <v>4</v>
      </c>
      <c r="W76" s="295">
        <v>0</v>
      </c>
      <c r="X76" s="296">
        <v>0</v>
      </c>
      <c r="Y76" s="297">
        <v>0</v>
      </c>
      <c r="Z76" s="295">
        <v>1</v>
      </c>
      <c r="AA76" s="296">
        <v>1</v>
      </c>
      <c r="AB76" s="297">
        <f t="shared" si="5"/>
        <v>2</v>
      </c>
      <c r="AC76" s="295">
        <v>2</v>
      </c>
      <c r="AD76" s="296"/>
      <c r="AE76" s="297">
        <f t="shared" si="6"/>
        <v>2</v>
      </c>
      <c r="AF76" s="295">
        <f t="shared" si="7"/>
        <v>14</v>
      </c>
      <c r="AG76" s="296">
        <f t="shared" si="8"/>
        <v>6</v>
      </c>
      <c r="AH76" s="305">
        <f t="shared" si="9"/>
        <v>20</v>
      </c>
    </row>
    <row r="77" spans="1:34" ht="15" customHeight="1">
      <c r="A77" s="323" t="s">
        <v>144</v>
      </c>
      <c r="B77" s="295">
        <v>1</v>
      </c>
      <c r="C77" s="296"/>
      <c r="D77" s="297">
        <v>1</v>
      </c>
      <c r="E77" s="295">
        <v>1</v>
      </c>
      <c r="F77" s="296"/>
      <c r="G77" s="297">
        <v>1</v>
      </c>
      <c r="H77" s="295">
        <v>2</v>
      </c>
      <c r="I77" s="296"/>
      <c r="J77" s="297">
        <v>2</v>
      </c>
      <c r="K77" s="295">
        <v>4</v>
      </c>
      <c r="L77" s="296">
        <v>1</v>
      </c>
      <c r="M77" s="297">
        <v>5</v>
      </c>
      <c r="N77" s="295">
        <v>1</v>
      </c>
      <c r="O77" s="296">
        <v>1</v>
      </c>
      <c r="P77" s="297">
        <v>2</v>
      </c>
      <c r="Q77" s="295">
        <v>4</v>
      </c>
      <c r="R77" s="296">
        <v>2</v>
      </c>
      <c r="S77" s="297">
        <v>6</v>
      </c>
      <c r="T77" s="295">
        <v>1</v>
      </c>
      <c r="U77" s="296">
        <v>2</v>
      </c>
      <c r="V77" s="297">
        <v>3</v>
      </c>
      <c r="W77" s="295">
        <v>2</v>
      </c>
      <c r="X77" s="296"/>
      <c r="Y77" s="297">
        <v>2</v>
      </c>
      <c r="Z77" s="295">
        <v>1</v>
      </c>
      <c r="AA77" s="296"/>
      <c r="AB77" s="297">
        <f t="shared" si="5"/>
        <v>1</v>
      </c>
      <c r="AC77" s="295">
        <v>1</v>
      </c>
      <c r="AD77" s="296"/>
      <c r="AE77" s="297">
        <f t="shared" si="6"/>
        <v>1</v>
      </c>
      <c r="AF77" s="295">
        <f t="shared" si="7"/>
        <v>18</v>
      </c>
      <c r="AG77" s="296">
        <f t="shared" si="8"/>
        <v>6</v>
      </c>
      <c r="AH77" s="305">
        <f t="shared" si="9"/>
        <v>24</v>
      </c>
    </row>
    <row r="78" spans="1:34" ht="15" customHeight="1">
      <c r="A78" s="323" t="s">
        <v>145</v>
      </c>
      <c r="B78" s="295">
        <v>2</v>
      </c>
      <c r="C78" s="296"/>
      <c r="D78" s="297">
        <v>2</v>
      </c>
      <c r="E78" s="295">
        <v>2</v>
      </c>
      <c r="F78" s="296"/>
      <c r="G78" s="297">
        <v>2</v>
      </c>
      <c r="H78" s="295">
        <v>1</v>
      </c>
      <c r="I78" s="296"/>
      <c r="J78" s="297">
        <v>1</v>
      </c>
      <c r="K78" s="295">
        <v>1</v>
      </c>
      <c r="L78" s="296"/>
      <c r="M78" s="297">
        <v>1</v>
      </c>
      <c r="N78" s="295"/>
      <c r="O78" s="296"/>
      <c r="P78" s="297">
        <v>0</v>
      </c>
      <c r="Q78" s="295">
        <v>1</v>
      </c>
      <c r="R78" s="296"/>
      <c r="S78" s="297">
        <v>1</v>
      </c>
      <c r="T78" s="295">
        <v>2</v>
      </c>
      <c r="U78" s="296"/>
      <c r="V78" s="297">
        <v>2</v>
      </c>
      <c r="W78" s="295">
        <v>1</v>
      </c>
      <c r="X78" s="296">
        <v>1</v>
      </c>
      <c r="Y78" s="297">
        <v>2</v>
      </c>
      <c r="Z78" s="295"/>
      <c r="AA78" s="296"/>
      <c r="AB78" s="297">
        <f t="shared" si="5"/>
        <v>0</v>
      </c>
      <c r="AC78" s="295"/>
      <c r="AD78" s="296">
        <v>1</v>
      </c>
      <c r="AE78" s="297">
        <f t="shared" si="6"/>
        <v>1</v>
      </c>
      <c r="AF78" s="295">
        <f t="shared" si="7"/>
        <v>10</v>
      </c>
      <c r="AG78" s="296">
        <f t="shared" si="8"/>
        <v>2</v>
      </c>
      <c r="AH78" s="305">
        <f t="shared" si="9"/>
        <v>12</v>
      </c>
    </row>
    <row r="79" spans="1:34" ht="15" customHeight="1">
      <c r="A79" s="321" t="s">
        <v>146</v>
      </c>
      <c r="B79" s="298">
        <v>1</v>
      </c>
      <c r="C79" s="299"/>
      <c r="D79" s="300">
        <v>1</v>
      </c>
      <c r="E79" s="298"/>
      <c r="F79" s="299"/>
      <c r="G79" s="300">
        <v>0</v>
      </c>
      <c r="H79" s="298"/>
      <c r="I79" s="299"/>
      <c r="J79" s="300">
        <v>0</v>
      </c>
      <c r="K79" s="298">
        <v>2</v>
      </c>
      <c r="L79" s="299">
        <v>2</v>
      </c>
      <c r="M79" s="300">
        <v>4</v>
      </c>
      <c r="N79" s="298"/>
      <c r="O79" s="299">
        <v>1</v>
      </c>
      <c r="P79" s="300">
        <v>1</v>
      </c>
      <c r="Q79" s="298">
        <v>2</v>
      </c>
      <c r="R79" s="299">
        <v>4</v>
      </c>
      <c r="S79" s="300">
        <v>6</v>
      </c>
      <c r="T79" s="298">
        <v>2</v>
      </c>
      <c r="U79" s="299"/>
      <c r="V79" s="300">
        <v>2</v>
      </c>
      <c r="W79" s="298">
        <v>1</v>
      </c>
      <c r="X79" s="299">
        <v>0</v>
      </c>
      <c r="Y79" s="300">
        <v>1</v>
      </c>
      <c r="Z79" s="298">
        <v>1</v>
      </c>
      <c r="AA79" s="299">
        <v>1</v>
      </c>
      <c r="AB79" s="300">
        <f t="shared" si="5"/>
        <v>2</v>
      </c>
      <c r="AC79" s="298">
        <v>1</v>
      </c>
      <c r="AD79" s="299">
        <v>1</v>
      </c>
      <c r="AE79" s="300">
        <f t="shared" si="6"/>
        <v>2</v>
      </c>
      <c r="AF79" s="298">
        <f t="shared" si="7"/>
        <v>10</v>
      </c>
      <c r="AG79" s="299">
        <f t="shared" si="8"/>
        <v>9</v>
      </c>
      <c r="AH79" s="306">
        <f t="shared" si="9"/>
        <v>19</v>
      </c>
    </row>
    <row r="80" spans="1:34" s="278" customFormat="1" ht="15" customHeight="1">
      <c r="A80" s="311" t="s">
        <v>364</v>
      </c>
      <c r="B80" s="312">
        <v>7</v>
      </c>
      <c r="C80" s="312">
        <v>4</v>
      </c>
      <c r="D80" s="313">
        <v>11</v>
      </c>
      <c r="E80" s="312">
        <v>5</v>
      </c>
      <c r="F80" s="312">
        <v>0</v>
      </c>
      <c r="G80" s="313">
        <v>5</v>
      </c>
      <c r="H80" s="312">
        <v>7</v>
      </c>
      <c r="I80" s="312">
        <v>4</v>
      </c>
      <c r="J80" s="313">
        <v>11</v>
      </c>
      <c r="K80" s="312">
        <v>20</v>
      </c>
      <c r="L80" s="312">
        <v>6</v>
      </c>
      <c r="M80" s="313">
        <v>26</v>
      </c>
      <c r="N80" s="312">
        <v>9</v>
      </c>
      <c r="O80" s="312">
        <v>5</v>
      </c>
      <c r="P80" s="313">
        <v>14</v>
      </c>
      <c r="Q80" s="312">
        <v>15</v>
      </c>
      <c r="R80" s="312">
        <v>7</v>
      </c>
      <c r="S80" s="313">
        <v>22</v>
      </c>
      <c r="T80" s="312">
        <v>10</v>
      </c>
      <c r="U80" s="312">
        <v>7</v>
      </c>
      <c r="V80" s="313">
        <v>17</v>
      </c>
      <c r="W80" s="312">
        <v>7</v>
      </c>
      <c r="X80" s="312">
        <v>3</v>
      </c>
      <c r="Y80" s="313">
        <v>10</v>
      </c>
      <c r="Z80" s="312">
        <f>Z79+Z78+Z77+Z76+Z75+Z74</f>
        <v>10</v>
      </c>
      <c r="AA80" s="312">
        <f>AA79+AA78+AA77+AA76+AA75+AA74</f>
        <v>4</v>
      </c>
      <c r="AB80" s="313">
        <f t="shared" si="5"/>
        <v>14</v>
      </c>
      <c r="AC80" s="312">
        <f>AC79+AC78+AC77+AC76+AC75+AC74</f>
        <v>8</v>
      </c>
      <c r="AD80" s="312">
        <f>AD79+AD78+AD77+AD76+AD75+AD74</f>
        <v>3</v>
      </c>
      <c r="AE80" s="313">
        <f t="shared" si="6"/>
        <v>11</v>
      </c>
      <c r="AF80" s="313">
        <f t="shared" si="7"/>
        <v>98</v>
      </c>
      <c r="AG80" s="313">
        <f t="shared" si="8"/>
        <v>43</v>
      </c>
      <c r="AH80" s="718">
        <f t="shared" si="9"/>
        <v>141</v>
      </c>
    </row>
    <row r="81" spans="1:34" ht="15" customHeight="1">
      <c r="A81" s="314" t="s">
        <v>169</v>
      </c>
      <c r="B81" s="315">
        <v>132</v>
      </c>
      <c r="C81" s="315">
        <v>26</v>
      </c>
      <c r="D81" s="316">
        <v>158</v>
      </c>
      <c r="E81" s="315">
        <v>113</v>
      </c>
      <c r="F81" s="315">
        <v>24</v>
      </c>
      <c r="G81" s="316">
        <v>137</v>
      </c>
      <c r="H81" s="315">
        <v>155</v>
      </c>
      <c r="I81" s="315">
        <v>29</v>
      </c>
      <c r="J81" s="316">
        <v>184</v>
      </c>
      <c r="K81" s="315">
        <v>179</v>
      </c>
      <c r="L81" s="315">
        <v>22</v>
      </c>
      <c r="M81" s="316">
        <v>201</v>
      </c>
      <c r="N81" s="315">
        <v>149</v>
      </c>
      <c r="O81" s="315">
        <v>16</v>
      </c>
      <c r="P81" s="316">
        <v>165</v>
      </c>
      <c r="Q81" s="315">
        <v>136</v>
      </c>
      <c r="R81" s="315">
        <v>19</v>
      </c>
      <c r="S81" s="316">
        <v>155</v>
      </c>
      <c r="T81" s="315">
        <v>171</v>
      </c>
      <c r="U81" s="315">
        <v>25</v>
      </c>
      <c r="V81" s="316">
        <v>196</v>
      </c>
      <c r="W81" s="315">
        <v>129</v>
      </c>
      <c r="X81" s="315">
        <v>14</v>
      </c>
      <c r="Y81" s="316">
        <v>143</v>
      </c>
      <c r="Z81" s="315">
        <f>Z80+Z73+Z68+Z63+Z59+Z55+Z53</f>
        <v>116</v>
      </c>
      <c r="AA81" s="315">
        <f>AA80+AA73+AA68+AA63+AA59+AA55+AA53</f>
        <v>14</v>
      </c>
      <c r="AB81" s="316">
        <f t="shared" si="5"/>
        <v>130</v>
      </c>
      <c r="AC81" s="315">
        <f>AC80+AC73+AC68+AC63+AC59+AC55+AC53</f>
        <v>76</v>
      </c>
      <c r="AD81" s="315">
        <f>AD80+AD73+AD68+AD63+AD59+AD55+AD53</f>
        <v>8</v>
      </c>
      <c r="AE81" s="316">
        <f t="shared" si="6"/>
        <v>84</v>
      </c>
      <c r="AF81" s="316">
        <f t="shared" si="7"/>
        <v>1356</v>
      </c>
      <c r="AG81" s="316">
        <f t="shared" si="8"/>
        <v>197</v>
      </c>
      <c r="AH81" s="719">
        <f t="shared" si="9"/>
        <v>1553</v>
      </c>
    </row>
    <row r="82" spans="1:34" ht="15" customHeight="1">
      <c r="A82" s="322" t="s">
        <v>153</v>
      </c>
      <c r="B82" s="292">
        <v>2</v>
      </c>
      <c r="C82" s="293"/>
      <c r="D82" s="294">
        <v>2</v>
      </c>
      <c r="E82" s="292">
        <v>2</v>
      </c>
      <c r="F82" s="293"/>
      <c r="G82" s="294">
        <v>2</v>
      </c>
      <c r="H82" s="292">
        <v>2</v>
      </c>
      <c r="I82" s="293"/>
      <c r="J82" s="294">
        <v>2</v>
      </c>
      <c r="K82" s="292">
        <v>2</v>
      </c>
      <c r="L82" s="293"/>
      <c r="M82" s="294">
        <v>2</v>
      </c>
      <c r="N82" s="292">
        <v>4</v>
      </c>
      <c r="O82" s="293"/>
      <c r="P82" s="294">
        <v>4</v>
      </c>
      <c r="Q82" s="292">
        <v>2</v>
      </c>
      <c r="R82" s="293"/>
      <c r="S82" s="294">
        <v>2</v>
      </c>
      <c r="T82" s="292">
        <v>4</v>
      </c>
      <c r="U82" s="293"/>
      <c r="V82" s="294">
        <v>4</v>
      </c>
      <c r="W82" s="292">
        <v>2</v>
      </c>
      <c r="X82" s="293"/>
      <c r="Y82" s="294">
        <v>2</v>
      </c>
      <c r="Z82" s="292"/>
      <c r="AA82" s="293"/>
      <c r="AB82" s="294">
        <f t="shared" si="5"/>
        <v>0</v>
      </c>
      <c r="AC82" s="292">
        <v>1</v>
      </c>
      <c r="AD82" s="293"/>
      <c r="AE82" s="294">
        <f t="shared" si="6"/>
        <v>1</v>
      </c>
      <c r="AF82" s="292">
        <f t="shared" si="7"/>
        <v>21</v>
      </c>
      <c r="AG82" s="293">
        <f t="shared" si="8"/>
        <v>0</v>
      </c>
      <c r="AH82" s="304">
        <f t="shared" si="9"/>
        <v>21</v>
      </c>
    </row>
    <row r="83" spans="1:34" ht="15" customHeight="1">
      <c r="A83" s="323" t="s">
        <v>154</v>
      </c>
      <c r="B83" s="295">
        <v>1</v>
      </c>
      <c r="C83" s="296"/>
      <c r="D83" s="297">
        <v>1</v>
      </c>
      <c r="E83" s="295"/>
      <c r="F83" s="296"/>
      <c r="G83" s="297">
        <v>0</v>
      </c>
      <c r="H83" s="295">
        <v>1</v>
      </c>
      <c r="I83" s="296"/>
      <c r="J83" s="297">
        <v>1</v>
      </c>
      <c r="K83" s="295">
        <v>1</v>
      </c>
      <c r="L83" s="296"/>
      <c r="M83" s="297">
        <v>1</v>
      </c>
      <c r="N83" s="295"/>
      <c r="O83" s="296"/>
      <c r="P83" s="297">
        <v>0</v>
      </c>
      <c r="Q83" s="295"/>
      <c r="R83" s="296">
        <v>1</v>
      </c>
      <c r="S83" s="297">
        <v>1</v>
      </c>
      <c r="T83" s="295">
        <v>4</v>
      </c>
      <c r="U83" s="296"/>
      <c r="V83" s="297">
        <v>4</v>
      </c>
      <c r="W83" s="295">
        <v>0</v>
      </c>
      <c r="X83" s="296"/>
      <c r="Y83" s="297">
        <v>0</v>
      </c>
      <c r="Z83" s="295">
        <v>4</v>
      </c>
      <c r="AA83" s="296"/>
      <c r="AB83" s="297">
        <f t="shared" si="5"/>
        <v>4</v>
      </c>
      <c r="AC83" s="295"/>
      <c r="AD83" s="296">
        <v>1</v>
      </c>
      <c r="AE83" s="297">
        <f t="shared" si="6"/>
        <v>1</v>
      </c>
      <c r="AF83" s="295">
        <f t="shared" si="7"/>
        <v>11</v>
      </c>
      <c r="AG83" s="296">
        <f t="shared" si="8"/>
        <v>2</v>
      </c>
      <c r="AH83" s="305">
        <f t="shared" si="9"/>
        <v>13</v>
      </c>
    </row>
    <row r="84" spans="1:34" ht="15" customHeight="1">
      <c r="A84" s="321" t="s">
        <v>155</v>
      </c>
      <c r="B84" s="298">
        <v>2</v>
      </c>
      <c r="C84" s="299"/>
      <c r="D84" s="300">
        <v>2</v>
      </c>
      <c r="E84" s="298">
        <v>2</v>
      </c>
      <c r="F84" s="299"/>
      <c r="G84" s="300">
        <v>2</v>
      </c>
      <c r="H84" s="298">
        <v>0</v>
      </c>
      <c r="I84" s="299"/>
      <c r="J84" s="300">
        <v>0</v>
      </c>
      <c r="K84" s="298">
        <v>2</v>
      </c>
      <c r="L84" s="299">
        <v>0</v>
      </c>
      <c r="M84" s="300">
        <v>2</v>
      </c>
      <c r="N84" s="298">
        <v>3</v>
      </c>
      <c r="O84" s="299"/>
      <c r="P84" s="300">
        <v>3</v>
      </c>
      <c r="Q84" s="298">
        <v>1</v>
      </c>
      <c r="R84" s="299"/>
      <c r="S84" s="300">
        <v>1</v>
      </c>
      <c r="T84" s="298"/>
      <c r="U84" s="299"/>
      <c r="V84" s="300">
        <v>0</v>
      </c>
      <c r="W84" s="298">
        <v>0</v>
      </c>
      <c r="X84" s="299">
        <v>1</v>
      </c>
      <c r="Y84" s="300">
        <v>1</v>
      </c>
      <c r="Z84" s="298"/>
      <c r="AA84" s="299"/>
      <c r="AB84" s="300">
        <f t="shared" si="5"/>
        <v>0</v>
      </c>
      <c r="AC84" s="298"/>
      <c r="AD84" s="299"/>
      <c r="AE84" s="300">
        <f t="shared" si="6"/>
        <v>0</v>
      </c>
      <c r="AF84" s="298">
        <f t="shared" si="7"/>
        <v>10</v>
      </c>
      <c r="AG84" s="299">
        <f t="shared" si="8"/>
        <v>1</v>
      </c>
      <c r="AH84" s="306">
        <f t="shared" si="9"/>
        <v>11</v>
      </c>
    </row>
    <row r="85" spans="1:34" ht="15" customHeight="1">
      <c r="A85" s="290" t="s">
        <v>170</v>
      </c>
      <c r="B85" s="310">
        <v>5</v>
      </c>
      <c r="C85" s="310">
        <v>0</v>
      </c>
      <c r="D85" s="309">
        <v>5</v>
      </c>
      <c r="E85" s="310">
        <v>4</v>
      </c>
      <c r="F85" s="310">
        <v>0</v>
      </c>
      <c r="G85" s="309">
        <v>4</v>
      </c>
      <c r="H85" s="310">
        <v>3</v>
      </c>
      <c r="I85" s="310">
        <v>0</v>
      </c>
      <c r="J85" s="309">
        <v>3</v>
      </c>
      <c r="K85" s="310">
        <v>5</v>
      </c>
      <c r="L85" s="310"/>
      <c r="M85" s="309">
        <v>5</v>
      </c>
      <c r="N85" s="310">
        <v>7</v>
      </c>
      <c r="O85" s="310"/>
      <c r="P85" s="309">
        <v>7</v>
      </c>
      <c r="Q85" s="310">
        <v>3</v>
      </c>
      <c r="R85" s="310">
        <v>1</v>
      </c>
      <c r="S85" s="309">
        <v>4</v>
      </c>
      <c r="T85" s="310">
        <v>8</v>
      </c>
      <c r="U85" s="310">
        <v>1</v>
      </c>
      <c r="V85" s="309">
        <v>9</v>
      </c>
      <c r="W85" s="310">
        <v>2</v>
      </c>
      <c r="X85" s="310">
        <v>1</v>
      </c>
      <c r="Y85" s="309">
        <v>3</v>
      </c>
      <c r="Z85" s="310">
        <f>Z84+Z83+Z82</f>
        <v>4</v>
      </c>
      <c r="AA85" s="310">
        <f>AA84+AA83+AA82</f>
        <v>0</v>
      </c>
      <c r="AB85" s="309">
        <f t="shared" si="5"/>
        <v>4</v>
      </c>
      <c r="AC85" s="310">
        <f>AC84+AC83+AC82</f>
        <v>1</v>
      </c>
      <c r="AD85" s="310">
        <f>AD84+AD83+AD82</f>
        <v>1</v>
      </c>
      <c r="AE85" s="309">
        <f t="shared" si="6"/>
        <v>2</v>
      </c>
      <c r="AF85" s="309">
        <f t="shared" si="7"/>
        <v>42</v>
      </c>
      <c r="AG85" s="309">
        <f t="shared" si="8"/>
        <v>4</v>
      </c>
      <c r="AH85" s="667">
        <f t="shared" si="9"/>
        <v>46</v>
      </c>
    </row>
    <row r="86" spans="1:34" ht="15" customHeight="1">
      <c r="A86" s="291"/>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f t="shared" si="7"/>
        <v>0</v>
      </c>
      <c r="AG86" s="288">
        <f t="shared" si="8"/>
        <v>0</v>
      </c>
      <c r="AH86" s="288"/>
    </row>
    <row r="87" spans="1:34">
      <c r="A87" s="666" t="s">
        <v>339</v>
      </c>
      <c r="B87" s="310">
        <v>216</v>
      </c>
      <c r="C87" s="310">
        <v>36</v>
      </c>
      <c r="D87" s="309">
        <v>252</v>
      </c>
      <c r="E87" s="310">
        <v>184</v>
      </c>
      <c r="F87" s="310">
        <v>35</v>
      </c>
      <c r="G87" s="309">
        <v>219</v>
      </c>
      <c r="H87" s="310">
        <v>254</v>
      </c>
      <c r="I87" s="310">
        <v>38</v>
      </c>
      <c r="J87" s="309">
        <v>292</v>
      </c>
      <c r="K87" s="310">
        <v>267</v>
      </c>
      <c r="L87" s="310">
        <v>33</v>
      </c>
      <c r="M87" s="309">
        <v>300</v>
      </c>
      <c r="N87" s="310">
        <v>250</v>
      </c>
      <c r="O87" s="310">
        <v>20</v>
      </c>
      <c r="P87" s="309">
        <v>270</v>
      </c>
      <c r="Q87" s="310">
        <v>245</v>
      </c>
      <c r="R87" s="310">
        <v>31</v>
      </c>
      <c r="S87" s="309">
        <v>276</v>
      </c>
      <c r="T87" s="310">
        <v>293</v>
      </c>
      <c r="U87" s="310">
        <v>42</v>
      </c>
      <c r="V87" s="309">
        <v>335</v>
      </c>
      <c r="W87" s="310">
        <v>215</v>
      </c>
      <c r="X87" s="310">
        <v>22</v>
      </c>
      <c r="Y87" s="309">
        <v>237</v>
      </c>
      <c r="Z87" s="310">
        <f>Z85+Z81+Z50+Z17</f>
        <v>186</v>
      </c>
      <c r="AA87" s="310">
        <f>AA85+AA81+AA50+AA17</f>
        <v>26</v>
      </c>
      <c r="AB87" s="309">
        <f t="shared" si="5"/>
        <v>212</v>
      </c>
      <c r="AC87" s="310">
        <f>AC85+AC81+AC50+AC17</f>
        <v>155</v>
      </c>
      <c r="AD87" s="310">
        <f>AD85+AD81+AD50+AD17</f>
        <v>20</v>
      </c>
      <c r="AE87" s="309">
        <f t="shared" ref="AE87" si="10">AD87+AC87</f>
        <v>175</v>
      </c>
      <c r="AF87" s="309">
        <f t="shared" si="7"/>
        <v>2265</v>
      </c>
      <c r="AG87" s="309">
        <f t="shared" si="8"/>
        <v>303</v>
      </c>
      <c r="AH87" s="667">
        <f>AG87+AF87</f>
        <v>2568</v>
      </c>
    </row>
    <row r="89" spans="1:34" ht="26.4">
      <c r="A89" s="720" t="s">
        <v>534</v>
      </c>
      <c r="H89" s="310">
        <v>1726</v>
      </c>
      <c r="I89" s="310">
        <v>67</v>
      </c>
      <c r="J89" s="309">
        <v>1793</v>
      </c>
      <c r="K89" s="310">
        <v>1683</v>
      </c>
      <c r="L89" s="310">
        <v>65</v>
      </c>
      <c r="M89" s="309">
        <v>1748</v>
      </c>
      <c r="N89" s="310">
        <v>1523</v>
      </c>
      <c r="O89" s="310">
        <v>56</v>
      </c>
      <c r="P89" s="309">
        <v>1579</v>
      </c>
      <c r="Q89" s="310">
        <v>1484</v>
      </c>
      <c r="R89" s="310">
        <v>67</v>
      </c>
      <c r="S89" s="309">
        <v>1551</v>
      </c>
      <c r="T89" s="310">
        <v>1488</v>
      </c>
      <c r="U89" s="310">
        <v>80</v>
      </c>
      <c r="V89" s="309">
        <v>1568</v>
      </c>
      <c r="W89" s="310">
        <v>1294</v>
      </c>
      <c r="X89" s="310">
        <v>62</v>
      </c>
      <c r="Y89" s="309">
        <v>1356</v>
      </c>
      <c r="Z89" s="310">
        <v>1129</v>
      </c>
      <c r="AA89" s="310">
        <v>48</v>
      </c>
      <c r="AB89" s="309">
        <f>AA89+Z89</f>
        <v>1177</v>
      </c>
      <c r="AC89" s="310">
        <v>1020</v>
      </c>
      <c r="AD89" s="310">
        <v>53</v>
      </c>
      <c r="AE89" s="309">
        <f>AD89+AC89</f>
        <v>1073</v>
      </c>
      <c r="AF89" s="288"/>
      <c r="AG89" s="288"/>
      <c r="AH89" s="288"/>
    </row>
    <row r="90" spans="1:34">
      <c r="A90" s="721"/>
    </row>
    <row r="91" spans="1:34">
      <c r="A91" s="720" t="s">
        <v>535</v>
      </c>
      <c r="H91" s="722">
        <v>0.14716106604866744</v>
      </c>
      <c r="I91" s="722">
        <v>0.56716417910447758</v>
      </c>
      <c r="J91" s="723">
        <v>0.16285554935861685</v>
      </c>
      <c r="K91" s="722">
        <v>0.1586452762923351</v>
      </c>
      <c r="L91" s="722">
        <v>0.50769230769230766</v>
      </c>
      <c r="M91" s="723">
        <v>0.17162471395881007</v>
      </c>
      <c r="N91" s="722">
        <v>0.16414970453053185</v>
      </c>
      <c r="O91" s="722">
        <v>0.35714285714285715</v>
      </c>
      <c r="P91" s="723">
        <v>0.17099430018999368</v>
      </c>
      <c r="Q91" s="722">
        <v>0.1650943396226415</v>
      </c>
      <c r="R91" s="722">
        <v>0.46268656716417911</v>
      </c>
      <c r="S91" s="723">
        <v>0.17794970986460348</v>
      </c>
      <c r="T91" s="722">
        <v>0.19690860215053763</v>
      </c>
      <c r="U91" s="722">
        <v>0.52500000000000002</v>
      </c>
      <c r="V91" s="723">
        <v>0.21364795918367346</v>
      </c>
      <c r="W91" s="722">
        <v>0.16615146831530139</v>
      </c>
      <c r="X91" s="722">
        <v>0.35483870967741937</v>
      </c>
      <c r="Y91" s="724">
        <v>0.1747787610619469</v>
      </c>
      <c r="Z91" s="722">
        <f t="shared" ref="Z91:AE91" si="11">Z87/Z89</f>
        <v>0.16474756421612047</v>
      </c>
      <c r="AA91" s="722">
        <f t="shared" si="11"/>
        <v>0.54166666666666663</v>
      </c>
      <c r="AB91" s="724">
        <f t="shared" si="11"/>
        <v>0.18011894647408666</v>
      </c>
      <c r="AC91" s="722">
        <f t="shared" si="11"/>
        <v>0.15196078431372548</v>
      </c>
      <c r="AD91" s="722">
        <f t="shared" si="11"/>
        <v>0.37735849056603776</v>
      </c>
      <c r="AE91" s="724">
        <f t="shared" si="11"/>
        <v>0.16309412861136999</v>
      </c>
      <c r="AF91" s="288"/>
      <c r="AG91" s="288"/>
      <c r="AH91" s="288"/>
    </row>
    <row r="92" spans="1:34">
      <c r="A92" s="283"/>
    </row>
    <row r="93" spans="1:34" ht="12.75" customHeight="1">
      <c r="A93" s="284" t="s">
        <v>536</v>
      </c>
    </row>
    <row r="94" spans="1:34">
      <c r="A94" s="285"/>
    </row>
    <row r="97" spans="2:34">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7"/>
    </row>
  </sheetData>
  <mergeCells count="13">
    <mergeCell ref="AF1:AH1"/>
    <mergeCell ref="Q6:S6"/>
    <mergeCell ref="T6:V6"/>
    <mergeCell ref="W6:Y6"/>
    <mergeCell ref="AF6:AH6"/>
    <mergeCell ref="AC6:AE6"/>
    <mergeCell ref="N6:P6"/>
    <mergeCell ref="A4:AH4"/>
    <mergeCell ref="Z6:AB6"/>
    <mergeCell ref="B6:D6"/>
    <mergeCell ref="E6:G6"/>
    <mergeCell ref="H6:J6"/>
    <mergeCell ref="K6:M6"/>
  </mergeCells>
  <printOptions horizontalCentered="1"/>
  <pageMargins left="0.39370078740157483" right="0.39370078740157483" top="0.98425196850393704" bottom="0.59055118110236227" header="0.39370078740157483" footer="0.39370078740157483"/>
  <pageSetup paperSize="9" scale="58" firstPageNumber="64" fitToHeight="0" orientation="landscape" r:id="rId1"/>
  <rowBreaks count="1" manualBreakCount="1">
    <brk id="50" max="33" man="1"/>
  </rowBreaks>
</worksheet>
</file>

<file path=xl/worksheets/sheet42.xml><?xml version="1.0" encoding="utf-8"?>
<worksheet xmlns="http://schemas.openxmlformats.org/spreadsheetml/2006/main" xmlns:r="http://schemas.openxmlformats.org/officeDocument/2006/relationships">
  <sheetPr>
    <tabColor theme="3" tint="-0.499984740745262"/>
    <pageSetUpPr fitToPage="1"/>
  </sheetPr>
  <dimension ref="A5:Q39"/>
  <sheetViews>
    <sheetView showGridLines="0" workbookViewId="0">
      <selection activeCell="R39" sqref="R39"/>
    </sheetView>
  </sheetViews>
  <sheetFormatPr baseColWidth="10" defaultRowHeight="13.2"/>
  <cols>
    <col min="1" max="1" width="21.44140625" bestFit="1" customWidth="1"/>
    <col min="2" max="3" width="9.44140625" bestFit="1" customWidth="1"/>
    <col min="4" max="4" width="9.109375" customWidth="1"/>
    <col min="5" max="6" width="11" bestFit="1" customWidth="1"/>
    <col min="7" max="7" width="12.109375" bestFit="1" customWidth="1"/>
    <col min="8" max="8" width="9.109375" customWidth="1"/>
    <col min="9" max="9" width="11" bestFit="1" customWidth="1"/>
    <col min="10" max="14" width="10.6640625" bestFit="1" customWidth="1"/>
    <col min="15" max="15" width="9" customWidth="1"/>
    <col min="16" max="16" width="12.33203125" customWidth="1"/>
    <col min="17" max="17" width="5.77734375" bestFit="1" customWidth="1"/>
  </cols>
  <sheetData>
    <row r="5" spans="1:17" ht="26.25" customHeight="1">
      <c r="A5" s="1291" t="s">
        <v>1009</v>
      </c>
      <c r="B5" s="1291"/>
      <c r="C5" s="1291"/>
      <c r="D5" s="1291"/>
      <c r="E5" s="1254"/>
      <c r="F5" s="1254"/>
      <c r="G5" s="1254"/>
      <c r="H5" s="1254"/>
      <c r="I5" s="1254"/>
      <c r="J5" s="1254"/>
      <c r="K5" s="1254"/>
      <c r="L5" s="1254"/>
      <c r="M5" s="1254"/>
      <c r="N5" s="1254"/>
      <c r="O5" s="1254"/>
      <c r="P5" s="1254"/>
      <c r="Q5" s="1254"/>
    </row>
    <row r="6" spans="1:17">
      <c r="A6" s="26"/>
      <c r="B6" s="26"/>
      <c r="C6" s="26"/>
      <c r="D6" s="26"/>
      <c r="E6" s="44"/>
      <c r="F6" s="44"/>
      <c r="G6" s="44"/>
      <c r="H6" s="44"/>
      <c r="I6" s="44"/>
      <c r="J6" s="44"/>
      <c r="K6" s="44"/>
      <c r="L6" s="44"/>
      <c r="M6" s="44"/>
      <c r="N6" s="44"/>
      <c r="O6" s="44"/>
      <c r="P6" s="44"/>
      <c r="Q6" s="44"/>
    </row>
    <row r="8" spans="1:17">
      <c r="B8" s="1365" t="s">
        <v>167</v>
      </c>
      <c r="C8" s="1365"/>
      <c r="D8" s="1337"/>
      <c r="E8" s="1347" t="s">
        <v>168</v>
      </c>
      <c r="F8" s="1347"/>
      <c r="G8" s="1347"/>
      <c r="H8" s="1347"/>
      <c r="I8" s="1347" t="s">
        <v>169</v>
      </c>
      <c r="J8" s="1347"/>
      <c r="K8" s="1347"/>
      <c r="L8" s="1347"/>
      <c r="M8" s="1347"/>
      <c r="N8" s="1347"/>
      <c r="O8" s="1347"/>
      <c r="P8" s="1366" t="s">
        <v>196</v>
      </c>
      <c r="Q8" s="1273" t="s">
        <v>101</v>
      </c>
    </row>
    <row r="9" spans="1:17" ht="28.5" customHeight="1">
      <c r="A9" s="792" t="s">
        <v>527</v>
      </c>
      <c r="B9" s="805" t="s">
        <v>1010</v>
      </c>
      <c r="C9" s="805" t="s">
        <v>624</v>
      </c>
      <c r="D9" s="791" t="s">
        <v>350</v>
      </c>
      <c r="E9" s="211" t="s">
        <v>921</v>
      </c>
      <c r="F9" s="211" t="s">
        <v>922</v>
      </c>
      <c r="G9" s="211" t="s">
        <v>804</v>
      </c>
      <c r="H9" s="205" t="s">
        <v>272</v>
      </c>
      <c r="I9" s="211" t="s">
        <v>936</v>
      </c>
      <c r="J9" s="211" t="s">
        <v>625</v>
      </c>
      <c r="K9" s="211" t="s">
        <v>940</v>
      </c>
      <c r="L9" s="211" t="s">
        <v>941</v>
      </c>
      <c r="M9" s="211" t="s">
        <v>942</v>
      </c>
      <c r="N9" s="211" t="s">
        <v>364</v>
      </c>
      <c r="O9" s="205" t="s">
        <v>357</v>
      </c>
      <c r="P9" s="1366"/>
      <c r="Q9" s="1273"/>
    </row>
    <row r="11" spans="1:17">
      <c r="A11" s="11" t="s">
        <v>244</v>
      </c>
      <c r="B11" s="81">
        <v>1</v>
      </c>
      <c r="C11" s="81"/>
      <c r="D11" s="80">
        <v>1</v>
      </c>
      <c r="E11" s="78">
        <v>1</v>
      </c>
      <c r="F11" s="73"/>
      <c r="G11" s="73">
        <v>1</v>
      </c>
      <c r="H11" s="80">
        <v>2</v>
      </c>
      <c r="I11" s="78">
        <v>1</v>
      </c>
      <c r="J11" s="73"/>
      <c r="K11" s="73"/>
      <c r="L11" s="73"/>
      <c r="M11" s="73"/>
      <c r="N11" s="73"/>
      <c r="O11" s="258">
        <v>1</v>
      </c>
      <c r="P11" s="1095"/>
      <c r="Q11" s="11">
        <v>4</v>
      </c>
    </row>
    <row r="12" spans="1:17">
      <c r="A12" s="12" t="s">
        <v>248</v>
      </c>
      <c r="B12" s="83"/>
      <c r="C12" s="83">
        <v>1</v>
      </c>
      <c r="D12" s="82">
        <v>1</v>
      </c>
      <c r="E12" s="79"/>
      <c r="F12" s="74"/>
      <c r="G12" s="74"/>
      <c r="H12" s="82"/>
      <c r="I12" s="79">
        <v>1</v>
      </c>
      <c r="J12" s="74">
        <v>1</v>
      </c>
      <c r="K12" s="74"/>
      <c r="L12" s="74"/>
      <c r="M12" s="74"/>
      <c r="N12" s="74"/>
      <c r="O12" s="260">
        <v>2</v>
      </c>
      <c r="P12" s="1096"/>
      <c r="Q12" s="12">
        <v>3</v>
      </c>
    </row>
    <row r="13" spans="1:17">
      <c r="A13" s="12" t="s">
        <v>253</v>
      </c>
      <c r="B13" s="83"/>
      <c r="C13" s="83"/>
      <c r="D13" s="82"/>
      <c r="E13" s="79"/>
      <c r="F13" s="74"/>
      <c r="G13" s="74"/>
      <c r="H13" s="82"/>
      <c r="I13" s="79"/>
      <c r="J13" s="74"/>
      <c r="K13" s="74"/>
      <c r="L13" s="74"/>
      <c r="M13" s="74"/>
      <c r="N13" s="74">
        <v>1</v>
      </c>
      <c r="O13" s="260">
        <v>1</v>
      </c>
      <c r="P13" s="1096"/>
      <c r="Q13" s="12">
        <v>1</v>
      </c>
    </row>
    <row r="14" spans="1:17">
      <c r="A14" s="12" t="s">
        <v>254</v>
      </c>
      <c r="B14" s="83"/>
      <c r="C14" s="83"/>
      <c r="D14" s="82"/>
      <c r="E14" s="79">
        <v>2</v>
      </c>
      <c r="F14" s="74"/>
      <c r="G14" s="74"/>
      <c r="H14" s="82">
        <v>2</v>
      </c>
      <c r="I14" s="79">
        <v>1</v>
      </c>
      <c r="J14" s="74"/>
      <c r="K14" s="74"/>
      <c r="L14" s="74"/>
      <c r="M14" s="74"/>
      <c r="N14" s="74"/>
      <c r="O14" s="260">
        <v>1</v>
      </c>
      <c r="P14" s="1096"/>
      <c r="Q14" s="12">
        <v>3</v>
      </c>
    </row>
    <row r="15" spans="1:17">
      <c r="A15" s="12" t="s">
        <v>256</v>
      </c>
      <c r="B15" s="83"/>
      <c r="C15" s="83"/>
      <c r="D15" s="82"/>
      <c r="E15" s="79">
        <v>1</v>
      </c>
      <c r="F15" s="74"/>
      <c r="G15" s="74"/>
      <c r="H15" s="82">
        <v>1</v>
      </c>
      <c r="I15" s="79"/>
      <c r="J15" s="74"/>
      <c r="K15" s="74"/>
      <c r="L15" s="74"/>
      <c r="M15" s="74"/>
      <c r="N15" s="74"/>
      <c r="O15" s="260"/>
      <c r="P15" s="1096"/>
      <c r="Q15" s="12">
        <v>1</v>
      </c>
    </row>
    <row r="16" spans="1:17">
      <c r="A16" s="12" t="s">
        <v>257</v>
      </c>
      <c r="B16" s="83"/>
      <c r="C16" s="83"/>
      <c r="D16" s="82"/>
      <c r="E16" s="79"/>
      <c r="F16" s="74">
        <v>1</v>
      </c>
      <c r="G16" s="74"/>
      <c r="H16" s="82">
        <v>1</v>
      </c>
      <c r="I16" s="79"/>
      <c r="J16" s="74"/>
      <c r="K16" s="74"/>
      <c r="L16" s="74"/>
      <c r="M16" s="74"/>
      <c r="N16" s="74"/>
      <c r="O16" s="260"/>
      <c r="P16" s="1096"/>
      <c r="Q16" s="12">
        <v>1</v>
      </c>
    </row>
    <row r="17" spans="1:17">
      <c r="A17" s="12" t="s">
        <v>260</v>
      </c>
      <c r="B17" s="83"/>
      <c r="C17" s="83"/>
      <c r="D17" s="82"/>
      <c r="E17" s="79"/>
      <c r="F17" s="74"/>
      <c r="G17" s="74"/>
      <c r="H17" s="82"/>
      <c r="I17" s="79"/>
      <c r="J17" s="74"/>
      <c r="K17" s="74"/>
      <c r="L17" s="74"/>
      <c r="M17" s="74"/>
      <c r="N17" s="74"/>
      <c r="O17" s="260"/>
      <c r="P17" s="1096"/>
      <c r="Q17" s="12"/>
    </row>
    <row r="18" spans="1:17">
      <c r="A18" s="12" t="s">
        <v>262</v>
      </c>
      <c r="B18" s="83"/>
      <c r="C18" s="83">
        <v>1</v>
      </c>
      <c r="D18" s="82">
        <v>1</v>
      </c>
      <c r="E18" s="79">
        <v>1</v>
      </c>
      <c r="F18" s="74">
        <v>1</v>
      </c>
      <c r="G18" s="74">
        <v>1</v>
      </c>
      <c r="H18" s="82">
        <v>3</v>
      </c>
      <c r="I18" s="79">
        <v>3</v>
      </c>
      <c r="J18" s="74"/>
      <c r="K18" s="74"/>
      <c r="L18" s="74"/>
      <c r="M18" s="74"/>
      <c r="N18" s="74">
        <v>1</v>
      </c>
      <c r="O18" s="260">
        <v>4</v>
      </c>
      <c r="P18" s="1096">
        <v>1</v>
      </c>
      <c r="Q18" s="12">
        <v>9</v>
      </c>
    </row>
    <row r="19" spans="1:17">
      <c r="A19" s="12" t="s">
        <v>264</v>
      </c>
      <c r="B19" s="83"/>
      <c r="C19" s="83"/>
      <c r="D19" s="82"/>
      <c r="E19" s="79"/>
      <c r="F19" s="74"/>
      <c r="G19" s="74"/>
      <c r="H19" s="82"/>
      <c r="I19" s="79"/>
      <c r="J19" s="74"/>
      <c r="K19" s="74"/>
      <c r="L19" s="74"/>
      <c r="M19" s="74"/>
      <c r="N19" s="74"/>
      <c r="O19" s="260"/>
      <c r="P19" s="1096"/>
      <c r="Q19" s="12"/>
    </row>
    <row r="20" spans="1:17">
      <c r="A20" s="12" t="s">
        <v>266</v>
      </c>
      <c r="B20" s="83"/>
      <c r="C20" s="83"/>
      <c r="D20" s="82"/>
      <c r="E20" s="79"/>
      <c r="F20" s="74">
        <v>1</v>
      </c>
      <c r="G20" s="74"/>
      <c r="H20" s="82">
        <v>1</v>
      </c>
      <c r="I20" s="79"/>
      <c r="J20" s="74"/>
      <c r="K20" s="74"/>
      <c r="L20" s="74"/>
      <c r="M20" s="74"/>
      <c r="N20" s="74"/>
      <c r="O20" s="260"/>
      <c r="P20" s="1096"/>
      <c r="Q20" s="12">
        <v>1</v>
      </c>
    </row>
    <row r="21" spans="1:17">
      <c r="A21" s="12" t="s">
        <v>267</v>
      </c>
      <c r="B21" s="83"/>
      <c r="C21" s="83"/>
      <c r="D21" s="82"/>
      <c r="E21" s="79"/>
      <c r="F21" s="74"/>
      <c r="G21" s="74"/>
      <c r="H21" s="82"/>
      <c r="I21" s="79"/>
      <c r="J21" s="74"/>
      <c r="K21" s="74">
        <v>1</v>
      </c>
      <c r="L21" s="74"/>
      <c r="M21" s="74"/>
      <c r="N21" s="74"/>
      <c r="O21" s="260">
        <v>1</v>
      </c>
      <c r="P21" s="1096"/>
      <c r="Q21" s="12">
        <v>1</v>
      </c>
    </row>
    <row r="22" spans="1:17">
      <c r="A22" s="13" t="s">
        <v>374</v>
      </c>
      <c r="B22" s="131"/>
      <c r="C22" s="131"/>
      <c r="D22" s="217"/>
      <c r="E22" s="216"/>
      <c r="F22" s="164"/>
      <c r="G22" s="164"/>
      <c r="H22" s="217"/>
      <c r="I22" s="216">
        <v>1</v>
      </c>
      <c r="J22" s="164"/>
      <c r="K22" s="164"/>
      <c r="L22" s="164"/>
      <c r="M22" s="164"/>
      <c r="N22" s="164"/>
      <c r="O22" s="335">
        <v>1</v>
      </c>
      <c r="P22" s="1097"/>
      <c r="Q22" s="13">
        <v>1</v>
      </c>
    </row>
    <row r="23" spans="1:17">
      <c r="A23" s="13" t="s">
        <v>375</v>
      </c>
      <c r="B23" s="131"/>
      <c r="C23" s="131"/>
      <c r="D23" s="217"/>
      <c r="E23" s="216">
        <v>1</v>
      </c>
      <c r="F23" s="164">
        <v>1</v>
      </c>
      <c r="G23" s="164"/>
      <c r="H23" s="217">
        <v>2</v>
      </c>
      <c r="I23" s="216"/>
      <c r="J23" s="164"/>
      <c r="K23" s="164"/>
      <c r="L23" s="164"/>
      <c r="M23" s="164"/>
      <c r="N23" s="164"/>
      <c r="O23" s="335"/>
      <c r="P23" s="1097"/>
      <c r="Q23" s="13">
        <v>2</v>
      </c>
    </row>
    <row r="24" spans="1:17" ht="13.8">
      <c r="A24" s="160" t="s">
        <v>381</v>
      </c>
      <c r="B24" s="160">
        <v>1</v>
      </c>
      <c r="C24" s="160">
        <v>2</v>
      </c>
      <c r="D24" s="173">
        <v>3</v>
      </c>
      <c r="E24" s="329">
        <v>6</v>
      </c>
      <c r="F24" s="329">
        <v>4</v>
      </c>
      <c r="G24" s="329">
        <v>2</v>
      </c>
      <c r="H24" s="336">
        <v>12</v>
      </c>
      <c r="I24" s="329">
        <v>7</v>
      </c>
      <c r="J24" s="329">
        <v>1</v>
      </c>
      <c r="K24" s="329">
        <v>1</v>
      </c>
      <c r="L24" s="329"/>
      <c r="M24" s="329"/>
      <c r="N24" s="329">
        <v>2</v>
      </c>
      <c r="O24" s="336">
        <v>11</v>
      </c>
      <c r="P24" s="330">
        <v>1</v>
      </c>
      <c r="Q24" s="330">
        <v>27</v>
      </c>
    </row>
    <row r="25" spans="1:17">
      <c r="A25" s="70" t="s">
        <v>270</v>
      </c>
      <c r="B25" s="130"/>
      <c r="C25" s="130"/>
      <c r="D25" s="172"/>
      <c r="E25" s="168"/>
      <c r="F25" s="9">
        <v>1</v>
      </c>
      <c r="G25" s="9"/>
      <c r="H25" s="172">
        <v>1</v>
      </c>
      <c r="I25" s="168"/>
      <c r="J25" s="9"/>
      <c r="K25" s="9"/>
      <c r="L25" s="9"/>
      <c r="M25" s="9"/>
      <c r="N25" s="9"/>
      <c r="O25" s="339"/>
      <c r="P25" s="1098"/>
      <c r="Q25" s="70">
        <v>1</v>
      </c>
    </row>
    <row r="26" spans="1:17" ht="13.8">
      <c r="A26" s="701" t="s">
        <v>380</v>
      </c>
      <c r="B26" s="701"/>
      <c r="C26" s="701"/>
      <c r="D26" s="702"/>
      <c r="E26" s="331"/>
      <c r="F26" s="331">
        <v>1</v>
      </c>
      <c r="G26" s="331"/>
      <c r="H26" s="337">
        <v>1</v>
      </c>
      <c r="I26" s="331"/>
      <c r="J26" s="331"/>
      <c r="K26" s="331"/>
      <c r="L26" s="331"/>
      <c r="M26" s="331"/>
      <c r="N26" s="331"/>
      <c r="O26" s="337"/>
      <c r="P26" s="332"/>
      <c r="Q26" s="332">
        <v>1</v>
      </c>
    </row>
    <row r="27" spans="1:17">
      <c r="A27" s="691" t="s">
        <v>384</v>
      </c>
      <c r="B27" s="691">
        <v>1</v>
      </c>
      <c r="C27" s="691">
        <v>2</v>
      </c>
      <c r="D27" s="432">
        <v>3</v>
      </c>
      <c r="E27" s="691">
        <v>6</v>
      </c>
      <c r="F27" s="691">
        <v>5</v>
      </c>
      <c r="G27" s="691">
        <v>2</v>
      </c>
      <c r="H27" s="432">
        <v>13</v>
      </c>
      <c r="I27" s="691">
        <v>7</v>
      </c>
      <c r="J27" s="691">
        <v>1</v>
      </c>
      <c r="K27" s="691">
        <v>1</v>
      </c>
      <c r="L27" s="691"/>
      <c r="M27" s="691"/>
      <c r="N27" s="691">
        <v>2</v>
      </c>
      <c r="O27" s="432">
        <v>11</v>
      </c>
      <c r="P27" s="435">
        <v>1</v>
      </c>
      <c r="Q27" s="435">
        <v>28</v>
      </c>
    </row>
    <row r="28" spans="1:17">
      <c r="A28" s="1083" t="s">
        <v>251</v>
      </c>
      <c r="B28" s="1084"/>
      <c r="C28" s="1084"/>
      <c r="D28" s="1085"/>
      <c r="E28" s="1086"/>
      <c r="F28" s="1087"/>
      <c r="G28" s="1087"/>
      <c r="H28" s="1085"/>
      <c r="I28" s="1086">
        <v>1</v>
      </c>
      <c r="J28" s="1087"/>
      <c r="K28" s="1087"/>
      <c r="L28" s="1087"/>
      <c r="M28" s="1087"/>
      <c r="N28" s="1087"/>
      <c r="O28" s="1088">
        <v>1</v>
      </c>
      <c r="P28" s="1099"/>
      <c r="Q28" s="1083">
        <v>1</v>
      </c>
    </row>
    <row r="29" spans="1:17">
      <c r="A29" s="1089" t="s">
        <v>409</v>
      </c>
      <c r="B29" s="1090"/>
      <c r="C29" s="1090"/>
      <c r="D29" s="1091"/>
      <c r="E29" s="1092"/>
      <c r="F29" s="1093"/>
      <c r="G29" s="1093"/>
      <c r="H29" s="1091"/>
      <c r="I29" s="1092"/>
      <c r="J29" s="1093"/>
      <c r="K29" s="1093"/>
      <c r="L29" s="1093"/>
      <c r="M29" s="1093">
        <v>1</v>
      </c>
      <c r="N29" s="1093"/>
      <c r="O29" s="1094">
        <v>1</v>
      </c>
      <c r="P29" s="1100"/>
      <c r="Q29" s="1089">
        <v>1</v>
      </c>
    </row>
    <row r="30" spans="1:17">
      <c r="A30" s="1082" t="s">
        <v>1011</v>
      </c>
      <c r="B30" s="1082"/>
      <c r="C30" s="1082"/>
      <c r="D30" s="529"/>
      <c r="E30" s="1082"/>
      <c r="F30" s="1082"/>
      <c r="G30" s="1082"/>
      <c r="H30" s="529"/>
      <c r="I30" s="1082">
        <v>1</v>
      </c>
      <c r="J30" s="1082"/>
      <c r="K30" s="1082"/>
      <c r="L30" s="1082"/>
      <c r="M30" s="1082">
        <v>1</v>
      </c>
      <c r="N30" s="1082"/>
      <c r="O30" s="529">
        <v>2</v>
      </c>
      <c r="P30" s="529"/>
      <c r="Q30" s="529">
        <v>2</v>
      </c>
    </row>
    <row r="31" spans="1:17">
      <c r="A31" s="70" t="s">
        <v>425</v>
      </c>
      <c r="B31" s="130"/>
      <c r="C31" s="130"/>
      <c r="D31" s="172"/>
      <c r="E31" s="168">
        <v>1</v>
      </c>
      <c r="F31" s="9"/>
      <c r="G31" s="9"/>
      <c r="H31" s="172">
        <v>1</v>
      </c>
      <c r="I31" s="168"/>
      <c r="J31" s="9"/>
      <c r="K31" s="9"/>
      <c r="L31" s="9"/>
      <c r="M31" s="9"/>
      <c r="N31" s="9"/>
      <c r="O31" s="339"/>
      <c r="P31" s="1098"/>
      <c r="Q31" s="70">
        <v>1</v>
      </c>
    </row>
    <row r="32" spans="1:17">
      <c r="A32" s="1082"/>
      <c r="B32" s="1082"/>
      <c r="C32" s="1082"/>
      <c r="D32" s="529"/>
      <c r="E32" s="1082">
        <v>1</v>
      </c>
      <c r="F32" s="1082"/>
      <c r="G32" s="1082"/>
      <c r="H32" s="529">
        <v>1</v>
      </c>
      <c r="I32" s="1082"/>
      <c r="J32" s="1082"/>
      <c r="K32" s="1082"/>
      <c r="L32" s="1082"/>
      <c r="M32" s="1082"/>
      <c r="N32" s="1082"/>
      <c r="O32" s="529"/>
      <c r="P32" s="529"/>
      <c r="Q32" s="529">
        <v>1</v>
      </c>
    </row>
    <row r="33" spans="1:17">
      <c r="A33" s="11" t="s">
        <v>249</v>
      </c>
      <c r="B33" s="81"/>
      <c r="C33" s="81"/>
      <c r="D33" s="80"/>
      <c r="E33" s="78"/>
      <c r="F33" s="73"/>
      <c r="G33" s="73"/>
      <c r="H33" s="80"/>
      <c r="I33" s="78"/>
      <c r="J33" s="73"/>
      <c r="K33" s="73"/>
      <c r="L33" s="73"/>
      <c r="M33" s="73"/>
      <c r="N33" s="73"/>
      <c r="O33" s="258"/>
      <c r="P33" s="1095"/>
      <c r="Q33" s="11"/>
    </row>
    <row r="34" spans="1:17">
      <c r="A34" s="70" t="s">
        <v>250</v>
      </c>
      <c r="B34" s="130"/>
      <c r="C34" s="130"/>
      <c r="D34" s="172"/>
      <c r="E34" s="168"/>
      <c r="F34" s="9"/>
      <c r="G34" s="9"/>
      <c r="H34" s="172"/>
      <c r="I34" s="168"/>
      <c r="J34" s="9"/>
      <c r="K34" s="9"/>
      <c r="L34" s="9">
        <v>1</v>
      </c>
      <c r="M34" s="9"/>
      <c r="N34" s="9"/>
      <c r="O34" s="339">
        <v>1</v>
      </c>
      <c r="P34" s="1098"/>
      <c r="Q34" s="70">
        <v>1</v>
      </c>
    </row>
    <row r="35" spans="1:17">
      <c r="A35" s="333" t="s">
        <v>382</v>
      </c>
      <c r="B35" s="333"/>
      <c r="C35" s="333"/>
      <c r="D35" s="338"/>
      <c r="E35" s="333"/>
      <c r="F35" s="333"/>
      <c r="G35" s="333"/>
      <c r="H35" s="338"/>
      <c r="I35" s="333"/>
      <c r="J35" s="333"/>
      <c r="K35" s="333"/>
      <c r="L35" s="333">
        <v>1</v>
      </c>
      <c r="M35" s="333"/>
      <c r="N35" s="333"/>
      <c r="O35" s="338">
        <v>1</v>
      </c>
      <c r="P35" s="334"/>
      <c r="Q35" s="334">
        <v>1</v>
      </c>
    </row>
    <row r="36" spans="1:17">
      <c r="A36" s="7"/>
      <c r="B36" s="7"/>
      <c r="C36" s="7"/>
      <c r="D36" s="7"/>
      <c r="E36" s="7"/>
      <c r="F36" s="7"/>
      <c r="G36" s="7"/>
      <c r="H36" s="7"/>
      <c r="I36" s="7"/>
      <c r="J36" s="7"/>
      <c r="K36" s="7"/>
      <c r="L36" s="7"/>
      <c r="M36" s="7"/>
      <c r="N36" s="7"/>
      <c r="O36" s="7"/>
      <c r="P36" s="7"/>
      <c r="Q36" s="7"/>
    </row>
    <row r="37" spans="1:17" ht="13.8">
      <c r="A37" s="804" t="s">
        <v>378</v>
      </c>
      <c r="B37" s="806"/>
      <c r="C37" s="806"/>
      <c r="D37" s="807"/>
      <c r="E37" s="340">
        <v>4</v>
      </c>
      <c r="F37" s="341">
        <v>2</v>
      </c>
      <c r="G37" s="341"/>
      <c r="H37" s="342">
        <v>6</v>
      </c>
      <c r="I37" s="340">
        <v>1</v>
      </c>
      <c r="J37" s="341"/>
      <c r="K37" s="341"/>
      <c r="L37" s="341"/>
      <c r="M37" s="341"/>
      <c r="N37" s="341">
        <v>1</v>
      </c>
      <c r="O37" s="343">
        <v>2</v>
      </c>
      <c r="P37" s="344"/>
      <c r="Q37" s="344">
        <v>8</v>
      </c>
    </row>
    <row r="39" spans="1:17">
      <c r="A39" s="207" t="s">
        <v>1</v>
      </c>
      <c r="B39" s="207">
        <v>1</v>
      </c>
      <c r="C39" s="207">
        <v>2</v>
      </c>
      <c r="D39" s="793">
        <v>3</v>
      </c>
      <c r="E39" s="207">
        <v>11</v>
      </c>
      <c r="F39" s="207">
        <v>7</v>
      </c>
      <c r="G39" s="207">
        <v>2</v>
      </c>
      <c r="H39" s="231">
        <v>20</v>
      </c>
      <c r="I39" s="207">
        <v>9</v>
      </c>
      <c r="J39" s="207">
        <v>1</v>
      </c>
      <c r="K39" s="207">
        <v>1</v>
      </c>
      <c r="L39" s="207">
        <v>1</v>
      </c>
      <c r="M39" s="207">
        <v>1</v>
      </c>
      <c r="N39" s="207">
        <v>3</v>
      </c>
      <c r="O39" s="231">
        <v>16</v>
      </c>
      <c r="P39" s="936">
        <v>1</v>
      </c>
      <c r="Q39" s="226">
        <v>40</v>
      </c>
    </row>
  </sheetData>
  <mergeCells count="6">
    <mergeCell ref="E8:H8"/>
    <mergeCell ref="I8:O8"/>
    <mergeCell ref="Q8:Q9"/>
    <mergeCell ref="A5:Q5"/>
    <mergeCell ref="B8:D8"/>
    <mergeCell ref="P8:P9"/>
  </mergeCells>
  <printOptions horizontalCentered="1"/>
  <pageMargins left="0.39370078740157483" right="0.39370078740157483" top="0.98425196850393704" bottom="0.59055118110236227" header="0.39370078740157483" footer="0.39370078740157483"/>
  <pageSetup paperSize="9" scale="84" firstPageNumber="66" fitToHeight="0" orientation="landscape" r:id="rId1"/>
</worksheet>
</file>

<file path=xl/worksheets/sheet43.xml><?xml version="1.0" encoding="utf-8"?>
<worksheet xmlns="http://schemas.openxmlformats.org/spreadsheetml/2006/main" xmlns:r="http://schemas.openxmlformats.org/officeDocument/2006/relationships">
  <sheetPr>
    <tabColor theme="3" tint="-0.499984740745262"/>
    <pageSetUpPr fitToPage="1"/>
  </sheetPr>
  <dimension ref="A5:P27"/>
  <sheetViews>
    <sheetView showGridLines="0" topLeftCell="A4" workbookViewId="0">
      <selection activeCell="R39" sqref="R39"/>
    </sheetView>
  </sheetViews>
  <sheetFormatPr baseColWidth="10" defaultRowHeight="13.2"/>
  <cols>
    <col min="1" max="1" width="21.44140625" bestFit="1" customWidth="1"/>
    <col min="2" max="3" width="9.44140625" bestFit="1" customWidth="1"/>
    <col min="4" max="4" width="9.77734375" customWidth="1"/>
  </cols>
  <sheetData>
    <row r="5" spans="1:16" ht="29.25" customHeight="1">
      <c r="A5" s="1291" t="s">
        <v>1022</v>
      </c>
      <c r="B5" s="1291"/>
      <c r="C5" s="1291"/>
      <c r="D5" s="1291"/>
      <c r="E5" s="1291"/>
      <c r="F5" s="1291"/>
      <c r="G5" s="1291"/>
      <c r="H5" s="1291"/>
      <c r="I5" s="1291"/>
      <c r="J5" s="1291"/>
      <c r="K5" s="1291"/>
      <c r="L5" s="1291"/>
      <c r="M5" s="1291"/>
      <c r="N5" s="1291"/>
      <c r="O5" s="250"/>
      <c r="P5" s="250"/>
    </row>
    <row r="6" spans="1:16">
      <c r="A6" s="26"/>
      <c r="B6" s="26"/>
      <c r="C6" s="26"/>
      <c r="D6" s="26"/>
      <c r="E6" s="26"/>
      <c r="F6" s="26"/>
      <c r="G6" s="26"/>
      <c r="H6" s="26"/>
      <c r="I6" s="26"/>
      <c r="J6" s="26"/>
      <c r="K6" s="26"/>
      <c r="L6" s="26"/>
      <c r="M6" s="26"/>
      <c r="N6" s="26"/>
      <c r="O6" s="250"/>
      <c r="P6" s="250"/>
    </row>
    <row r="8" spans="1:16">
      <c r="B8" s="1365" t="s">
        <v>167</v>
      </c>
      <c r="C8" s="1365"/>
      <c r="D8" s="1337"/>
      <c r="E8" s="1355" t="s">
        <v>168</v>
      </c>
      <c r="F8" s="1367"/>
      <c r="G8" s="1367"/>
      <c r="H8" s="1367"/>
      <c r="I8" s="1347" t="s">
        <v>169</v>
      </c>
      <c r="J8" s="1347"/>
      <c r="K8" s="1347"/>
      <c r="L8" s="1347"/>
      <c r="M8" s="1368" t="s">
        <v>196</v>
      </c>
      <c r="N8" s="1273" t="s">
        <v>101</v>
      </c>
    </row>
    <row r="9" spans="1:16" ht="26.4">
      <c r="A9" s="792" t="s">
        <v>527</v>
      </c>
      <c r="B9" s="805" t="s">
        <v>1010</v>
      </c>
      <c r="C9" s="805" t="s">
        <v>624</v>
      </c>
      <c r="D9" s="791" t="s">
        <v>350</v>
      </c>
      <c r="E9" s="211" t="s">
        <v>921</v>
      </c>
      <c r="F9" s="211" t="s">
        <v>922</v>
      </c>
      <c r="G9" s="211" t="s">
        <v>804</v>
      </c>
      <c r="H9" s="205" t="s">
        <v>272</v>
      </c>
      <c r="I9" s="211" t="s">
        <v>936</v>
      </c>
      <c r="J9" s="211" t="s">
        <v>362</v>
      </c>
      <c r="K9" s="211" t="s">
        <v>364</v>
      </c>
      <c r="L9" s="205" t="s">
        <v>357</v>
      </c>
      <c r="M9" s="1368"/>
      <c r="N9" s="1273"/>
    </row>
    <row r="10" spans="1:16" s="4" customFormat="1">
      <c r="E10" s="345"/>
      <c r="F10" s="345"/>
      <c r="G10" s="345"/>
      <c r="H10" s="26"/>
      <c r="I10" s="345"/>
      <c r="J10" s="345"/>
      <c r="K10" s="345"/>
      <c r="L10" s="26"/>
      <c r="M10" s="26"/>
    </row>
    <row r="11" spans="1:16">
      <c r="A11" s="11" t="s">
        <v>244</v>
      </c>
      <c r="B11" s="1102">
        <v>1</v>
      </c>
      <c r="C11" s="1102"/>
      <c r="D11" s="1032">
        <v>1</v>
      </c>
      <c r="E11" s="1103"/>
      <c r="F11" s="1104"/>
      <c r="G11" s="1105">
        <v>1</v>
      </c>
      <c r="H11" s="1032">
        <v>1</v>
      </c>
      <c r="I11" s="1103">
        <v>1</v>
      </c>
      <c r="J11" s="1104"/>
      <c r="K11" s="1104"/>
      <c r="L11" s="1032">
        <v>1</v>
      </c>
      <c r="M11" s="1105"/>
      <c r="N11" s="1106">
        <f>M11+L11+H11+D11</f>
        <v>3</v>
      </c>
    </row>
    <row r="12" spans="1:16">
      <c r="A12" s="12" t="s">
        <v>248</v>
      </c>
      <c r="B12" s="1107"/>
      <c r="C12" s="1107">
        <v>1</v>
      </c>
      <c r="D12" s="1033">
        <v>1</v>
      </c>
      <c r="E12" s="1108"/>
      <c r="F12" s="1109"/>
      <c r="G12" s="1110"/>
      <c r="H12" s="1033"/>
      <c r="I12" s="1108">
        <v>1</v>
      </c>
      <c r="J12" s="1109"/>
      <c r="K12" s="1109"/>
      <c r="L12" s="1033">
        <v>1</v>
      </c>
      <c r="M12" s="1110"/>
      <c r="N12" s="1111">
        <f t="shared" ref="N12:N25" si="0">M12+L12+H12+D12</f>
        <v>2</v>
      </c>
    </row>
    <row r="13" spans="1:16">
      <c r="A13" s="12" t="s">
        <v>253</v>
      </c>
      <c r="B13" s="1107"/>
      <c r="C13" s="1107"/>
      <c r="D13" s="1033"/>
      <c r="E13" s="1108"/>
      <c r="F13" s="1109"/>
      <c r="G13" s="1110"/>
      <c r="H13" s="1033"/>
      <c r="I13" s="1108"/>
      <c r="J13" s="1109"/>
      <c r="K13" s="1109">
        <v>1</v>
      </c>
      <c r="L13" s="1033">
        <v>1</v>
      </c>
      <c r="M13" s="1110"/>
      <c r="N13" s="1111">
        <f t="shared" si="0"/>
        <v>1</v>
      </c>
    </row>
    <row r="14" spans="1:16">
      <c r="A14" s="12" t="s">
        <v>254</v>
      </c>
      <c r="B14" s="1107"/>
      <c r="C14" s="1107"/>
      <c r="D14" s="1033"/>
      <c r="E14" s="1108">
        <v>1</v>
      </c>
      <c r="F14" s="1109"/>
      <c r="G14" s="1110"/>
      <c r="H14" s="1033">
        <v>1</v>
      </c>
      <c r="I14" s="1108">
        <v>1</v>
      </c>
      <c r="J14" s="1109"/>
      <c r="K14" s="1109"/>
      <c r="L14" s="1033">
        <v>1</v>
      </c>
      <c r="M14" s="1110"/>
      <c r="N14" s="1111">
        <f t="shared" si="0"/>
        <v>2</v>
      </c>
    </row>
    <row r="15" spans="1:16">
      <c r="A15" s="12" t="s">
        <v>256</v>
      </c>
      <c r="B15" s="1107"/>
      <c r="C15" s="1107"/>
      <c r="D15" s="1033"/>
      <c r="E15" s="1108">
        <v>1</v>
      </c>
      <c r="F15" s="1109"/>
      <c r="G15" s="1110"/>
      <c r="H15" s="1033">
        <v>1</v>
      </c>
      <c r="I15" s="1108"/>
      <c r="J15" s="1109"/>
      <c r="K15" s="1109"/>
      <c r="L15" s="1033"/>
      <c r="M15" s="1110"/>
      <c r="N15" s="1111">
        <f t="shared" si="0"/>
        <v>1</v>
      </c>
    </row>
    <row r="16" spans="1:16">
      <c r="A16" s="13" t="s">
        <v>262</v>
      </c>
      <c r="B16" s="1112"/>
      <c r="C16" s="1112">
        <v>1</v>
      </c>
      <c r="D16" s="1034">
        <v>1</v>
      </c>
      <c r="E16" s="1112">
        <v>1</v>
      </c>
      <c r="F16" s="1113">
        <v>1</v>
      </c>
      <c r="G16" s="1114"/>
      <c r="H16" s="1034">
        <v>2</v>
      </c>
      <c r="I16" s="1112"/>
      <c r="J16" s="1113"/>
      <c r="K16" s="1113">
        <v>1</v>
      </c>
      <c r="L16" s="1034">
        <v>1</v>
      </c>
      <c r="M16" s="1114">
        <v>1</v>
      </c>
      <c r="N16" s="1115">
        <f t="shared" si="0"/>
        <v>5</v>
      </c>
    </row>
    <row r="17" spans="1:14">
      <c r="A17" s="13" t="s">
        <v>266</v>
      </c>
      <c r="B17" s="1112"/>
      <c r="C17" s="1112"/>
      <c r="D17" s="1034"/>
      <c r="E17" s="1112"/>
      <c r="F17" s="1113">
        <v>1</v>
      </c>
      <c r="G17" s="1114"/>
      <c r="H17" s="1034">
        <v>1</v>
      </c>
      <c r="I17" s="1112"/>
      <c r="J17" s="1113"/>
      <c r="K17" s="1113"/>
      <c r="L17" s="1034"/>
      <c r="M17" s="1114"/>
      <c r="N17" s="1115">
        <f t="shared" si="0"/>
        <v>1</v>
      </c>
    </row>
    <row r="18" spans="1:14" ht="13.8">
      <c r="A18" s="160" t="s">
        <v>381</v>
      </c>
      <c r="B18" s="1116">
        <v>1</v>
      </c>
      <c r="C18" s="1116">
        <v>2</v>
      </c>
      <c r="D18" s="1117">
        <v>3</v>
      </c>
      <c r="E18" s="1116">
        <v>3</v>
      </c>
      <c r="F18" s="1116">
        <v>2</v>
      </c>
      <c r="G18" s="1116">
        <v>1</v>
      </c>
      <c r="H18" s="1118">
        <v>6</v>
      </c>
      <c r="I18" s="1116">
        <v>3</v>
      </c>
      <c r="J18" s="1116"/>
      <c r="K18" s="1116">
        <v>2</v>
      </c>
      <c r="L18" s="1118">
        <v>5</v>
      </c>
      <c r="M18" s="1118">
        <v>1</v>
      </c>
      <c r="N18" s="1117">
        <f t="shared" si="0"/>
        <v>15</v>
      </c>
    </row>
    <row r="19" spans="1:14">
      <c r="A19" s="70" t="s">
        <v>270</v>
      </c>
      <c r="B19" s="1119"/>
      <c r="C19" s="1119"/>
      <c r="D19" s="1120"/>
      <c r="E19" s="1121"/>
      <c r="F19" s="1122"/>
      <c r="G19" s="1123"/>
      <c r="H19" s="1120"/>
      <c r="I19" s="1121"/>
      <c r="J19" s="1122"/>
      <c r="K19" s="1122"/>
      <c r="L19" s="1120"/>
      <c r="M19" s="1123"/>
      <c r="N19" s="1124"/>
    </row>
    <row r="20" spans="1:14" ht="13.8">
      <c r="A20" s="701" t="s">
        <v>380</v>
      </c>
      <c r="B20" s="1125"/>
      <c r="C20" s="1125"/>
      <c r="D20" s="1126"/>
      <c r="E20" s="1125"/>
      <c r="F20" s="1125"/>
      <c r="G20" s="1125"/>
      <c r="H20" s="1126"/>
      <c r="I20" s="1125"/>
      <c r="J20" s="1125"/>
      <c r="K20" s="1125"/>
      <c r="L20" s="1126"/>
      <c r="M20" s="1126"/>
      <c r="N20" s="1127"/>
    </row>
    <row r="21" spans="1:14">
      <c r="A21" s="333" t="s">
        <v>384</v>
      </c>
      <c r="B21" s="1128"/>
      <c r="C21" s="1128"/>
      <c r="D21" s="1129"/>
      <c r="E21" s="1128"/>
      <c r="F21" s="1128"/>
      <c r="G21" s="1128"/>
      <c r="H21" s="1129"/>
      <c r="I21" s="1128"/>
      <c r="J21" s="1128"/>
      <c r="K21" s="1128"/>
      <c r="L21" s="1129"/>
      <c r="M21" s="1129"/>
      <c r="N21" s="1129"/>
    </row>
    <row r="22" spans="1:14">
      <c r="A22" s="70" t="s">
        <v>250</v>
      </c>
      <c r="B22" s="1130"/>
      <c r="C22" s="1130"/>
      <c r="D22" s="1034"/>
      <c r="E22" s="1112"/>
      <c r="F22" s="1113"/>
      <c r="G22" s="1114"/>
      <c r="H22" s="1034"/>
      <c r="I22" s="1112"/>
      <c r="J22" s="1113">
        <v>1</v>
      </c>
      <c r="K22" s="1113"/>
      <c r="L22" s="1034">
        <v>1</v>
      </c>
      <c r="M22" s="1114"/>
      <c r="N22" s="1115">
        <f t="shared" si="0"/>
        <v>1</v>
      </c>
    </row>
    <row r="23" spans="1:14">
      <c r="A23" s="10" t="s">
        <v>382</v>
      </c>
      <c r="B23" s="1131"/>
      <c r="C23" s="1131"/>
      <c r="D23" s="254"/>
      <c r="E23" s="1131"/>
      <c r="F23" s="1131"/>
      <c r="G23" s="1131"/>
      <c r="H23" s="254"/>
      <c r="I23" s="1131"/>
      <c r="J23" s="1131">
        <v>1</v>
      </c>
      <c r="K23" s="1131"/>
      <c r="L23" s="254">
        <v>1</v>
      </c>
      <c r="M23" s="254"/>
      <c r="N23" s="254">
        <f t="shared" si="0"/>
        <v>1</v>
      </c>
    </row>
    <row r="24" spans="1:14">
      <c r="A24" s="70"/>
      <c r="B24" s="1132"/>
      <c r="C24" s="1132"/>
      <c r="D24" s="1132"/>
      <c r="E24" s="1132"/>
      <c r="F24" s="1132"/>
      <c r="G24" s="1132"/>
      <c r="H24" s="1132"/>
      <c r="I24" s="1132"/>
      <c r="J24" s="1132"/>
      <c r="K24" s="1132"/>
      <c r="L24" s="1132"/>
      <c r="M24" s="1132"/>
      <c r="N24" s="1133"/>
    </row>
    <row r="25" spans="1:14">
      <c r="A25" s="1101" t="s">
        <v>378</v>
      </c>
      <c r="B25" s="1134"/>
      <c r="C25" s="1134"/>
      <c r="D25" s="1135"/>
      <c r="E25" s="1134">
        <v>1</v>
      </c>
      <c r="F25" s="1134">
        <v>1</v>
      </c>
      <c r="G25" s="1134"/>
      <c r="H25" s="1136">
        <v>2</v>
      </c>
      <c r="I25" s="1134">
        <v>1</v>
      </c>
      <c r="J25" s="1134"/>
      <c r="K25" s="1134">
        <v>1</v>
      </c>
      <c r="L25" s="1137">
        <v>2</v>
      </c>
      <c r="M25" s="1138"/>
      <c r="N25" s="1139">
        <f t="shared" si="0"/>
        <v>4</v>
      </c>
    </row>
    <row r="26" spans="1:14">
      <c r="A26" s="70"/>
      <c r="B26" s="1132"/>
      <c r="C26" s="1132"/>
      <c r="D26" s="1132"/>
      <c r="E26" s="1132"/>
      <c r="F26" s="1132"/>
      <c r="G26" s="1132"/>
      <c r="H26" s="1132"/>
      <c r="I26" s="1132"/>
      <c r="J26" s="1132"/>
      <c r="K26" s="1132"/>
      <c r="L26" s="1132"/>
      <c r="M26" s="1132"/>
      <c r="N26" s="1133"/>
    </row>
    <row r="27" spans="1:14">
      <c r="A27" s="207" t="s">
        <v>1</v>
      </c>
      <c r="B27" s="208">
        <v>1</v>
      </c>
      <c r="C27" s="208">
        <v>2</v>
      </c>
      <c r="D27" s="251">
        <v>3</v>
      </c>
      <c r="E27" s="208">
        <v>4</v>
      </c>
      <c r="F27" s="208">
        <v>3</v>
      </c>
      <c r="G27" s="208">
        <v>1</v>
      </c>
      <c r="H27" s="251">
        <v>8</v>
      </c>
      <c r="I27" s="208">
        <v>4</v>
      </c>
      <c r="J27" s="208">
        <v>1</v>
      </c>
      <c r="K27" s="208">
        <v>3</v>
      </c>
      <c r="L27" s="251">
        <v>8</v>
      </c>
      <c r="M27" s="1140">
        <v>1</v>
      </c>
      <c r="N27" s="1140">
        <f>M27+L27+H27+D27</f>
        <v>20</v>
      </c>
    </row>
  </sheetData>
  <mergeCells count="6">
    <mergeCell ref="E8:H8"/>
    <mergeCell ref="N8:N9"/>
    <mergeCell ref="I8:L8"/>
    <mergeCell ref="A5:N5"/>
    <mergeCell ref="B8:D8"/>
    <mergeCell ref="M8:M9"/>
  </mergeCells>
  <printOptions horizontalCentered="1"/>
  <pageMargins left="0.39370078740157483" right="0.39370078740157483" top="0.98425196850393704" bottom="0.59055118110236227" header="0.39370078740157483" footer="0.39370078740157483"/>
  <pageSetup paperSize="9" scale="93" firstPageNumber="67" fitToHeight="0" orientation="landscape" r:id="rId1"/>
</worksheet>
</file>

<file path=xl/worksheets/sheet44.xml><?xml version="1.0" encoding="utf-8"?>
<worksheet xmlns="http://schemas.openxmlformats.org/spreadsheetml/2006/main" xmlns:r="http://schemas.openxmlformats.org/officeDocument/2006/relationships">
  <sheetPr>
    <tabColor theme="3" tint="-0.499984740745262"/>
    <pageSetUpPr fitToPage="1"/>
  </sheetPr>
  <dimension ref="A1:K181"/>
  <sheetViews>
    <sheetView showGridLines="0" showZeros="0" zoomScaleNormal="100" workbookViewId="0">
      <selection activeCell="L155" sqref="L155"/>
    </sheetView>
  </sheetViews>
  <sheetFormatPr baseColWidth="10" defaultColWidth="13.33203125" defaultRowHeight="13.2"/>
  <cols>
    <col min="1" max="1" width="28.6640625" style="355" bestFit="1" customWidth="1"/>
    <col min="2" max="7" width="10.109375" style="355" customWidth="1"/>
    <col min="8" max="8" width="12" style="356" customWidth="1"/>
    <col min="9" max="11" width="10.6640625" style="355" customWidth="1"/>
    <col min="12" max="16384" width="13.33203125" style="355"/>
  </cols>
  <sheetData>
    <row r="1" spans="1:11" ht="15.75" customHeight="1">
      <c r="A1" s="353"/>
      <c r="B1" s="354"/>
      <c r="C1" s="354"/>
      <c r="D1" s="354"/>
      <c r="E1" s="354"/>
      <c r="F1" s="354"/>
      <c r="G1" s="1369"/>
      <c r="H1" s="1369"/>
    </row>
    <row r="2" spans="1:11" ht="15.75" customHeight="1"/>
    <row r="3" spans="1:11" s="358" customFormat="1" ht="15.75" customHeight="1">
      <c r="A3" s="357"/>
      <c r="B3" s="357"/>
      <c r="C3" s="357"/>
      <c r="D3" s="357"/>
      <c r="E3" s="357"/>
      <c r="F3" s="357"/>
      <c r="G3" s="357"/>
      <c r="H3" s="357"/>
      <c r="I3" s="357"/>
    </row>
    <row r="4" spans="1:11" s="358" customFormat="1" ht="15.75" customHeight="1">
      <c r="A4" s="357"/>
      <c r="B4" s="357"/>
      <c r="C4" s="357"/>
      <c r="D4" s="357"/>
      <c r="E4" s="357"/>
      <c r="F4" s="357"/>
      <c r="G4" s="1370"/>
      <c r="H4" s="1370"/>
      <c r="I4" s="357"/>
    </row>
    <row r="5" spans="1:11" s="358" customFormat="1" ht="38.25" customHeight="1">
      <c r="A5" s="1371" t="s">
        <v>946</v>
      </c>
      <c r="B5" s="1371"/>
      <c r="C5" s="1371"/>
      <c r="D5" s="1371"/>
      <c r="E5" s="1371"/>
      <c r="F5" s="1371"/>
      <c r="G5" s="1371"/>
      <c r="H5" s="1371"/>
      <c r="I5" s="1371"/>
      <c r="J5" s="1371"/>
      <c r="K5" s="1371"/>
    </row>
    <row r="6" spans="1:11" s="358" customFormat="1" ht="15.75" customHeight="1">
      <c r="A6" s="357"/>
      <c r="B6" s="357"/>
      <c r="C6" s="357"/>
      <c r="D6" s="357"/>
      <c r="E6" s="357"/>
      <c r="F6" s="357"/>
      <c r="G6" s="357"/>
      <c r="H6" s="357"/>
      <c r="I6" s="357"/>
    </row>
    <row r="7" spans="1:11" s="359" customFormat="1" ht="15.75" customHeight="1">
      <c r="A7" s="730" t="s">
        <v>546</v>
      </c>
      <c r="B7" s="727">
        <v>2006</v>
      </c>
      <c r="C7" s="727">
        <v>2007</v>
      </c>
      <c r="D7" s="727">
        <v>2008</v>
      </c>
      <c r="E7" s="727">
        <v>2009</v>
      </c>
      <c r="F7" s="727">
        <v>2010</v>
      </c>
      <c r="G7" s="727">
        <v>2011</v>
      </c>
      <c r="H7" s="728">
        <v>2012</v>
      </c>
      <c r="I7" s="729">
        <v>2013</v>
      </c>
      <c r="J7" s="729">
        <v>2014</v>
      </c>
      <c r="K7" s="729">
        <v>2015</v>
      </c>
    </row>
    <row r="8" spans="1:11" s="371" customFormat="1" ht="15.75" customHeight="1">
      <c r="A8" s="367"/>
      <c r="B8" s="368"/>
      <c r="C8" s="368"/>
      <c r="D8" s="368"/>
      <c r="E8" s="368"/>
      <c r="F8" s="368"/>
      <c r="G8" s="368"/>
      <c r="H8" s="369"/>
      <c r="I8" s="370"/>
      <c r="J8" s="370"/>
      <c r="K8" s="370"/>
    </row>
    <row r="9" spans="1:11" ht="15.75" customHeight="1">
      <c r="A9" s="372" t="s">
        <v>244</v>
      </c>
      <c r="B9" s="395">
        <v>11</v>
      </c>
      <c r="C9" s="395">
        <v>13</v>
      </c>
      <c r="D9" s="395">
        <v>22</v>
      </c>
      <c r="E9" s="395">
        <v>15</v>
      </c>
      <c r="F9" s="395">
        <v>12</v>
      </c>
      <c r="G9" s="395">
        <v>18</v>
      </c>
      <c r="H9" s="396">
        <v>14</v>
      </c>
      <c r="I9" s="397">
        <v>8</v>
      </c>
      <c r="J9" s="397">
        <v>11</v>
      </c>
      <c r="K9" s="397">
        <v>8</v>
      </c>
    </row>
    <row r="10" spans="1:11" ht="15.75" customHeight="1">
      <c r="A10" s="373" t="s">
        <v>247</v>
      </c>
      <c r="B10" s="398">
        <v>1</v>
      </c>
      <c r="C10" s="398">
        <v>1</v>
      </c>
      <c r="D10" s="398">
        <v>1</v>
      </c>
      <c r="E10" s="398">
        <v>1</v>
      </c>
      <c r="F10" s="398"/>
      <c r="G10" s="398"/>
      <c r="H10" s="399">
        <v>5</v>
      </c>
      <c r="I10" s="400"/>
      <c r="J10" s="400">
        <v>1</v>
      </c>
      <c r="K10" s="400">
        <v>2</v>
      </c>
    </row>
    <row r="11" spans="1:11" ht="15.75" customHeight="1">
      <c r="A11" s="373" t="s">
        <v>248</v>
      </c>
      <c r="B11" s="398">
        <v>15</v>
      </c>
      <c r="C11" s="398">
        <v>7</v>
      </c>
      <c r="D11" s="398">
        <v>9</v>
      </c>
      <c r="E11" s="398">
        <v>8</v>
      </c>
      <c r="F11" s="398">
        <v>8</v>
      </c>
      <c r="G11" s="398">
        <v>6</v>
      </c>
      <c r="H11" s="399">
        <v>13</v>
      </c>
      <c r="I11" s="400">
        <v>7</v>
      </c>
      <c r="J11" s="400">
        <v>7</v>
      </c>
      <c r="K11" s="400">
        <v>11</v>
      </c>
    </row>
    <row r="12" spans="1:11" ht="15.75" customHeight="1">
      <c r="A12" s="373" t="s">
        <v>547</v>
      </c>
      <c r="B12" s="401"/>
      <c r="C12" s="398">
        <v>2</v>
      </c>
      <c r="D12" s="398">
        <v>3</v>
      </c>
      <c r="E12" s="398">
        <v>3</v>
      </c>
      <c r="F12" s="398"/>
      <c r="G12" s="398">
        <v>2</v>
      </c>
      <c r="H12" s="399">
        <v>1</v>
      </c>
      <c r="I12" s="400"/>
      <c r="J12" s="400">
        <v>1</v>
      </c>
      <c r="K12" s="400"/>
    </row>
    <row r="13" spans="1:11" ht="15.75" customHeight="1">
      <c r="A13" s="374" t="s">
        <v>252</v>
      </c>
      <c r="B13" s="398"/>
      <c r="C13" s="398">
        <v>1</v>
      </c>
      <c r="D13" s="398"/>
      <c r="E13" s="398"/>
      <c r="F13" s="398"/>
      <c r="G13" s="398"/>
      <c r="H13" s="399"/>
      <c r="I13" s="400"/>
      <c r="J13" s="400"/>
      <c r="K13" s="400"/>
    </row>
    <row r="14" spans="1:11" ht="15.75" customHeight="1">
      <c r="A14" s="374" t="s">
        <v>400</v>
      </c>
      <c r="B14" s="401"/>
      <c r="C14" s="401"/>
      <c r="D14" s="401"/>
      <c r="E14" s="401"/>
      <c r="F14" s="401"/>
      <c r="G14" s="401"/>
      <c r="H14" s="401"/>
      <c r="I14" s="400">
        <v>1</v>
      </c>
      <c r="J14" s="400">
        <v>1</v>
      </c>
      <c r="K14" s="400"/>
    </row>
    <row r="15" spans="1:11" ht="15.75" customHeight="1">
      <c r="A15" s="375" t="s">
        <v>253</v>
      </c>
      <c r="B15" s="398"/>
      <c r="C15" s="398">
        <v>1</v>
      </c>
      <c r="D15" s="398"/>
      <c r="E15" s="398">
        <v>0</v>
      </c>
      <c r="F15" s="398"/>
      <c r="G15" s="398"/>
      <c r="H15" s="399"/>
      <c r="I15" s="400"/>
      <c r="J15" s="400"/>
      <c r="K15" s="400">
        <v>1</v>
      </c>
    </row>
    <row r="16" spans="1:11" ht="15" customHeight="1">
      <c r="A16" s="375" t="s">
        <v>254</v>
      </c>
      <c r="B16" s="398">
        <v>10</v>
      </c>
      <c r="C16" s="398">
        <v>3</v>
      </c>
      <c r="D16" s="398">
        <v>9</v>
      </c>
      <c r="E16" s="398">
        <v>11</v>
      </c>
      <c r="F16" s="398">
        <v>5</v>
      </c>
      <c r="G16" s="398">
        <v>19</v>
      </c>
      <c r="H16" s="399">
        <v>16</v>
      </c>
      <c r="I16" s="400">
        <v>7</v>
      </c>
      <c r="J16" s="400">
        <v>10</v>
      </c>
      <c r="K16" s="400">
        <v>10</v>
      </c>
    </row>
    <row r="17" spans="1:11" ht="15" customHeight="1">
      <c r="A17" s="375" t="s">
        <v>256</v>
      </c>
      <c r="B17" s="398">
        <v>6</v>
      </c>
      <c r="C17" s="398"/>
      <c r="D17" s="398"/>
      <c r="E17" s="398">
        <v>1</v>
      </c>
      <c r="F17" s="398">
        <v>1</v>
      </c>
      <c r="G17" s="398"/>
      <c r="H17" s="399">
        <v>1</v>
      </c>
      <c r="I17" s="400"/>
      <c r="J17" s="400"/>
      <c r="K17" s="400"/>
    </row>
    <row r="18" spans="1:11" ht="15" customHeight="1">
      <c r="A18" s="375" t="s">
        <v>257</v>
      </c>
      <c r="B18" s="398">
        <v>4</v>
      </c>
      <c r="C18" s="398">
        <v>5</v>
      </c>
      <c r="D18" s="398">
        <v>7</v>
      </c>
      <c r="E18" s="398">
        <v>8</v>
      </c>
      <c r="F18" s="398">
        <v>1</v>
      </c>
      <c r="G18" s="398">
        <v>7</v>
      </c>
      <c r="H18" s="399">
        <v>6</v>
      </c>
      <c r="I18" s="400">
        <v>6</v>
      </c>
      <c r="J18" s="400">
        <v>5</v>
      </c>
      <c r="K18" s="400">
        <v>5</v>
      </c>
    </row>
    <row r="19" spans="1:11" ht="15" customHeight="1">
      <c r="A19" s="375" t="s">
        <v>258</v>
      </c>
      <c r="B19" s="398"/>
      <c r="C19" s="398">
        <v>2</v>
      </c>
      <c r="D19" s="398">
        <v>1</v>
      </c>
      <c r="E19" s="398"/>
      <c r="F19" s="398"/>
      <c r="G19" s="398"/>
      <c r="H19" s="399">
        <v>1</v>
      </c>
      <c r="I19" s="400">
        <v>1</v>
      </c>
      <c r="J19" s="400"/>
      <c r="K19" s="400"/>
    </row>
    <row r="20" spans="1:11" ht="15" customHeight="1">
      <c r="A20" s="375" t="s">
        <v>260</v>
      </c>
      <c r="B20" s="398">
        <v>2</v>
      </c>
      <c r="C20" s="398">
        <v>1</v>
      </c>
      <c r="D20" s="398"/>
      <c r="E20" s="398">
        <v>1</v>
      </c>
      <c r="F20" s="398"/>
      <c r="G20" s="398"/>
      <c r="H20" s="399">
        <v>1</v>
      </c>
      <c r="I20" s="400">
        <v>2</v>
      </c>
      <c r="J20" s="400">
        <v>1</v>
      </c>
      <c r="K20" s="400"/>
    </row>
    <row r="21" spans="1:11" ht="15" customHeight="1">
      <c r="A21" s="375" t="s">
        <v>262</v>
      </c>
      <c r="B21" s="398">
        <v>26</v>
      </c>
      <c r="C21" s="398">
        <v>27</v>
      </c>
      <c r="D21" s="398">
        <v>32</v>
      </c>
      <c r="E21" s="398">
        <v>47</v>
      </c>
      <c r="F21" s="398">
        <v>35</v>
      </c>
      <c r="G21" s="398">
        <v>52</v>
      </c>
      <c r="H21" s="399">
        <v>62</v>
      </c>
      <c r="I21" s="400">
        <v>40</v>
      </c>
      <c r="J21" s="400">
        <v>39</v>
      </c>
      <c r="K21" s="400">
        <v>26</v>
      </c>
    </row>
    <row r="22" spans="1:11" ht="15" customHeight="1">
      <c r="A22" s="373" t="s">
        <v>548</v>
      </c>
      <c r="B22" s="398"/>
      <c r="C22" s="398"/>
      <c r="D22" s="398"/>
      <c r="E22" s="398">
        <v>1</v>
      </c>
      <c r="F22" s="398"/>
      <c r="G22" s="398"/>
      <c r="H22" s="399"/>
      <c r="I22" s="400"/>
      <c r="J22" s="400"/>
      <c r="K22" s="400"/>
    </row>
    <row r="23" spans="1:11" ht="15" customHeight="1">
      <c r="A23" s="373" t="s">
        <v>549</v>
      </c>
      <c r="B23" s="398"/>
      <c r="C23" s="398"/>
      <c r="D23" s="398">
        <v>1</v>
      </c>
      <c r="E23" s="398">
        <v>1</v>
      </c>
      <c r="F23" s="398"/>
      <c r="G23" s="398"/>
      <c r="H23" s="399"/>
      <c r="I23" s="400"/>
      <c r="J23" s="400"/>
      <c r="K23" s="400"/>
    </row>
    <row r="24" spans="1:11" ht="15" customHeight="1">
      <c r="A24" s="375" t="s">
        <v>264</v>
      </c>
      <c r="B24" s="398">
        <v>1</v>
      </c>
      <c r="C24" s="398"/>
      <c r="D24" s="398"/>
      <c r="E24" s="398">
        <v>1</v>
      </c>
      <c r="F24" s="398">
        <v>1</v>
      </c>
      <c r="G24" s="398"/>
      <c r="H24" s="399"/>
      <c r="I24" s="400">
        <v>1</v>
      </c>
      <c r="J24" s="400"/>
      <c r="K24" s="400">
        <v>1</v>
      </c>
    </row>
    <row r="25" spans="1:11" ht="15" customHeight="1">
      <c r="A25" s="375" t="s">
        <v>266</v>
      </c>
      <c r="B25" s="398">
        <v>1</v>
      </c>
      <c r="C25" s="398">
        <v>2</v>
      </c>
      <c r="D25" s="398">
        <v>1</v>
      </c>
      <c r="E25" s="398"/>
      <c r="F25" s="398"/>
      <c r="G25" s="398">
        <v>1</v>
      </c>
      <c r="H25" s="399">
        <v>1</v>
      </c>
      <c r="I25" s="400">
        <v>1</v>
      </c>
      <c r="J25" s="400"/>
      <c r="K25" s="400">
        <v>1</v>
      </c>
    </row>
    <row r="26" spans="1:11" ht="15" customHeight="1">
      <c r="A26" s="375" t="s">
        <v>544</v>
      </c>
      <c r="B26" s="398">
        <v>5</v>
      </c>
      <c r="C26" s="398">
        <v>2</v>
      </c>
      <c r="D26" s="398">
        <v>7</v>
      </c>
      <c r="E26" s="398">
        <v>3</v>
      </c>
      <c r="F26" s="398"/>
      <c r="G26" s="398">
        <v>3</v>
      </c>
      <c r="H26" s="399">
        <v>2</v>
      </c>
      <c r="I26" s="400">
        <v>2</v>
      </c>
      <c r="J26" s="400">
        <v>2</v>
      </c>
      <c r="K26" s="400">
        <v>1</v>
      </c>
    </row>
    <row r="27" spans="1:11" s="360" customFormat="1" ht="15" customHeight="1">
      <c r="A27" s="376" t="s">
        <v>267</v>
      </c>
      <c r="B27" s="398">
        <v>2</v>
      </c>
      <c r="C27" s="398">
        <v>1</v>
      </c>
      <c r="D27" s="398">
        <v>3</v>
      </c>
      <c r="E27" s="398">
        <v>4</v>
      </c>
      <c r="F27" s="398">
        <v>1</v>
      </c>
      <c r="G27" s="398">
        <v>2</v>
      </c>
      <c r="H27" s="402">
        <v>4</v>
      </c>
      <c r="I27" s="400">
        <v>4</v>
      </c>
      <c r="J27" s="400"/>
      <c r="K27" s="400">
        <v>5</v>
      </c>
    </row>
    <row r="28" spans="1:11" ht="15" customHeight="1">
      <c r="A28" s="375" t="s">
        <v>402</v>
      </c>
      <c r="B28" s="398">
        <v>1</v>
      </c>
      <c r="C28" s="398">
        <v>2</v>
      </c>
      <c r="D28" s="398">
        <v>2</v>
      </c>
      <c r="E28" s="398">
        <v>1</v>
      </c>
      <c r="F28" s="398">
        <v>1</v>
      </c>
      <c r="G28" s="398">
        <v>1</v>
      </c>
      <c r="H28" s="399"/>
      <c r="I28" s="400">
        <v>1</v>
      </c>
      <c r="J28" s="400"/>
      <c r="K28" s="400">
        <v>1</v>
      </c>
    </row>
    <row r="29" spans="1:11" ht="15" customHeight="1">
      <c r="A29" s="373" t="s">
        <v>374</v>
      </c>
      <c r="B29" s="401"/>
      <c r="C29" s="398">
        <v>12</v>
      </c>
      <c r="D29" s="398">
        <v>17</v>
      </c>
      <c r="E29" s="398">
        <v>18</v>
      </c>
      <c r="F29" s="398">
        <v>7</v>
      </c>
      <c r="G29" s="398">
        <v>11</v>
      </c>
      <c r="H29" s="399">
        <v>14</v>
      </c>
      <c r="I29" s="400">
        <v>7</v>
      </c>
      <c r="J29" s="400">
        <v>7</v>
      </c>
      <c r="K29" s="400">
        <v>2</v>
      </c>
    </row>
    <row r="30" spans="1:11" ht="15" customHeight="1">
      <c r="A30" s="375" t="s">
        <v>375</v>
      </c>
      <c r="B30" s="398">
        <v>4</v>
      </c>
      <c r="C30" s="398">
        <v>1</v>
      </c>
      <c r="D30" s="398">
        <v>3</v>
      </c>
      <c r="E30" s="398">
        <v>5</v>
      </c>
      <c r="F30" s="398">
        <v>1</v>
      </c>
      <c r="G30" s="398">
        <v>7</v>
      </c>
      <c r="H30" s="399">
        <v>6</v>
      </c>
      <c r="I30" s="400">
        <v>7</v>
      </c>
      <c r="J30" s="400">
        <v>1</v>
      </c>
      <c r="K30" s="400">
        <v>3</v>
      </c>
    </row>
    <row r="31" spans="1:11" ht="15" customHeight="1">
      <c r="A31" s="375" t="s">
        <v>550</v>
      </c>
      <c r="B31" s="398">
        <v>1</v>
      </c>
      <c r="C31" s="398"/>
      <c r="D31" s="398"/>
      <c r="E31" s="398"/>
      <c r="F31" s="398">
        <v>1</v>
      </c>
      <c r="G31" s="398">
        <v>0</v>
      </c>
      <c r="H31" s="399">
        <v>2</v>
      </c>
      <c r="I31" s="400"/>
      <c r="J31" s="400"/>
      <c r="K31" s="400"/>
    </row>
    <row r="32" spans="1:11" ht="15" customHeight="1">
      <c r="A32" s="375" t="s">
        <v>551</v>
      </c>
      <c r="B32" s="398"/>
      <c r="C32" s="398"/>
      <c r="D32" s="398"/>
      <c r="E32" s="398">
        <v>2</v>
      </c>
      <c r="F32" s="398"/>
      <c r="G32" s="398"/>
      <c r="H32" s="399"/>
      <c r="I32" s="400"/>
      <c r="J32" s="400"/>
      <c r="K32" s="400"/>
    </row>
    <row r="33" spans="1:11" ht="15" customHeight="1">
      <c r="A33" s="377" t="s">
        <v>269</v>
      </c>
      <c r="B33" s="392">
        <v>2</v>
      </c>
      <c r="C33" s="392"/>
      <c r="D33" s="392"/>
      <c r="E33" s="392">
        <v>2</v>
      </c>
      <c r="F33" s="392"/>
      <c r="G33" s="392">
        <v>1</v>
      </c>
      <c r="H33" s="393">
        <v>1</v>
      </c>
      <c r="I33" s="394">
        <v>3</v>
      </c>
      <c r="J33" s="394"/>
      <c r="K33" s="394">
        <v>1</v>
      </c>
    </row>
    <row r="34" spans="1:11" ht="13.8">
      <c r="A34" s="822" t="s">
        <v>379</v>
      </c>
      <c r="B34" s="823">
        <v>92</v>
      </c>
      <c r="C34" s="823">
        <v>83</v>
      </c>
      <c r="D34" s="823">
        <v>118</v>
      </c>
      <c r="E34" s="823">
        <v>133</v>
      </c>
      <c r="F34" s="823">
        <v>74</v>
      </c>
      <c r="G34" s="823">
        <v>130</v>
      </c>
      <c r="H34" s="824">
        <v>150</v>
      </c>
      <c r="I34" s="825">
        <v>98</v>
      </c>
      <c r="J34" s="825">
        <v>86</v>
      </c>
      <c r="K34" s="825">
        <f>SUM(K9:K33)</f>
        <v>78</v>
      </c>
    </row>
    <row r="35" spans="1:11" s="356" customFormat="1" ht="15" customHeight="1">
      <c r="A35" s="378" t="s">
        <v>552</v>
      </c>
      <c r="B35" s="395"/>
      <c r="C35" s="395"/>
      <c r="D35" s="395"/>
      <c r="E35" s="395"/>
      <c r="F35" s="395">
        <v>1</v>
      </c>
      <c r="G35" s="395">
        <v>2</v>
      </c>
      <c r="H35" s="396">
        <v>1</v>
      </c>
      <c r="I35" s="397"/>
      <c r="J35" s="397"/>
      <c r="K35" s="397"/>
    </row>
    <row r="36" spans="1:11" s="356" customFormat="1" ht="15" customHeight="1">
      <c r="A36" s="379" t="s">
        <v>553</v>
      </c>
      <c r="B36" s="398">
        <v>1</v>
      </c>
      <c r="C36" s="398"/>
      <c r="D36" s="398">
        <v>1</v>
      </c>
      <c r="E36" s="398"/>
      <c r="F36" s="398"/>
      <c r="G36" s="398"/>
      <c r="H36" s="399">
        <v>1</v>
      </c>
      <c r="I36" s="400"/>
      <c r="J36" s="400">
        <v>1</v>
      </c>
      <c r="K36" s="400"/>
    </row>
    <row r="37" spans="1:11" s="356" customFormat="1" ht="15" customHeight="1">
      <c r="A37" s="379" t="s">
        <v>547</v>
      </c>
      <c r="B37" s="398"/>
      <c r="C37" s="401"/>
      <c r="D37" s="401"/>
      <c r="E37" s="401"/>
      <c r="F37" s="401"/>
      <c r="G37" s="401"/>
      <c r="H37" s="403"/>
      <c r="I37" s="403"/>
      <c r="J37" s="845"/>
      <c r="K37" s="845"/>
    </row>
    <row r="38" spans="1:11" s="356" customFormat="1" ht="15" customHeight="1">
      <c r="A38" s="380" t="s">
        <v>252</v>
      </c>
      <c r="B38" s="401"/>
      <c r="C38" s="401"/>
      <c r="D38" s="401"/>
      <c r="E38" s="401"/>
      <c r="F38" s="401"/>
      <c r="G38" s="401"/>
      <c r="H38" s="403"/>
      <c r="I38" s="403"/>
      <c r="J38" s="845"/>
      <c r="K38" s="845"/>
    </row>
    <row r="39" spans="1:11" s="356" customFormat="1" ht="15" customHeight="1">
      <c r="A39" s="379" t="s">
        <v>400</v>
      </c>
      <c r="B39" s="398"/>
      <c r="C39" s="398"/>
      <c r="D39" s="398"/>
      <c r="E39" s="398"/>
      <c r="F39" s="398"/>
      <c r="G39" s="398">
        <v>1</v>
      </c>
      <c r="H39" s="399">
        <v>1</v>
      </c>
      <c r="I39" s="404"/>
      <c r="J39" s="404"/>
      <c r="K39" s="404"/>
    </row>
    <row r="40" spans="1:11" s="356" customFormat="1" ht="15" customHeight="1">
      <c r="A40" s="381" t="s">
        <v>258</v>
      </c>
      <c r="B40" s="401"/>
      <c r="C40" s="401"/>
      <c r="D40" s="401"/>
      <c r="E40" s="401"/>
      <c r="F40" s="401"/>
      <c r="G40" s="401"/>
      <c r="H40" s="403"/>
      <c r="I40" s="403"/>
      <c r="J40" s="845"/>
      <c r="K40" s="845"/>
    </row>
    <row r="41" spans="1:11" s="356" customFormat="1" ht="15" customHeight="1">
      <c r="A41" s="379" t="s">
        <v>549</v>
      </c>
      <c r="B41" s="401"/>
      <c r="C41" s="401"/>
      <c r="D41" s="401"/>
      <c r="E41" s="401"/>
      <c r="F41" s="401"/>
      <c r="G41" s="401"/>
      <c r="H41" s="403"/>
      <c r="I41" s="403"/>
      <c r="J41" s="845"/>
      <c r="K41" s="845"/>
    </row>
    <row r="42" spans="1:11" s="356" customFormat="1" ht="15" customHeight="1">
      <c r="A42" s="379" t="s">
        <v>591</v>
      </c>
      <c r="B42" s="398">
        <v>1</v>
      </c>
      <c r="C42" s="398"/>
      <c r="D42" s="398"/>
      <c r="E42" s="398"/>
      <c r="F42" s="398"/>
      <c r="G42" s="398"/>
      <c r="H42" s="399"/>
      <c r="I42" s="400"/>
      <c r="J42" s="400"/>
      <c r="K42" s="400"/>
    </row>
    <row r="43" spans="1:11" s="356" customFormat="1" ht="15" customHeight="1">
      <c r="A43" s="379" t="s">
        <v>554</v>
      </c>
      <c r="B43" s="398"/>
      <c r="C43" s="398">
        <v>1</v>
      </c>
      <c r="D43" s="398">
        <v>1</v>
      </c>
      <c r="E43" s="398">
        <v>1</v>
      </c>
      <c r="F43" s="398">
        <v>1</v>
      </c>
      <c r="G43" s="398"/>
      <c r="H43" s="399">
        <v>1</v>
      </c>
      <c r="I43" s="400"/>
      <c r="J43" s="400">
        <v>1</v>
      </c>
      <c r="K43" s="400"/>
    </row>
    <row r="44" spans="1:11" s="356" customFormat="1" ht="15" customHeight="1">
      <c r="A44" s="381" t="s">
        <v>544</v>
      </c>
      <c r="B44" s="401"/>
      <c r="C44" s="401"/>
      <c r="D44" s="401"/>
      <c r="E44" s="401"/>
      <c r="F44" s="401"/>
      <c r="G44" s="401"/>
      <c r="H44" s="403"/>
      <c r="I44" s="403"/>
      <c r="J44" s="845"/>
      <c r="K44" s="845"/>
    </row>
    <row r="45" spans="1:11" s="356" customFormat="1" ht="15" customHeight="1">
      <c r="A45" s="379" t="s">
        <v>374</v>
      </c>
      <c r="B45" s="398">
        <v>12</v>
      </c>
      <c r="C45" s="401"/>
      <c r="D45" s="401"/>
      <c r="E45" s="401"/>
      <c r="F45" s="401"/>
      <c r="G45" s="401"/>
      <c r="H45" s="403"/>
      <c r="I45" s="403"/>
      <c r="J45" s="845"/>
      <c r="K45" s="845"/>
    </row>
    <row r="46" spans="1:11" s="356" customFormat="1" ht="15" customHeight="1">
      <c r="A46" s="379" t="s">
        <v>376</v>
      </c>
      <c r="B46" s="398">
        <v>8</v>
      </c>
      <c r="C46" s="398">
        <v>4</v>
      </c>
      <c r="D46" s="398">
        <v>7</v>
      </c>
      <c r="E46" s="398">
        <v>5</v>
      </c>
      <c r="F46" s="398">
        <v>6</v>
      </c>
      <c r="G46" s="398">
        <v>4</v>
      </c>
      <c r="H46" s="399">
        <v>6</v>
      </c>
      <c r="I46" s="400">
        <v>6</v>
      </c>
      <c r="J46" s="400">
        <v>4</v>
      </c>
      <c r="K46" s="400">
        <v>5</v>
      </c>
    </row>
    <row r="47" spans="1:11" s="356" customFormat="1" ht="15" customHeight="1">
      <c r="A47" s="382" t="s">
        <v>401</v>
      </c>
      <c r="B47" s="398"/>
      <c r="C47" s="398"/>
      <c r="D47" s="398"/>
      <c r="E47" s="398"/>
      <c r="F47" s="398"/>
      <c r="G47" s="398">
        <v>1</v>
      </c>
      <c r="H47" s="399"/>
      <c r="I47" s="400">
        <v>1</v>
      </c>
      <c r="J47" s="400"/>
      <c r="K47" s="400"/>
    </row>
    <row r="48" spans="1:11" s="356" customFormat="1" ht="15" customHeight="1">
      <c r="A48" s="381" t="s">
        <v>550</v>
      </c>
      <c r="B48" s="401"/>
      <c r="C48" s="401"/>
      <c r="D48" s="401"/>
      <c r="E48" s="401"/>
      <c r="F48" s="401"/>
      <c r="G48" s="401"/>
      <c r="H48" s="403"/>
      <c r="I48" s="403"/>
      <c r="J48" s="845"/>
      <c r="K48" s="845"/>
    </row>
    <row r="49" spans="1:11" s="356" customFormat="1" ht="15" customHeight="1">
      <c r="A49" s="379" t="s">
        <v>403</v>
      </c>
      <c r="B49" s="398">
        <v>2</v>
      </c>
      <c r="C49" s="398"/>
      <c r="D49" s="398">
        <v>3</v>
      </c>
      <c r="E49" s="398">
        <v>1</v>
      </c>
      <c r="F49" s="398">
        <v>2</v>
      </c>
      <c r="G49" s="398">
        <v>4</v>
      </c>
      <c r="H49" s="399">
        <v>3</v>
      </c>
      <c r="I49" s="400">
        <v>2</v>
      </c>
      <c r="J49" s="400">
        <v>2</v>
      </c>
      <c r="K49" s="400">
        <v>1</v>
      </c>
    </row>
    <row r="50" spans="1:11" s="356" customFormat="1" ht="15" customHeight="1">
      <c r="A50" s="383" t="s">
        <v>555</v>
      </c>
      <c r="B50" s="392"/>
      <c r="C50" s="392"/>
      <c r="D50" s="392"/>
      <c r="E50" s="392"/>
      <c r="F50" s="392"/>
      <c r="G50" s="392"/>
      <c r="H50" s="393">
        <v>1</v>
      </c>
      <c r="I50" s="394"/>
      <c r="J50" s="394"/>
      <c r="K50" s="394"/>
    </row>
    <row r="51" spans="1:11" s="356" customFormat="1" ht="15" customHeight="1">
      <c r="A51" s="809" t="s">
        <v>385</v>
      </c>
      <c r="B51" s="823">
        <v>24</v>
      </c>
      <c r="C51" s="823">
        <v>5</v>
      </c>
      <c r="D51" s="823">
        <v>12</v>
      </c>
      <c r="E51" s="823">
        <v>7</v>
      </c>
      <c r="F51" s="823">
        <v>10</v>
      </c>
      <c r="G51" s="823">
        <v>12</v>
      </c>
      <c r="H51" s="824">
        <v>14</v>
      </c>
      <c r="I51" s="825">
        <v>9</v>
      </c>
      <c r="J51" s="825">
        <v>8</v>
      </c>
      <c r="K51" s="825">
        <f>K49+K46</f>
        <v>6</v>
      </c>
    </row>
    <row r="52" spans="1:11" ht="15" customHeight="1">
      <c r="A52" s="384" t="s">
        <v>556</v>
      </c>
      <c r="B52" s="395"/>
      <c r="C52" s="395"/>
      <c r="D52" s="395"/>
      <c r="E52" s="395"/>
      <c r="F52" s="395"/>
      <c r="G52" s="395"/>
      <c r="H52" s="396"/>
      <c r="I52" s="397"/>
      <c r="J52" s="397"/>
      <c r="K52" s="397"/>
    </row>
    <row r="53" spans="1:11" ht="15" customHeight="1">
      <c r="A53" s="385" t="s">
        <v>265</v>
      </c>
      <c r="B53" s="398"/>
      <c r="C53" s="398"/>
      <c r="D53" s="398"/>
      <c r="E53" s="398"/>
      <c r="F53" s="398"/>
      <c r="G53" s="398">
        <v>1</v>
      </c>
      <c r="H53" s="399"/>
      <c r="I53" s="400"/>
      <c r="J53" s="400"/>
      <c r="K53" s="400">
        <v>1</v>
      </c>
    </row>
    <row r="54" spans="1:11" ht="15" customHeight="1">
      <c r="A54" s="386" t="s">
        <v>270</v>
      </c>
      <c r="B54" s="392">
        <v>3</v>
      </c>
      <c r="C54" s="392">
        <v>2</v>
      </c>
      <c r="D54" s="392">
        <v>2</v>
      </c>
      <c r="E54" s="392">
        <v>4</v>
      </c>
      <c r="F54" s="392">
        <v>1</v>
      </c>
      <c r="G54" s="392">
        <v>1</v>
      </c>
      <c r="H54" s="393">
        <v>5</v>
      </c>
      <c r="I54" s="394">
        <v>4</v>
      </c>
      <c r="J54" s="394">
        <v>2</v>
      </c>
      <c r="K54" s="394">
        <v>1</v>
      </c>
    </row>
    <row r="55" spans="1:11" ht="15" customHeight="1">
      <c r="A55" s="810" t="s">
        <v>386</v>
      </c>
      <c r="B55" s="826">
        <v>3</v>
      </c>
      <c r="C55" s="826">
        <v>2</v>
      </c>
      <c r="D55" s="826">
        <v>2</v>
      </c>
      <c r="E55" s="826">
        <v>4</v>
      </c>
      <c r="F55" s="826">
        <v>1</v>
      </c>
      <c r="G55" s="826">
        <v>2</v>
      </c>
      <c r="H55" s="827">
        <v>5</v>
      </c>
      <c r="I55" s="828">
        <v>4</v>
      </c>
      <c r="J55" s="828">
        <v>2</v>
      </c>
      <c r="K55" s="828">
        <f>K54+K53+K52</f>
        <v>2</v>
      </c>
    </row>
    <row r="56" spans="1:11" ht="15" customHeight="1">
      <c r="A56" s="829" t="s">
        <v>387</v>
      </c>
      <c r="B56" s="811">
        <v>119</v>
      </c>
      <c r="C56" s="811">
        <v>90</v>
      </c>
      <c r="D56" s="811">
        <v>132</v>
      </c>
      <c r="E56" s="811">
        <v>144</v>
      </c>
      <c r="F56" s="811">
        <v>85</v>
      </c>
      <c r="G56" s="811">
        <v>144</v>
      </c>
      <c r="H56" s="830">
        <v>169</v>
      </c>
      <c r="I56" s="831">
        <v>111</v>
      </c>
      <c r="J56" s="831">
        <v>96</v>
      </c>
      <c r="K56" s="831">
        <f>K55+K51+K34</f>
        <v>86</v>
      </c>
    </row>
    <row r="57" spans="1:11" ht="15" customHeight="1">
      <c r="A57" s="387" t="s">
        <v>557</v>
      </c>
      <c r="B57" s="395"/>
      <c r="C57" s="395"/>
      <c r="D57" s="395"/>
      <c r="E57" s="395">
        <v>0</v>
      </c>
      <c r="F57" s="395"/>
      <c r="G57" s="395"/>
      <c r="H57" s="396">
        <v>1</v>
      </c>
      <c r="I57" s="397"/>
      <c r="J57" s="397"/>
      <c r="K57" s="397"/>
    </row>
    <row r="58" spans="1:11" ht="15" customHeight="1">
      <c r="A58" s="380" t="s">
        <v>259</v>
      </c>
      <c r="B58" s="398"/>
      <c r="C58" s="398">
        <v>1</v>
      </c>
      <c r="D58" s="398"/>
      <c r="E58" s="398">
        <v>2</v>
      </c>
      <c r="F58" s="398"/>
      <c r="G58" s="398"/>
      <c r="H58" s="399"/>
      <c r="I58" s="400">
        <v>1</v>
      </c>
      <c r="J58" s="400">
        <v>1</v>
      </c>
      <c r="K58" s="400"/>
    </row>
    <row r="59" spans="1:11" ht="15" customHeight="1">
      <c r="A59" s="380" t="s">
        <v>558</v>
      </c>
      <c r="B59" s="398"/>
      <c r="C59" s="398"/>
      <c r="D59" s="398"/>
      <c r="E59" s="398">
        <v>1</v>
      </c>
      <c r="F59" s="398"/>
      <c r="G59" s="398"/>
      <c r="H59" s="399"/>
      <c r="I59" s="400"/>
      <c r="J59" s="400"/>
      <c r="K59" s="400"/>
    </row>
    <row r="60" spans="1:11" ht="15" customHeight="1">
      <c r="A60" s="380" t="s">
        <v>408</v>
      </c>
      <c r="B60" s="398">
        <v>2</v>
      </c>
      <c r="C60" s="398">
        <v>2</v>
      </c>
      <c r="D60" s="398">
        <v>1</v>
      </c>
      <c r="E60" s="398">
        <v>2</v>
      </c>
      <c r="F60" s="398">
        <v>1</v>
      </c>
      <c r="G60" s="398">
        <v>3</v>
      </c>
      <c r="H60" s="399">
        <v>6</v>
      </c>
      <c r="I60" s="400">
        <v>1</v>
      </c>
      <c r="J60" s="400">
        <v>1</v>
      </c>
      <c r="K60" s="400">
        <v>2</v>
      </c>
    </row>
    <row r="61" spans="1:11" ht="15" customHeight="1">
      <c r="A61" s="380" t="s">
        <v>261</v>
      </c>
      <c r="B61" s="398">
        <v>1</v>
      </c>
      <c r="C61" s="398">
        <v>1</v>
      </c>
      <c r="D61" s="398"/>
      <c r="E61" s="398"/>
      <c r="F61" s="398">
        <v>1</v>
      </c>
      <c r="G61" s="398"/>
      <c r="H61" s="399"/>
      <c r="I61" s="400"/>
      <c r="J61" s="400"/>
      <c r="K61" s="400">
        <v>1</v>
      </c>
    </row>
    <row r="62" spans="1:11" s="360" customFormat="1" ht="15" customHeight="1">
      <c r="A62" s="380" t="s">
        <v>409</v>
      </c>
      <c r="B62" s="398">
        <v>3</v>
      </c>
      <c r="C62" s="398">
        <v>6</v>
      </c>
      <c r="D62" s="398">
        <v>12</v>
      </c>
      <c r="E62" s="398">
        <v>13</v>
      </c>
      <c r="F62" s="398">
        <v>6</v>
      </c>
      <c r="G62" s="398">
        <v>8</v>
      </c>
      <c r="H62" s="399">
        <v>3</v>
      </c>
      <c r="I62" s="400">
        <v>11</v>
      </c>
      <c r="J62" s="400">
        <v>4</v>
      </c>
      <c r="K62" s="400">
        <v>2</v>
      </c>
    </row>
    <row r="63" spans="1:11" s="360" customFormat="1" ht="15" customHeight="1">
      <c r="A63" s="380" t="s">
        <v>592</v>
      </c>
      <c r="B63" s="398"/>
      <c r="C63" s="398"/>
      <c r="D63" s="398"/>
      <c r="E63" s="398"/>
      <c r="F63" s="398"/>
      <c r="G63" s="398">
        <v>1</v>
      </c>
      <c r="H63" s="399"/>
      <c r="I63" s="400"/>
      <c r="J63" s="400"/>
      <c r="K63" s="400"/>
    </row>
    <row r="64" spans="1:11" s="360" customFormat="1" ht="15" customHeight="1">
      <c r="A64" s="380" t="s">
        <v>410</v>
      </c>
      <c r="B64" s="398"/>
      <c r="C64" s="398"/>
      <c r="D64" s="398"/>
      <c r="E64" s="398"/>
      <c r="F64" s="398"/>
      <c r="G64" s="398"/>
      <c r="H64" s="399">
        <v>1</v>
      </c>
      <c r="I64" s="400">
        <v>1</v>
      </c>
      <c r="J64" s="400">
        <v>1</v>
      </c>
      <c r="K64" s="400"/>
    </row>
    <row r="65" spans="1:11" ht="15" customHeight="1">
      <c r="A65" s="380" t="s">
        <v>411</v>
      </c>
      <c r="B65" s="398">
        <v>1</v>
      </c>
      <c r="C65" s="398">
        <v>1</v>
      </c>
      <c r="D65" s="398">
        <v>1</v>
      </c>
      <c r="E65" s="398"/>
      <c r="F65" s="398">
        <v>3</v>
      </c>
      <c r="G65" s="398">
        <v>1</v>
      </c>
      <c r="H65" s="399">
        <v>2</v>
      </c>
      <c r="I65" s="400">
        <v>2</v>
      </c>
      <c r="J65" s="400">
        <v>3</v>
      </c>
      <c r="K65" s="400">
        <v>2</v>
      </c>
    </row>
    <row r="66" spans="1:11" ht="15" customHeight="1">
      <c r="A66" s="388" t="s">
        <v>412</v>
      </c>
      <c r="B66" s="392">
        <v>3</v>
      </c>
      <c r="C66" s="392"/>
      <c r="D66" s="392">
        <v>1</v>
      </c>
      <c r="E66" s="392">
        <v>2</v>
      </c>
      <c r="F66" s="392"/>
      <c r="G66" s="392">
        <v>3</v>
      </c>
      <c r="H66" s="393">
        <v>2</v>
      </c>
      <c r="I66" s="394">
        <v>1</v>
      </c>
      <c r="J66" s="394"/>
      <c r="K66" s="394"/>
    </row>
    <row r="67" spans="1:11" ht="15" customHeight="1">
      <c r="A67" s="809" t="s">
        <v>388</v>
      </c>
      <c r="B67" s="823">
        <v>10</v>
      </c>
      <c r="C67" s="823">
        <v>11</v>
      </c>
      <c r="D67" s="823">
        <v>15</v>
      </c>
      <c r="E67" s="823">
        <v>20</v>
      </c>
      <c r="F67" s="823">
        <v>11</v>
      </c>
      <c r="G67" s="823">
        <v>16</v>
      </c>
      <c r="H67" s="824">
        <v>15</v>
      </c>
      <c r="I67" s="825">
        <v>17</v>
      </c>
      <c r="J67" s="825">
        <v>10</v>
      </c>
      <c r="K67" s="825">
        <f>K66+K65+K64+K63+K62+K61+K60+K59+K58+K57</f>
        <v>7</v>
      </c>
    </row>
    <row r="68" spans="1:11" ht="15" customHeight="1">
      <c r="A68" s="387" t="s">
        <v>559</v>
      </c>
      <c r="B68" s="395"/>
      <c r="C68" s="395"/>
      <c r="D68" s="395"/>
      <c r="E68" s="395"/>
      <c r="F68" s="395"/>
      <c r="G68" s="395"/>
      <c r="H68" s="396"/>
      <c r="I68" s="397"/>
      <c r="J68" s="397"/>
      <c r="K68" s="397"/>
    </row>
    <row r="69" spans="1:11" ht="15" customHeight="1">
      <c r="A69" s="380" t="s">
        <v>251</v>
      </c>
      <c r="B69" s="398">
        <v>3</v>
      </c>
      <c r="C69" s="398">
        <v>1</v>
      </c>
      <c r="D69" s="398">
        <v>7</v>
      </c>
      <c r="E69" s="398">
        <v>6</v>
      </c>
      <c r="F69" s="398">
        <v>8</v>
      </c>
      <c r="G69" s="398">
        <v>5</v>
      </c>
      <c r="H69" s="399">
        <v>10</v>
      </c>
      <c r="I69" s="400">
        <v>8</v>
      </c>
      <c r="J69" s="400">
        <v>8</v>
      </c>
      <c r="K69" s="400">
        <v>6</v>
      </c>
    </row>
    <row r="70" spans="1:11" ht="15" customHeight="1">
      <c r="A70" s="380" t="s">
        <v>560</v>
      </c>
      <c r="B70" s="398">
        <v>1</v>
      </c>
      <c r="C70" s="398"/>
      <c r="D70" s="398"/>
      <c r="E70" s="398"/>
      <c r="F70" s="398"/>
      <c r="G70" s="398">
        <v>1</v>
      </c>
      <c r="H70" s="399"/>
      <c r="I70" s="400"/>
      <c r="J70" s="400"/>
      <c r="K70" s="400"/>
    </row>
    <row r="71" spans="1:11" ht="15" customHeight="1">
      <c r="A71" s="380" t="s">
        <v>561</v>
      </c>
      <c r="B71" s="398"/>
      <c r="C71" s="398">
        <v>1</v>
      </c>
      <c r="D71" s="398"/>
      <c r="E71" s="398"/>
      <c r="F71" s="398"/>
      <c r="G71" s="398"/>
      <c r="H71" s="399"/>
      <c r="I71" s="400"/>
      <c r="J71" s="400"/>
      <c r="K71" s="400"/>
    </row>
    <row r="72" spans="1:11" ht="15" customHeight="1">
      <c r="A72" s="380" t="s">
        <v>562</v>
      </c>
      <c r="B72" s="398"/>
      <c r="C72" s="398"/>
      <c r="D72" s="398"/>
      <c r="E72" s="398"/>
      <c r="F72" s="398"/>
      <c r="G72" s="398"/>
      <c r="H72" s="399"/>
      <c r="I72" s="400"/>
      <c r="J72" s="400"/>
      <c r="K72" s="400"/>
    </row>
    <row r="73" spans="1:11" ht="15" customHeight="1">
      <c r="A73" s="380" t="s">
        <v>263</v>
      </c>
      <c r="B73" s="398">
        <v>4</v>
      </c>
      <c r="C73" s="398"/>
      <c r="D73" s="398">
        <v>1</v>
      </c>
      <c r="E73" s="398"/>
      <c r="F73" s="398"/>
      <c r="G73" s="398">
        <v>1</v>
      </c>
      <c r="H73" s="399">
        <v>1</v>
      </c>
      <c r="I73" s="400">
        <v>4</v>
      </c>
      <c r="J73" s="400"/>
      <c r="K73" s="400">
        <v>2</v>
      </c>
    </row>
    <row r="74" spans="1:11" ht="15" customHeight="1">
      <c r="A74" s="380" t="s">
        <v>563</v>
      </c>
      <c r="B74" s="398"/>
      <c r="C74" s="398">
        <v>1</v>
      </c>
      <c r="D74" s="398"/>
      <c r="E74" s="398"/>
      <c r="F74" s="398">
        <v>1</v>
      </c>
      <c r="G74" s="398"/>
      <c r="H74" s="399"/>
      <c r="I74" s="400"/>
      <c r="J74" s="400"/>
      <c r="K74" s="400"/>
    </row>
    <row r="75" spans="1:11" ht="15" customHeight="1">
      <c r="A75" s="380" t="s">
        <v>564</v>
      </c>
      <c r="B75" s="398"/>
      <c r="C75" s="398"/>
      <c r="D75" s="398"/>
      <c r="E75" s="398"/>
      <c r="F75" s="398"/>
      <c r="G75" s="398"/>
      <c r="H75" s="399"/>
      <c r="I75" s="400"/>
      <c r="J75" s="400"/>
      <c r="K75" s="400"/>
    </row>
    <row r="76" spans="1:11" ht="15" customHeight="1">
      <c r="A76" s="380" t="s">
        <v>565</v>
      </c>
      <c r="B76" s="398"/>
      <c r="C76" s="398"/>
      <c r="D76" s="398"/>
      <c r="E76" s="398"/>
      <c r="F76" s="398"/>
      <c r="G76" s="398"/>
      <c r="H76" s="399"/>
      <c r="I76" s="400"/>
      <c r="J76" s="400"/>
      <c r="K76" s="400"/>
    </row>
    <row r="77" spans="1:11" ht="15" customHeight="1">
      <c r="A77" s="380" t="s">
        <v>268</v>
      </c>
      <c r="B77" s="398"/>
      <c r="C77" s="398"/>
      <c r="D77" s="398"/>
      <c r="E77" s="398"/>
      <c r="F77" s="398"/>
      <c r="G77" s="398"/>
      <c r="H77" s="399"/>
      <c r="I77" s="400"/>
      <c r="J77" s="400"/>
      <c r="K77" s="400"/>
    </row>
    <row r="78" spans="1:11" ht="15" customHeight="1">
      <c r="A78" s="380" t="s">
        <v>566</v>
      </c>
      <c r="B78" s="398"/>
      <c r="C78" s="398">
        <v>1</v>
      </c>
      <c r="D78" s="398"/>
      <c r="E78" s="398"/>
      <c r="F78" s="398"/>
      <c r="G78" s="398"/>
      <c r="H78" s="399">
        <v>1</v>
      </c>
      <c r="I78" s="400"/>
      <c r="J78" s="400"/>
      <c r="K78" s="400"/>
    </row>
    <row r="79" spans="1:11" ht="15" customHeight="1">
      <c r="A79" s="380" t="s">
        <v>542</v>
      </c>
      <c r="B79" s="398"/>
      <c r="C79" s="398"/>
      <c r="D79" s="398"/>
      <c r="E79" s="398"/>
      <c r="F79" s="398"/>
      <c r="G79" s="398"/>
      <c r="H79" s="399"/>
      <c r="I79" s="400">
        <v>1</v>
      </c>
      <c r="J79" s="400"/>
      <c r="K79" s="400"/>
    </row>
    <row r="80" spans="1:11" ht="15" customHeight="1">
      <c r="A80" s="389" t="s">
        <v>413</v>
      </c>
      <c r="B80" s="392">
        <v>2</v>
      </c>
      <c r="C80" s="392">
        <v>3</v>
      </c>
      <c r="D80" s="392">
        <v>6</v>
      </c>
      <c r="E80" s="392">
        <v>6</v>
      </c>
      <c r="F80" s="392">
        <v>5</v>
      </c>
      <c r="G80" s="392">
        <v>3</v>
      </c>
      <c r="H80" s="393">
        <v>7</v>
      </c>
      <c r="I80" s="394">
        <v>2</v>
      </c>
      <c r="J80" s="394">
        <v>5</v>
      </c>
      <c r="K80" s="394">
        <v>1</v>
      </c>
    </row>
    <row r="81" spans="1:11" ht="15" customHeight="1">
      <c r="A81" s="832" t="s">
        <v>389</v>
      </c>
      <c r="B81" s="833">
        <v>10</v>
      </c>
      <c r="C81" s="833">
        <v>7</v>
      </c>
      <c r="D81" s="833">
        <v>14</v>
      </c>
      <c r="E81" s="833">
        <v>12</v>
      </c>
      <c r="F81" s="833">
        <v>14</v>
      </c>
      <c r="G81" s="833">
        <v>10</v>
      </c>
      <c r="H81" s="834">
        <v>19</v>
      </c>
      <c r="I81" s="835">
        <v>15</v>
      </c>
      <c r="J81" s="846">
        <v>13</v>
      </c>
      <c r="K81" s="846">
        <f>K80+K73+K69</f>
        <v>9</v>
      </c>
    </row>
    <row r="82" spans="1:11" ht="15" customHeight="1">
      <c r="A82" s="836" t="s">
        <v>390</v>
      </c>
      <c r="B82" s="837">
        <v>20</v>
      </c>
      <c r="C82" s="837">
        <v>18</v>
      </c>
      <c r="D82" s="837">
        <v>29</v>
      </c>
      <c r="E82" s="837">
        <v>32</v>
      </c>
      <c r="F82" s="837">
        <v>25</v>
      </c>
      <c r="G82" s="837">
        <v>26</v>
      </c>
      <c r="H82" s="838">
        <v>34</v>
      </c>
      <c r="I82" s="839">
        <v>32</v>
      </c>
      <c r="J82" s="839">
        <v>23</v>
      </c>
      <c r="K82" s="839">
        <f>K81+K67</f>
        <v>16</v>
      </c>
    </row>
    <row r="83" spans="1:11" ht="15" customHeight="1">
      <c r="A83" s="390" t="s">
        <v>567</v>
      </c>
      <c r="B83" s="395"/>
      <c r="C83" s="395"/>
      <c r="D83" s="395"/>
      <c r="E83" s="395"/>
      <c r="F83" s="395"/>
      <c r="G83" s="395"/>
      <c r="H83" s="396"/>
      <c r="I83" s="397"/>
      <c r="J83" s="397"/>
      <c r="K83" s="397"/>
    </row>
    <row r="84" spans="1:11" ht="15" customHeight="1">
      <c r="A84" s="380" t="s">
        <v>568</v>
      </c>
      <c r="B84" s="398"/>
      <c r="C84" s="398"/>
      <c r="D84" s="398">
        <v>1</v>
      </c>
      <c r="E84" s="398"/>
      <c r="F84" s="398"/>
      <c r="G84" s="398"/>
      <c r="H84" s="399"/>
      <c r="I84" s="400"/>
      <c r="J84" s="400"/>
      <c r="K84" s="400"/>
    </row>
    <row r="85" spans="1:11" ht="15" customHeight="1">
      <c r="A85" s="380" t="s">
        <v>414</v>
      </c>
      <c r="B85" s="398"/>
      <c r="C85" s="398"/>
      <c r="D85" s="398"/>
      <c r="E85" s="398">
        <v>1</v>
      </c>
      <c r="F85" s="398"/>
      <c r="G85" s="398"/>
      <c r="H85" s="399">
        <v>1</v>
      </c>
      <c r="I85" s="400">
        <v>2</v>
      </c>
      <c r="J85" s="400"/>
      <c r="K85" s="400">
        <v>2</v>
      </c>
    </row>
    <row r="86" spans="1:11" ht="15" customHeight="1">
      <c r="A86" s="380" t="s">
        <v>569</v>
      </c>
      <c r="B86" s="398"/>
      <c r="C86" s="398"/>
      <c r="D86" s="398">
        <v>1</v>
      </c>
      <c r="E86" s="398"/>
      <c r="F86" s="398"/>
      <c r="G86" s="398"/>
      <c r="H86" s="399">
        <v>2</v>
      </c>
      <c r="I86" s="400"/>
      <c r="J86" s="400"/>
      <c r="K86" s="400"/>
    </row>
    <row r="87" spans="1:11" ht="15" customHeight="1">
      <c r="A87" s="380" t="s">
        <v>570</v>
      </c>
      <c r="B87" s="398"/>
      <c r="C87" s="398"/>
      <c r="D87" s="398"/>
      <c r="E87" s="398"/>
      <c r="F87" s="398"/>
      <c r="G87" s="398"/>
      <c r="H87" s="399">
        <v>1</v>
      </c>
      <c r="I87" s="400"/>
      <c r="J87" s="400"/>
      <c r="K87" s="400"/>
    </row>
    <row r="88" spans="1:11" s="360" customFormat="1" ht="15" customHeight="1">
      <c r="A88" s="380" t="s">
        <v>415</v>
      </c>
      <c r="B88" s="398"/>
      <c r="C88" s="398">
        <v>3</v>
      </c>
      <c r="D88" s="398">
        <v>1</v>
      </c>
      <c r="E88" s="398">
        <v>1</v>
      </c>
      <c r="F88" s="398">
        <v>3</v>
      </c>
      <c r="G88" s="398">
        <v>3</v>
      </c>
      <c r="H88" s="399">
        <v>1</v>
      </c>
      <c r="I88" s="400">
        <v>2</v>
      </c>
      <c r="J88" s="400">
        <v>1</v>
      </c>
      <c r="K88" s="400">
        <v>1</v>
      </c>
    </row>
    <row r="89" spans="1:11" s="360" customFormat="1" ht="15" customHeight="1">
      <c r="A89" s="380" t="s">
        <v>571</v>
      </c>
      <c r="B89" s="398"/>
      <c r="C89" s="398"/>
      <c r="D89" s="398"/>
      <c r="E89" s="398"/>
      <c r="F89" s="398"/>
      <c r="G89" s="398">
        <v>1</v>
      </c>
      <c r="H89" s="399"/>
      <c r="I89" s="400"/>
      <c r="J89" s="400"/>
      <c r="K89" s="400"/>
    </row>
    <row r="90" spans="1:11" s="360" customFormat="1" ht="15" customHeight="1">
      <c r="A90" s="380" t="s">
        <v>416</v>
      </c>
      <c r="B90" s="398"/>
      <c r="C90" s="398"/>
      <c r="D90" s="398"/>
      <c r="E90" s="398">
        <v>1</v>
      </c>
      <c r="F90" s="398"/>
      <c r="G90" s="398"/>
      <c r="H90" s="399"/>
      <c r="I90" s="400">
        <v>2</v>
      </c>
      <c r="J90" s="400"/>
      <c r="K90" s="400"/>
    </row>
    <row r="91" spans="1:11" ht="15" customHeight="1">
      <c r="A91" s="380" t="s">
        <v>572</v>
      </c>
      <c r="B91" s="398">
        <v>2</v>
      </c>
      <c r="C91" s="398"/>
      <c r="D91" s="398">
        <v>1</v>
      </c>
      <c r="E91" s="398">
        <v>4</v>
      </c>
      <c r="F91" s="398">
        <v>3</v>
      </c>
      <c r="G91" s="398"/>
      <c r="H91" s="399"/>
      <c r="I91" s="400"/>
      <c r="J91" s="400"/>
      <c r="K91" s="400"/>
    </row>
    <row r="92" spans="1:11" ht="15" customHeight="1">
      <c r="A92" s="380" t="s">
        <v>417</v>
      </c>
      <c r="B92" s="398"/>
      <c r="C92" s="398"/>
      <c r="D92" s="398"/>
      <c r="E92" s="398">
        <v>1</v>
      </c>
      <c r="F92" s="398"/>
      <c r="G92" s="398"/>
      <c r="H92" s="399"/>
      <c r="I92" s="400">
        <v>2</v>
      </c>
      <c r="J92" s="400">
        <v>1</v>
      </c>
      <c r="K92" s="400"/>
    </row>
    <row r="93" spans="1:11" ht="15" customHeight="1">
      <c r="A93" s="380" t="s">
        <v>593</v>
      </c>
      <c r="B93" s="398"/>
      <c r="C93" s="398"/>
      <c r="D93" s="398"/>
      <c r="E93" s="398"/>
      <c r="F93" s="398"/>
      <c r="G93" s="398"/>
      <c r="H93" s="399"/>
      <c r="I93" s="400"/>
      <c r="J93" s="400"/>
      <c r="K93" s="400"/>
    </row>
    <row r="94" spans="1:11" ht="15" customHeight="1">
      <c r="A94" s="380" t="s">
        <v>573</v>
      </c>
      <c r="B94" s="398"/>
      <c r="C94" s="398"/>
      <c r="D94" s="398"/>
      <c r="E94" s="398"/>
      <c r="F94" s="398"/>
      <c r="G94" s="398"/>
      <c r="H94" s="399"/>
      <c r="I94" s="400"/>
      <c r="J94" s="400"/>
      <c r="K94" s="400"/>
    </row>
    <row r="95" spans="1:11" ht="15" customHeight="1">
      <c r="A95" s="380" t="s">
        <v>418</v>
      </c>
      <c r="B95" s="398">
        <v>1</v>
      </c>
      <c r="C95" s="398">
        <v>1</v>
      </c>
      <c r="D95" s="398"/>
      <c r="E95" s="398">
        <v>1</v>
      </c>
      <c r="F95" s="398"/>
      <c r="G95" s="398">
        <v>1</v>
      </c>
      <c r="H95" s="399">
        <v>1</v>
      </c>
      <c r="I95" s="400">
        <v>1</v>
      </c>
      <c r="J95" s="400">
        <v>2</v>
      </c>
      <c r="K95" s="400"/>
    </row>
    <row r="96" spans="1:11" ht="15" customHeight="1">
      <c r="A96" s="380" t="s">
        <v>377</v>
      </c>
      <c r="B96" s="398">
        <v>1</v>
      </c>
      <c r="C96" s="398"/>
      <c r="D96" s="398">
        <v>1</v>
      </c>
      <c r="E96" s="398"/>
      <c r="F96" s="398"/>
      <c r="G96" s="398">
        <v>1</v>
      </c>
      <c r="H96" s="399"/>
      <c r="I96" s="400"/>
      <c r="J96" s="400"/>
      <c r="K96" s="400"/>
    </row>
    <row r="97" spans="1:11" ht="15" customHeight="1">
      <c r="A97" s="380" t="s">
        <v>419</v>
      </c>
      <c r="B97" s="398"/>
      <c r="C97" s="398">
        <v>4</v>
      </c>
      <c r="D97" s="398"/>
      <c r="E97" s="398">
        <v>1</v>
      </c>
      <c r="F97" s="398">
        <v>2</v>
      </c>
      <c r="G97" s="398">
        <v>1</v>
      </c>
      <c r="H97" s="399">
        <v>2</v>
      </c>
      <c r="I97" s="400">
        <v>2</v>
      </c>
      <c r="J97" s="400">
        <v>1</v>
      </c>
      <c r="K97" s="400"/>
    </row>
    <row r="98" spans="1:11" ht="15" customHeight="1">
      <c r="A98" s="380" t="s">
        <v>420</v>
      </c>
      <c r="B98" s="398"/>
      <c r="C98" s="398"/>
      <c r="D98" s="398"/>
      <c r="E98" s="398"/>
      <c r="F98" s="398">
        <v>1</v>
      </c>
      <c r="G98" s="398">
        <v>1</v>
      </c>
      <c r="H98" s="399"/>
      <c r="I98" s="400">
        <v>1</v>
      </c>
      <c r="J98" s="400"/>
      <c r="K98" s="400"/>
    </row>
    <row r="99" spans="1:11" ht="15" customHeight="1">
      <c r="A99" s="380" t="s">
        <v>574</v>
      </c>
      <c r="B99" s="398">
        <v>1</v>
      </c>
      <c r="C99" s="398">
        <v>1</v>
      </c>
      <c r="D99" s="398"/>
      <c r="E99" s="398">
        <v>1</v>
      </c>
      <c r="F99" s="398">
        <v>1</v>
      </c>
      <c r="G99" s="398">
        <v>1</v>
      </c>
      <c r="H99" s="399"/>
      <c r="I99" s="400"/>
      <c r="J99" s="400">
        <v>1</v>
      </c>
      <c r="K99" s="400"/>
    </row>
    <row r="100" spans="1:11" ht="15" customHeight="1">
      <c r="A100" s="380" t="s">
        <v>575</v>
      </c>
      <c r="B100" s="398"/>
      <c r="C100" s="398"/>
      <c r="D100" s="398"/>
      <c r="E100" s="398"/>
      <c r="F100" s="398"/>
      <c r="G100" s="398"/>
      <c r="H100" s="399"/>
      <c r="I100" s="400"/>
      <c r="J100" s="400">
        <v>1</v>
      </c>
      <c r="K100" s="400"/>
    </row>
    <row r="101" spans="1:11" ht="15" customHeight="1">
      <c r="A101" s="380" t="s">
        <v>576</v>
      </c>
      <c r="B101" s="398"/>
      <c r="C101" s="398"/>
      <c r="D101" s="398"/>
      <c r="E101" s="398"/>
      <c r="F101" s="398">
        <v>1</v>
      </c>
      <c r="G101" s="398"/>
      <c r="H101" s="399"/>
      <c r="I101" s="400"/>
      <c r="J101" s="400"/>
      <c r="K101" s="400"/>
    </row>
    <row r="102" spans="1:11" ht="15" customHeight="1">
      <c r="A102" s="380" t="s">
        <v>421</v>
      </c>
      <c r="B102" s="398"/>
      <c r="C102" s="398"/>
      <c r="D102" s="398">
        <v>1</v>
      </c>
      <c r="E102" s="398"/>
      <c r="F102" s="398"/>
      <c r="G102" s="398">
        <v>2</v>
      </c>
      <c r="H102" s="399">
        <v>1</v>
      </c>
      <c r="I102" s="400">
        <v>1</v>
      </c>
      <c r="J102" s="400"/>
      <c r="K102" s="400"/>
    </row>
    <row r="103" spans="1:11" ht="15" customHeight="1">
      <c r="A103" s="380" t="s">
        <v>577</v>
      </c>
      <c r="B103" s="398"/>
      <c r="C103" s="398"/>
      <c r="D103" s="398"/>
      <c r="E103" s="398"/>
      <c r="F103" s="398"/>
      <c r="G103" s="398"/>
      <c r="H103" s="399"/>
      <c r="I103" s="400"/>
      <c r="J103" s="400"/>
      <c r="K103" s="400"/>
    </row>
    <row r="104" spans="1:11" ht="15" customHeight="1">
      <c r="A104" s="380" t="s">
        <v>578</v>
      </c>
      <c r="B104" s="398"/>
      <c r="C104" s="398"/>
      <c r="D104" s="398"/>
      <c r="E104" s="398"/>
      <c r="F104" s="398"/>
      <c r="G104" s="398"/>
      <c r="H104" s="399"/>
      <c r="I104" s="400"/>
      <c r="J104" s="400"/>
      <c r="K104" s="400"/>
    </row>
    <row r="105" spans="1:11" ht="15" customHeight="1">
      <c r="A105" s="380" t="s">
        <v>422</v>
      </c>
      <c r="B105" s="398"/>
      <c r="C105" s="398"/>
      <c r="D105" s="398">
        <v>3</v>
      </c>
      <c r="E105" s="398">
        <v>2</v>
      </c>
      <c r="F105" s="398">
        <v>1</v>
      </c>
      <c r="G105" s="398">
        <v>4</v>
      </c>
      <c r="H105" s="399">
        <v>6</v>
      </c>
      <c r="I105" s="400">
        <v>1</v>
      </c>
      <c r="J105" s="400">
        <v>4</v>
      </c>
      <c r="K105" s="400"/>
    </row>
    <row r="106" spans="1:11" ht="15" customHeight="1">
      <c r="A106" s="380" t="s">
        <v>579</v>
      </c>
      <c r="B106" s="398"/>
      <c r="C106" s="398"/>
      <c r="D106" s="398">
        <v>2</v>
      </c>
      <c r="E106" s="398"/>
      <c r="F106" s="398"/>
      <c r="G106" s="398"/>
      <c r="H106" s="399"/>
      <c r="I106" s="400"/>
      <c r="J106" s="400"/>
      <c r="K106" s="400"/>
    </row>
    <row r="107" spans="1:11" ht="15" customHeight="1">
      <c r="A107" s="380" t="s">
        <v>580</v>
      </c>
      <c r="B107" s="398"/>
      <c r="C107" s="398"/>
      <c r="D107" s="398"/>
      <c r="E107" s="398">
        <v>1</v>
      </c>
      <c r="F107" s="398">
        <v>3</v>
      </c>
      <c r="G107" s="398">
        <v>1</v>
      </c>
      <c r="H107" s="399"/>
      <c r="I107" s="400"/>
      <c r="J107" s="400"/>
      <c r="K107" s="400"/>
    </row>
    <row r="108" spans="1:11" ht="15" customHeight="1">
      <c r="A108" s="388" t="s">
        <v>594</v>
      </c>
      <c r="B108" s="392"/>
      <c r="C108" s="392"/>
      <c r="D108" s="392"/>
      <c r="E108" s="392"/>
      <c r="F108" s="392"/>
      <c r="G108" s="392"/>
      <c r="H108" s="393"/>
      <c r="I108" s="394"/>
      <c r="J108" s="394"/>
      <c r="K108" s="394"/>
    </row>
    <row r="109" spans="1:11" s="363" customFormat="1" ht="15" customHeight="1">
      <c r="A109" s="809" t="s">
        <v>391</v>
      </c>
      <c r="B109" s="823">
        <v>5</v>
      </c>
      <c r="C109" s="823">
        <v>9</v>
      </c>
      <c r="D109" s="823">
        <v>11</v>
      </c>
      <c r="E109" s="823">
        <v>14</v>
      </c>
      <c r="F109" s="823">
        <v>15</v>
      </c>
      <c r="G109" s="823">
        <v>16</v>
      </c>
      <c r="H109" s="824">
        <v>15</v>
      </c>
      <c r="I109" s="825">
        <v>14</v>
      </c>
      <c r="J109" s="825">
        <v>11</v>
      </c>
      <c r="K109" s="825">
        <v>3</v>
      </c>
    </row>
    <row r="110" spans="1:11" s="351" customFormat="1" ht="15" customHeight="1">
      <c r="A110" s="372" t="s">
        <v>423</v>
      </c>
      <c r="B110" s="405">
        <v>25</v>
      </c>
      <c r="C110" s="405">
        <v>18</v>
      </c>
      <c r="D110" s="405">
        <v>29</v>
      </c>
      <c r="E110" s="405">
        <v>17</v>
      </c>
      <c r="F110" s="405">
        <v>17</v>
      </c>
      <c r="G110" s="405">
        <v>12</v>
      </c>
      <c r="H110" s="406">
        <v>16</v>
      </c>
      <c r="I110" s="407">
        <v>16</v>
      </c>
      <c r="J110" s="407">
        <v>14</v>
      </c>
      <c r="K110" s="407">
        <v>6</v>
      </c>
    </row>
    <row r="111" spans="1:11" ht="15" customHeight="1">
      <c r="A111" s="373" t="s">
        <v>424</v>
      </c>
      <c r="B111" s="408">
        <v>15</v>
      </c>
      <c r="C111" s="408">
        <v>9</v>
      </c>
      <c r="D111" s="408">
        <v>13</v>
      </c>
      <c r="E111" s="408">
        <v>10</v>
      </c>
      <c r="F111" s="408">
        <v>4</v>
      </c>
      <c r="G111" s="408">
        <v>11</v>
      </c>
      <c r="H111" s="399">
        <v>5</v>
      </c>
      <c r="I111" s="409">
        <v>3</v>
      </c>
      <c r="J111" s="409">
        <v>5</v>
      </c>
      <c r="K111" s="409">
        <v>1</v>
      </c>
    </row>
    <row r="112" spans="1:11" ht="15" customHeight="1">
      <c r="A112" s="377" t="s">
        <v>425</v>
      </c>
      <c r="B112" s="410">
        <v>20</v>
      </c>
      <c r="C112" s="410">
        <v>17</v>
      </c>
      <c r="D112" s="410">
        <v>26</v>
      </c>
      <c r="E112" s="410">
        <v>25</v>
      </c>
      <c r="F112" s="410">
        <v>17</v>
      </c>
      <c r="G112" s="410">
        <v>14</v>
      </c>
      <c r="H112" s="393">
        <v>20</v>
      </c>
      <c r="I112" s="411">
        <v>12</v>
      </c>
      <c r="J112" s="411">
        <v>11</v>
      </c>
      <c r="K112" s="411">
        <v>7</v>
      </c>
    </row>
    <row r="113" spans="1:11" ht="15" customHeight="1">
      <c r="A113" s="810" t="s">
        <v>392</v>
      </c>
      <c r="B113" s="826">
        <v>60</v>
      </c>
      <c r="C113" s="826">
        <v>44</v>
      </c>
      <c r="D113" s="826">
        <v>68</v>
      </c>
      <c r="E113" s="826">
        <v>52</v>
      </c>
      <c r="F113" s="826">
        <v>38</v>
      </c>
      <c r="G113" s="826">
        <v>37</v>
      </c>
      <c r="H113" s="827">
        <v>41</v>
      </c>
      <c r="I113" s="828">
        <v>31</v>
      </c>
      <c r="J113" s="828">
        <v>30</v>
      </c>
      <c r="K113" s="828">
        <v>14</v>
      </c>
    </row>
    <row r="114" spans="1:11" ht="15" customHeight="1">
      <c r="A114" s="840" t="s">
        <v>393</v>
      </c>
      <c r="B114" s="811">
        <v>65</v>
      </c>
      <c r="C114" s="811">
        <v>53</v>
      </c>
      <c r="D114" s="811">
        <v>79</v>
      </c>
      <c r="E114" s="811">
        <v>66</v>
      </c>
      <c r="F114" s="811">
        <v>53</v>
      </c>
      <c r="G114" s="811">
        <v>53</v>
      </c>
      <c r="H114" s="812">
        <v>56</v>
      </c>
      <c r="I114" s="813">
        <v>45</v>
      </c>
      <c r="J114" s="813">
        <v>41</v>
      </c>
      <c r="K114" s="813">
        <f>K113+K109</f>
        <v>17</v>
      </c>
    </row>
    <row r="115" spans="1:11" ht="15" customHeight="1">
      <c r="A115" s="372" t="s">
        <v>250</v>
      </c>
      <c r="B115" s="412"/>
      <c r="C115" s="412"/>
      <c r="D115" s="412">
        <v>2</v>
      </c>
      <c r="E115" s="412">
        <v>2</v>
      </c>
      <c r="F115" s="412">
        <v>1</v>
      </c>
      <c r="G115" s="412">
        <v>4</v>
      </c>
      <c r="H115" s="413">
        <v>5</v>
      </c>
      <c r="I115" s="407">
        <v>4</v>
      </c>
      <c r="J115" s="407">
        <v>2</v>
      </c>
      <c r="K115" s="407">
        <v>4</v>
      </c>
    </row>
    <row r="116" spans="1:11" ht="15" customHeight="1">
      <c r="A116" s="377" t="s">
        <v>255</v>
      </c>
      <c r="B116" s="414">
        <v>4</v>
      </c>
      <c r="C116" s="414">
        <v>3</v>
      </c>
      <c r="D116" s="414">
        <v>3</v>
      </c>
      <c r="E116" s="414">
        <v>4</v>
      </c>
      <c r="F116" s="414">
        <v>2</v>
      </c>
      <c r="G116" s="414">
        <v>4</v>
      </c>
      <c r="H116" s="415">
        <v>2</v>
      </c>
      <c r="I116" s="411">
        <v>6</v>
      </c>
      <c r="J116" s="411"/>
      <c r="K116" s="411">
        <v>2</v>
      </c>
    </row>
    <row r="117" spans="1:11" ht="15.75" customHeight="1">
      <c r="A117" s="809" t="s">
        <v>394</v>
      </c>
      <c r="B117" s="823">
        <v>4</v>
      </c>
      <c r="C117" s="823">
        <v>3</v>
      </c>
      <c r="D117" s="823">
        <v>5</v>
      </c>
      <c r="E117" s="823">
        <v>6</v>
      </c>
      <c r="F117" s="823">
        <v>3</v>
      </c>
      <c r="G117" s="823">
        <v>8</v>
      </c>
      <c r="H117" s="824">
        <v>7</v>
      </c>
      <c r="I117" s="825">
        <v>10</v>
      </c>
      <c r="J117" s="825">
        <v>2</v>
      </c>
      <c r="K117" s="825">
        <v>6</v>
      </c>
    </row>
    <row r="118" spans="1:11" ht="15" customHeight="1">
      <c r="A118" s="364" t="s">
        <v>581</v>
      </c>
      <c r="B118" s="416"/>
      <c r="C118" s="416"/>
      <c r="D118" s="416"/>
      <c r="E118" s="416"/>
      <c r="F118" s="416"/>
      <c r="G118" s="416"/>
      <c r="H118" s="417">
        <v>1</v>
      </c>
      <c r="I118" s="418"/>
      <c r="J118" s="418"/>
      <c r="K118" s="418"/>
    </row>
    <row r="119" spans="1:11" ht="13.8">
      <c r="A119" s="809" t="s">
        <v>395</v>
      </c>
      <c r="B119" s="823"/>
      <c r="C119" s="823"/>
      <c r="D119" s="823"/>
      <c r="E119" s="823"/>
      <c r="F119" s="823"/>
      <c r="G119" s="823"/>
      <c r="H119" s="824">
        <v>1</v>
      </c>
      <c r="I119" s="825"/>
      <c r="J119" s="825"/>
      <c r="K119" s="825"/>
    </row>
    <row r="120" spans="1:11" ht="15" customHeight="1">
      <c r="A120" s="372" t="s">
        <v>426</v>
      </c>
      <c r="B120" s="405">
        <v>1</v>
      </c>
      <c r="C120" s="405">
        <v>2</v>
      </c>
      <c r="D120" s="405">
        <v>2</v>
      </c>
      <c r="E120" s="405">
        <v>2</v>
      </c>
      <c r="F120" s="405">
        <v>1</v>
      </c>
      <c r="G120" s="405">
        <v>3</v>
      </c>
      <c r="H120" s="396">
        <v>1</v>
      </c>
      <c r="I120" s="397">
        <v>2</v>
      </c>
      <c r="J120" s="397"/>
      <c r="K120" s="397"/>
    </row>
    <row r="121" spans="1:11" ht="15" customHeight="1">
      <c r="A121" s="373" t="s">
        <v>427</v>
      </c>
      <c r="B121" s="408"/>
      <c r="C121" s="408"/>
      <c r="D121" s="408">
        <v>1</v>
      </c>
      <c r="E121" s="408">
        <v>1</v>
      </c>
      <c r="F121" s="408"/>
      <c r="G121" s="408"/>
      <c r="H121" s="399"/>
      <c r="I121" s="400">
        <v>1</v>
      </c>
      <c r="J121" s="400"/>
      <c r="K121" s="400"/>
    </row>
    <row r="122" spans="1:11" ht="15" customHeight="1">
      <c r="A122" s="373" t="s">
        <v>249</v>
      </c>
      <c r="B122" s="408">
        <v>2</v>
      </c>
      <c r="C122" s="408">
        <v>1</v>
      </c>
      <c r="D122" s="408">
        <v>1</v>
      </c>
      <c r="E122" s="408">
        <v>6</v>
      </c>
      <c r="F122" s="408">
        <v>3</v>
      </c>
      <c r="G122" s="408">
        <v>1</v>
      </c>
      <c r="H122" s="399">
        <v>5</v>
      </c>
      <c r="I122" s="400">
        <v>3</v>
      </c>
      <c r="J122" s="400">
        <v>5</v>
      </c>
      <c r="K122" s="400">
        <v>4</v>
      </c>
    </row>
    <row r="123" spans="1:11" ht="15" customHeight="1">
      <c r="A123" s="373" t="s">
        <v>428</v>
      </c>
      <c r="B123" s="408"/>
      <c r="C123" s="408"/>
      <c r="D123" s="408">
        <v>1</v>
      </c>
      <c r="E123" s="408">
        <v>1</v>
      </c>
      <c r="F123" s="408">
        <v>1</v>
      </c>
      <c r="G123" s="408">
        <v>1</v>
      </c>
      <c r="H123" s="399">
        <v>1</v>
      </c>
      <c r="I123" s="400">
        <v>2</v>
      </c>
      <c r="J123" s="400">
        <v>1</v>
      </c>
      <c r="K123" s="400">
        <v>1</v>
      </c>
    </row>
    <row r="124" spans="1:11" ht="15" customHeight="1">
      <c r="A124" s="373" t="s">
        <v>429</v>
      </c>
      <c r="B124" s="408">
        <v>2</v>
      </c>
      <c r="C124" s="408"/>
      <c r="D124" s="408"/>
      <c r="E124" s="408">
        <v>5</v>
      </c>
      <c r="F124" s="408">
        <v>1</v>
      </c>
      <c r="G124" s="408">
        <v>3</v>
      </c>
      <c r="H124" s="399">
        <v>3</v>
      </c>
      <c r="I124" s="400">
        <v>2</v>
      </c>
      <c r="J124" s="400">
        <v>1</v>
      </c>
      <c r="K124" s="400">
        <v>2</v>
      </c>
    </row>
    <row r="125" spans="1:11" ht="15" customHeight="1">
      <c r="A125" s="373" t="s">
        <v>582</v>
      </c>
      <c r="B125" s="408"/>
      <c r="C125" s="408">
        <v>1</v>
      </c>
      <c r="D125" s="408"/>
      <c r="E125" s="408"/>
      <c r="F125" s="408"/>
      <c r="G125" s="408"/>
      <c r="H125" s="399"/>
      <c r="I125" s="400"/>
      <c r="J125" s="400"/>
      <c r="K125" s="400"/>
    </row>
    <row r="126" spans="1:11" s="356" customFormat="1" ht="15" customHeight="1">
      <c r="A126" s="373" t="s">
        <v>583</v>
      </c>
      <c r="B126" s="408"/>
      <c r="C126" s="408"/>
      <c r="D126" s="408"/>
      <c r="E126" s="408"/>
      <c r="F126" s="408">
        <v>1</v>
      </c>
      <c r="G126" s="408">
        <v>1</v>
      </c>
      <c r="H126" s="399"/>
      <c r="I126" s="400"/>
      <c r="J126" s="400"/>
      <c r="K126" s="400">
        <v>1</v>
      </c>
    </row>
    <row r="127" spans="1:11" s="356" customFormat="1" ht="15" customHeight="1">
      <c r="A127" s="373" t="s">
        <v>584</v>
      </c>
      <c r="B127" s="408"/>
      <c r="C127" s="408"/>
      <c r="D127" s="408"/>
      <c r="E127" s="408"/>
      <c r="F127" s="408"/>
      <c r="G127" s="408"/>
      <c r="H127" s="399"/>
      <c r="I127" s="400"/>
      <c r="J127" s="400"/>
      <c r="K127" s="400"/>
    </row>
    <row r="128" spans="1:11" s="356" customFormat="1" ht="15" customHeight="1">
      <c r="A128" s="373" t="s">
        <v>585</v>
      </c>
      <c r="B128" s="408"/>
      <c r="C128" s="408"/>
      <c r="D128" s="408"/>
      <c r="E128" s="408"/>
      <c r="F128" s="408"/>
      <c r="G128" s="408"/>
      <c r="H128" s="399"/>
      <c r="I128" s="400"/>
      <c r="J128" s="400"/>
      <c r="K128" s="400"/>
    </row>
    <row r="129" spans="1:11" s="356" customFormat="1" ht="15" customHeight="1">
      <c r="A129" s="373" t="s">
        <v>430</v>
      </c>
      <c r="B129" s="408"/>
      <c r="C129" s="408"/>
      <c r="D129" s="408"/>
      <c r="E129" s="408"/>
      <c r="F129" s="408"/>
      <c r="G129" s="408"/>
      <c r="H129" s="399">
        <v>2</v>
      </c>
      <c r="I129" s="400">
        <v>1</v>
      </c>
      <c r="J129" s="400"/>
      <c r="K129" s="400"/>
    </row>
    <row r="130" spans="1:11" s="356" customFormat="1" ht="15" customHeight="1">
      <c r="A130" s="373" t="s">
        <v>586</v>
      </c>
      <c r="B130" s="408">
        <v>2</v>
      </c>
      <c r="C130" s="408"/>
      <c r="D130" s="408">
        <v>2</v>
      </c>
      <c r="E130" s="408">
        <v>2</v>
      </c>
      <c r="F130" s="408"/>
      <c r="G130" s="408">
        <v>2</v>
      </c>
      <c r="H130" s="399">
        <v>1</v>
      </c>
      <c r="I130" s="400"/>
      <c r="J130" s="400">
        <v>5</v>
      </c>
      <c r="K130" s="400">
        <v>2</v>
      </c>
    </row>
    <row r="131" spans="1:11" s="356" customFormat="1" ht="15" customHeight="1">
      <c r="A131" s="373" t="s">
        <v>587</v>
      </c>
      <c r="B131" s="408"/>
      <c r="C131" s="408"/>
      <c r="D131" s="408"/>
      <c r="E131" s="408"/>
      <c r="F131" s="408"/>
      <c r="G131" s="408"/>
      <c r="H131" s="399"/>
      <c r="I131" s="400"/>
      <c r="J131" s="400"/>
      <c r="K131" s="400"/>
    </row>
    <row r="132" spans="1:11" s="356" customFormat="1" ht="15" customHeight="1">
      <c r="A132" s="373" t="s">
        <v>588</v>
      </c>
      <c r="B132" s="408"/>
      <c r="C132" s="408"/>
      <c r="D132" s="408"/>
      <c r="E132" s="408"/>
      <c r="F132" s="408"/>
      <c r="G132" s="408"/>
      <c r="H132" s="399">
        <v>1</v>
      </c>
      <c r="I132" s="400"/>
      <c r="J132" s="400"/>
      <c r="K132" s="400"/>
    </row>
    <row r="133" spans="1:11" s="356" customFormat="1" ht="15" customHeight="1">
      <c r="A133" s="373" t="s">
        <v>589</v>
      </c>
      <c r="B133" s="408"/>
      <c r="C133" s="408"/>
      <c r="D133" s="408"/>
      <c r="E133" s="408"/>
      <c r="F133" s="408"/>
      <c r="G133" s="408"/>
      <c r="H133" s="399"/>
      <c r="I133" s="400"/>
      <c r="J133" s="400"/>
      <c r="K133" s="400"/>
    </row>
    <row r="134" spans="1:11" s="356" customFormat="1" ht="15" customHeight="1">
      <c r="A134" s="373" t="s">
        <v>590</v>
      </c>
      <c r="B134" s="408"/>
      <c r="C134" s="408"/>
      <c r="D134" s="408">
        <v>1</v>
      </c>
      <c r="E134" s="408"/>
      <c r="F134" s="408"/>
      <c r="G134" s="408">
        <v>1</v>
      </c>
      <c r="H134" s="399"/>
      <c r="I134" s="400"/>
      <c r="J134" s="400"/>
      <c r="K134" s="400"/>
    </row>
    <row r="135" spans="1:11" s="356" customFormat="1" ht="15" customHeight="1">
      <c r="A135" s="377" t="s">
        <v>543</v>
      </c>
      <c r="B135" s="410">
        <v>1</v>
      </c>
      <c r="C135" s="410"/>
      <c r="D135" s="410">
        <v>1</v>
      </c>
      <c r="E135" s="410">
        <v>1</v>
      </c>
      <c r="F135" s="410"/>
      <c r="G135" s="410"/>
      <c r="H135" s="393">
        <v>2</v>
      </c>
      <c r="I135" s="394">
        <v>1</v>
      </c>
      <c r="J135" s="394">
        <v>1</v>
      </c>
      <c r="K135" s="394">
        <v>1</v>
      </c>
    </row>
    <row r="136" spans="1:11" s="356" customFormat="1" ht="15" customHeight="1">
      <c r="A136" s="810" t="s">
        <v>396</v>
      </c>
      <c r="B136" s="826">
        <v>8</v>
      </c>
      <c r="C136" s="826">
        <v>4</v>
      </c>
      <c r="D136" s="826">
        <v>9</v>
      </c>
      <c r="E136" s="826">
        <v>18</v>
      </c>
      <c r="F136" s="826">
        <v>7</v>
      </c>
      <c r="G136" s="826">
        <v>12</v>
      </c>
      <c r="H136" s="827">
        <v>16</v>
      </c>
      <c r="I136" s="828">
        <v>12</v>
      </c>
      <c r="J136" s="828">
        <v>13</v>
      </c>
      <c r="K136" s="828">
        <v>11</v>
      </c>
    </row>
    <row r="137" spans="1:11" s="356" customFormat="1" ht="15" customHeight="1">
      <c r="A137" s="841" t="s">
        <v>397</v>
      </c>
      <c r="B137" s="811">
        <v>12</v>
      </c>
      <c r="C137" s="811">
        <v>7</v>
      </c>
      <c r="D137" s="811">
        <v>14</v>
      </c>
      <c r="E137" s="811">
        <v>24</v>
      </c>
      <c r="F137" s="811">
        <v>10</v>
      </c>
      <c r="G137" s="811">
        <v>20</v>
      </c>
      <c r="H137" s="812">
        <v>24</v>
      </c>
      <c r="I137" s="813">
        <v>22</v>
      </c>
      <c r="J137" s="813">
        <v>15</v>
      </c>
      <c r="K137" s="813">
        <f>K136+K119+K117</f>
        <v>17</v>
      </c>
    </row>
    <row r="138" spans="1:11" s="356" customFormat="1" ht="15" customHeight="1">
      <c r="A138" s="391" t="s">
        <v>246</v>
      </c>
      <c r="B138" s="419"/>
      <c r="C138" s="419"/>
      <c r="D138" s="419"/>
      <c r="E138" s="419">
        <v>1</v>
      </c>
      <c r="F138" s="419">
        <v>1</v>
      </c>
      <c r="G138" s="419">
        <v>2</v>
      </c>
      <c r="H138" s="420">
        <v>1</v>
      </c>
      <c r="I138" s="418"/>
      <c r="J138" s="418"/>
      <c r="K138" s="418"/>
    </row>
    <row r="139" spans="1:11" s="356" customFormat="1">
      <c r="A139" s="842" t="s">
        <v>398</v>
      </c>
      <c r="B139" s="814">
        <v>0</v>
      </c>
      <c r="C139" s="814">
        <v>0</v>
      </c>
      <c r="D139" s="814">
        <v>0</v>
      </c>
      <c r="E139" s="814">
        <v>1</v>
      </c>
      <c r="F139" s="814">
        <v>1</v>
      </c>
      <c r="G139" s="814">
        <v>2</v>
      </c>
      <c r="H139" s="815">
        <v>1</v>
      </c>
      <c r="I139" s="816"/>
      <c r="J139" s="816"/>
      <c r="K139" s="816"/>
    </row>
    <row r="140" spans="1:11">
      <c r="A140" s="361"/>
      <c r="B140" s="352"/>
      <c r="C140" s="352"/>
      <c r="D140" s="352"/>
      <c r="E140" s="352"/>
      <c r="F140" s="352"/>
      <c r="G140" s="352"/>
      <c r="H140" s="421"/>
      <c r="I140" s="422"/>
      <c r="J140" s="422"/>
      <c r="K140" s="422"/>
    </row>
    <row r="141" spans="1:11">
      <c r="A141" s="843" t="s">
        <v>627</v>
      </c>
      <c r="B141" s="408">
        <v>0</v>
      </c>
      <c r="C141" s="408">
        <v>0</v>
      </c>
      <c r="D141" s="408">
        <v>0</v>
      </c>
      <c r="E141" s="408">
        <v>0</v>
      </c>
      <c r="F141" s="408">
        <v>0</v>
      </c>
      <c r="G141" s="408">
        <v>0</v>
      </c>
      <c r="H141" s="423">
        <v>9</v>
      </c>
      <c r="I141" s="424">
        <v>5</v>
      </c>
      <c r="J141" s="424">
        <v>11</v>
      </c>
      <c r="K141" s="424">
        <v>19</v>
      </c>
    </row>
    <row r="142" spans="1:11">
      <c r="A142" s="361"/>
      <c r="B142" s="352"/>
      <c r="C142" s="352"/>
      <c r="D142" s="352"/>
      <c r="E142" s="352"/>
      <c r="F142" s="352"/>
      <c r="G142" s="352"/>
      <c r="H142" s="421"/>
      <c r="I142" s="422"/>
      <c r="J142" s="422"/>
      <c r="K142" s="422"/>
    </row>
    <row r="143" spans="1:11">
      <c r="A143" s="844" t="s">
        <v>399</v>
      </c>
      <c r="B143" s="817">
        <v>216</v>
      </c>
      <c r="C143" s="817">
        <v>168</v>
      </c>
      <c r="D143" s="817">
        <v>254</v>
      </c>
      <c r="E143" s="817">
        <v>267</v>
      </c>
      <c r="F143" s="817">
        <v>174</v>
      </c>
      <c r="G143" s="817">
        <v>245</v>
      </c>
      <c r="H143" s="818">
        <v>293</v>
      </c>
      <c r="I143" s="819">
        <v>215</v>
      </c>
      <c r="J143" s="819">
        <v>186</v>
      </c>
      <c r="K143" s="819">
        <f>K141+K137+K114+K82+K56</f>
        <v>155</v>
      </c>
    </row>
    <row r="144" spans="1:11">
      <c r="B144" s="365"/>
      <c r="C144" s="365"/>
      <c r="D144" s="365"/>
      <c r="E144" s="365"/>
      <c r="F144" s="365"/>
      <c r="G144" s="365"/>
      <c r="H144" s="362"/>
    </row>
    <row r="145" spans="1:11" s="361" customFormat="1">
      <c r="A145" s="366"/>
      <c r="B145" s="366"/>
      <c r="C145" s="366"/>
      <c r="D145" s="366"/>
      <c r="E145" s="366"/>
      <c r="F145" s="366"/>
      <c r="G145" s="366"/>
      <c r="H145" s="356"/>
      <c r="J145" s="355"/>
      <c r="K145" s="355"/>
    </row>
    <row r="149" spans="1:11">
      <c r="H149" s="355"/>
    </row>
    <row r="150" spans="1:11" ht="12" customHeight="1">
      <c r="H150" s="355"/>
    </row>
    <row r="151" spans="1:11">
      <c r="H151" s="355"/>
    </row>
    <row r="152" spans="1:11">
      <c r="H152" s="355"/>
    </row>
    <row r="153" spans="1:11">
      <c r="H153" s="355"/>
    </row>
    <row r="154" spans="1:11">
      <c r="H154" s="355"/>
    </row>
    <row r="155" spans="1:11">
      <c r="H155" s="355"/>
    </row>
    <row r="156" spans="1:11">
      <c r="H156" s="355"/>
    </row>
    <row r="157" spans="1:11">
      <c r="B157" s="356"/>
      <c r="C157" s="356"/>
      <c r="D157" s="356"/>
      <c r="E157" s="356"/>
      <c r="F157" s="356"/>
      <c r="G157" s="356"/>
      <c r="H157" s="355"/>
    </row>
    <row r="158" spans="1:11">
      <c r="B158" s="356"/>
      <c r="C158" s="356"/>
      <c r="D158" s="356"/>
      <c r="E158" s="356"/>
      <c r="F158" s="356"/>
      <c r="G158" s="356"/>
      <c r="H158" s="355"/>
    </row>
    <row r="159" spans="1:11">
      <c r="B159" s="356"/>
      <c r="C159" s="356"/>
      <c r="D159" s="356"/>
      <c r="E159" s="356"/>
      <c r="F159" s="356"/>
      <c r="G159" s="356"/>
      <c r="H159" s="355"/>
    </row>
    <row r="160" spans="1:11">
      <c r="B160" s="356"/>
      <c r="C160" s="356"/>
      <c r="D160" s="356"/>
      <c r="E160" s="356"/>
      <c r="F160" s="356"/>
      <c r="G160" s="356"/>
      <c r="H160" s="355"/>
    </row>
    <row r="161" spans="2:8">
      <c r="B161" s="356"/>
      <c r="C161" s="356"/>
      <c r="D161" s="356"/>
      <c r="E161" s="356"/>
      <c r="F161" s="356"/>
      <c r="G161" s="356"/>
      <c r="H161" s="355"/>
    </row>
    <row r="162" spans="2:8">
      <c r="B162" s="356"/>
      <c r="C162" s="356"/>
      <c r="D162" s="356"/>
      <c r="E162" s="356"/>
      <c r="F162" s="356"/>
      <c r="G162" s="356"/>
      <c r="H162" s="355"/>
    </row>
    <row r="163" spans="2:8">
      <c r="B163" s="356"/>
      <c r="C163" s="356"/>
      <c r="D163" s="356"/>
      <c r="E163" s="356"/>
      <c r="F163" s="356"/>
      <c r="G163" s="356"/>
      <c r="H163" s="355"/>
    </row>
    <row r="164" spans="2:8">
      <c r="B164" s="356"/>
      <c r="C164" s="356"/>
      <c r="D164" s="356"/>
      <c r="E164" s="356"/>
      <c r="F164" s="356"/>
      <c r="G164" s="356"/>
      <c r="H164" s="355"/>
    </row>
    <row r="165" spans="2:8">
      <c r="B165" s="356"/>
      <c r="C165" s="356"/>
      <c r="D165" s="356"/>
      <c r="E165" s="356"/>
      <c r="F165" s="356"/>
      <c r="G165" s="356"/>
      <c r="H165" s="355"/>
    </row>
    <row r="166" spans="2:8">
      <c r="B166" s="356"/>
      <c r="C166" s="356"/>
      <c r="D166" s="356"/>
      <c r="E166" s="356"/>
      <c r="F166" s="356"/>
      <c r="G166" s="356"/>
      <c r="H166" s="355"/>
    </row>
    <row r="167" spans="2:8">
      <c r="B167" s="356"/>
      <c r="C167" s="356"/>
      <c r="D167" s="356"/>
      <c r="E167" s="356"/>
      <c r="F167" s="356"/>
      <c r="G167" s="356"/>
      <c r="H167" s="355"/>
    </row>
    <row r="168" spans="2:8">
      <c r="B168" s="356"/>
      <c r="C168" s="356"/>
      <c r="D168" s="356"/>
      <c r="E168" s="356"/>
      <c r="F168" s="356"/>
      <c r="G168" s="356"/>
      <c r="H168" s="355"/>
    </row>
    <row r="169" spans="2:8">
      <c r="B169" s="356"/>
      <c r="C169" s="356"/>
      <c r="D169" s="356"/>
      <c r="E169" s="356"/>
      <c r="F169" s="356"/>
      <c r="G169" s="356"/>
      <c r="H169" s="355"/>
    </row>
    <row r="170" spans="2:8">
      <c r="B170" s="356"/>
      <c r="C170" s="356"/>
      <c r="D170" s="356"/>
      <c r="E170" s="356"/>
      <c r="F170" s="356"/>
      <c r="G170" s="356"/>
      <c r="H170" s="355"/>
    </row>
    <row r="171" spans="2:8">
      <c r="B171" s="356"/>
      <c r="C171" s="356"/>
      <c r="D171" s="356"/>
      <c r="E171" s="356"/>
      <c r="F171" s="356"/>
      <c r="G171" s="356"/>
      <c r="H171" s="355"/>
    </row>
    <row r="172" spans="2:8">
      <c r="B172" s="356"/>
      <c r="C172" s="356"/>
      <c r="D172" s="356"/>
      <c r="E172" s="356"/>
      <c r="F172" s="356"/>
      <c r="G172" s="356"/>
      <c r="H172" s="355"/>
    </row>
    <row r="173" spans="2:8">
      <c r="B173" s="356"/>
      <c r="C173" s="356"/>
      <c r="D173" s="356"/>
      <c r="E173" s="356"/>
      <c r="F173" s="356"/>
      <c r="G173" s="356"/>
      <c r="H173" s="355"/>
    </row>
    <row r="174" spans="2:8">
      <c r="B174" s="356"/>
      <c r="C174" s="356"/>
      <c r="D174" s="356"/>
      <c r="E174" s="356"/>
      <c r="F174" s="356"/>
      <c r="G174" s="356"/>
    </row>
    <row r="175" spans="2:8">
      <c r="B175" s="356"/>
      <c r="C175" s="356"/>
      <c r="D175" s="356"/>
      <c r="E175" s="356"/>
      <c r="F175" s="356"/>
      <c r="G175" s="356"/>
    </row>
    <row r="176" spans="2:8">
      <c r="B176" s="356"/>
      <c r="C176" s="356"/>
      <c r="D176" s="356"/>
      <c r="E176" s="356"/>
      <c r="F176" s="356"/>
      <c r="G176" s="356"/>
    </row>
    <row r="177" spans="1:11">
      <c r="B177" s="356"/>
      <c r="C177" s="356"/>
      <c r="D177" s="356"/>
      <c r="E177" s="356"/>
      <c r="F177" s="356"/>
      <c r="G177" s="356"/>
    </row>
    <row r="178" spans="1:11" s="356" customFormat="1">
      <c r="A178" s="355"/>
      <c r="I178" s="355"/>
      <c r="J178" s="355"/>
      <c r="K178" s="355"/>
    </row>
    <row r="179" spans="1:11" s="356" customFormat="1">
      <c r="A179" s="355"/>
      <c r="I179" s="355"/>
      <c r="J179" s="355"/>
      <c r="K179" s="355"/>
    </row>
    <row r="180" spans="1:11" s="356" customFormat="1">
      <c r="A180" s="355"/>
      <c r="I180" s="355"/>
      <c r="J180" s="355"/>
      <c r="K180" s="355"/>
    </row>
    <row r="181" spans="1:11" s="356" customFormat="1">
      <c r="A181" s="355"/>
      <c r="I181" s="355"/>
      <c r="J181" s="355"/>
      <c r="K181" s="355"/>
    </row>
  </sheetData>
  <mergeCells count="3">
    <mergeCell ref="G1:H1"/>
    <mergeCell ref="G4:H4"/>
    <mergeCell ref="A5:K5"/>
  </mergeCells>
  <printOptions horizontalCentered="1"/>
  <pageMargins left="0.39370078740157483" right="0.39370078740157483" top="0.98425196850393704" bottom="0.59055118110236227" header="0.39370078740157483" footer="0.39370078740157483"/>
  <pageSetup paperSize="9" scale="80" firstPageNumber="68" fitToHeight="0" orientation="portrait" r:id="rId1"/>
  <rowBreaks count="3" manualBreakCount="3">
    <brk id="56" max="10" man="1"/>
    <brk id="114" max="10" man="1"/>
    <brk id="149" max="16383" man="1"/>
  </rowBreaks>
</worksheet>
</file>

<file path=xl/worksheets/sheet45.xml><?xml version="1.0" encoding="utf-8"?>
<worksheet xmlns="http://schemas.openxmlformats.org/spreadsheetml/2006/main" xmlns:r="http://schemas.openxmlformats.org/officeDocument/2006/relationships">
  <sheetPr>
    <tabColor theme="3" tint="-0.499984740745262"/>
    <pageSetUpPr fitToPage="1"/>
  </sheetPr>
  <dimension ref="A2:Q83"/>
  <sheetViews>
    <sheetView showGridLines="0" zoomScaleNormal="100" workbookViewId="0">
      <selection activeCell="R39" sqref="R39"/>
    </sheetView>
  </sheetViews>
  <sheetFormatPr baseColWidth="10" defaultRowHeight="13.2"/>
  <cols>
    <col min="1" max="1" width="21.44140625" bestFit="1" customWidth="1"/>
    <col min="2" max="3" width="10.77734375" bestFit="1" customWidth="1"/>
    <col min="4" max="4" width="8.6640625" customWidth="1"/>
    <col min="5" max="6" width="11.109375" bestFit="1" customWidth="1"/>
    <col min="7" max="7" width="12.109375" customWidth="1"/>
    <col min="8" max="8" width="12.33203125" customWidth="1"/>
    <col min="9" max="9" width="11.109375" bestFit="1" customWidth="1"/>
    <col min="10" max="14" width="10.77734375" bestFit="1" customWidth="1"/>
    <col min="15" max="15" width="12.109375" customWidth="1"/>
    <col min="16" max="16" width="13.77734375" bestFit="1" customWidth="1"/>
    <col min="17" max="17" width="7.33203125" bestFit="1" customWidth="1"/>
  </cols>
  <sheetData>
    <row r="2" spans="1:17" ht="12" customHeight="1">
      <c r="A2" s="1283" t="s">
        <v>1021</v>
      </c>
      <c r="B2" s="1283"/>
      <c r="C2" s="1283"/>
      <c r="D2" s="1283"/>
      <c r="E2" s="1283"/>
      <c r="F2" s="1283"/>
      <c r="G2" s="1283"/>
      <c r="H2" s="1283"/>
      <c r="I2" s="1283"/>
      <c r="J2" s="1283"/>
      <c r="K2" s="1283"/>
      <c r="L2" s="1283"/>
      <c r="M2" s="1283"/>
      <c r="N2" s="1283"/>
      <c r="O2" s="1283"/>
      <c r="P2" s="1283"/>
      <c r="Q2" s="1283"/>
    </row>
    <row r="4" spans="1:17">
      <c r="B4" s="1355" t="s">
        <v>193</v>
      </c>
      <c r="C4" s="1367"/>
      <c r="D4" s="1367"/>
      <c r="E4" s="1347" t="s">
        <v>194</v>
      </c>
      <c r="F4" s="1347"/>
      <c r="G4" s="1347"/>
      <c r="H4" s="1347"/>
      <c r="I4" s="1347" t="s">
        <v>195</v>
      </c>
      <c r="J4" s="1347"/>
      <c r="K4" s="1347"/>
      <c r="L4" s="1347"/>
      <c r="M4" s="1347"/>
      <c r="N4" s="1347"/>
      <c r="O4" s="1347"/>
      <c r="P4" s="1372" t="s">
        <v>170</v>
      </c>
      <c r="Q4" s="1340" t="s">
        <v>101</v>
      </c>
    </row>
    <row r="5" spans="1:17" s="56" customFormat="1" ht="21.75" customHeight="1">
      <c r="A5" s="669"/>
      <c r="B5" s="850" t="s">
        <v>351</v>
      </c>
      <c r="C5" s="850" t="s">
        <v>352</v>
      </c>
      <c r="D5" s="441" t="s">
        <v>350</v>
      </c>
      <c r="E5" s="850" t="s">
        <v>921</v>
      </c>
      <c r="F5" s="850" t="s">
        <v>922</v>
      </c>
      <c r="G5" s="850" t="s">
        <v>804</v>
      </c>
      <c r="H5" s="441" t="s">
        <v>272</v>
      </c>
      <c r="I5" s="850" t="s">
        <v>936</v>
      </c>
      <c r="J5" s="850" t="s">
        <v>625</v>
      </c>
      <c r="K5" s="850" t="s">
        <v>940</v>
      </c>
      <c r="L5" s="850" t="s">
        <v>941</v>
      </c>
      <c r="M5" s="850" t="s">
        <v>942</v>
      </c>
      <c r="N5" s="850" t="s">
        <v>364</v>
      </c>
      <c r="O5" s="441" t="s">
        <v>357</v>
      </c>
      <c r="P5" s="1372"/>
      <c r="Q5" s="1340"/>
    </row>
    <row r="6" spans="1:17">
      <c r="A6" s="486" t="s">
        <v>527</v>
      </c>
    </row>
    <row r="7" spans="1:17">
      <c r="A7" s="11" t="s">
        <v>244</v>
      </c>
      <c r="B7" s="78"/>
      <c r="C7" s="73">
        <v>2</v>
      </c>
      <c r="D7" s="80">
        <v>2</v>
      </c>
      <c r="E7" s="78">
        <v>1</v>
      </c>
      <c r="F7" s="73"/>
      <c r="G7" s="348"/>
      <c r="H7" s="80">
        <v>1</v>
      </c>
      <c r="I7" s="78">
        <v>4</v>
      </c>
      <c r="J7" s="73"/>
      <c r="K7" s="73"/>
      <c r="L7" s="73"/>
      <c r="M7" s="73"/>
      <c r="N7" s="73">
        <v>1</v>
      </c>
      <c r="O7" s="80">
        <v>5</v>
      </c>
      <c r="P7" s="35"/>
      <c r="Q7" s="11">
        <v>8</v>
      </c>
    </row>
    <row r="8" spans="1:17">
      <c r="A8" s="11" t="s">
        <v>247</v>
      </c>
      <c r="B8" s="78"/>
      <c r="C8" s="73"/>
      <c r="D8" s="80"/>
      <c r="E8" s="78"/>
      <c r="F8" s="73">
        <v>1</v>
      </c>
      <c r="G8" s="348"/>
      <c r="H8" s="80">
        <v>1</v>
      </c>
      <c r="I8" s="78">
        <v>1</v>
      </c>
      <c r="J8" s="73"/>
      <c r="K8" s="73"/>
      <c r="L8" s="73"/>
      <c r="M8" s="73"/>
      <c r="N8" s="73"/>
      <c r="O8" s="80">
        <v>1</v>
      </c>
      <c r="P8" s="35"/>
      <c r="Q8" s="11">
        <v>2</v>
      </c>
    </row>
    <row r="9" spans="1:17">
      <c r="A9" s="12" t="s">
        <v>248</v>
      </c>
      <c r="B9" s="79"/>
      <c r="C9" s="74">
        <v>3</v>
      </c>
      <c r="D9" s="82">
        <v>3</v>
      </c>
      <c r="E9" s="79"/>
      <c r="F9" s="74">
        <v>3</v>
      </c>
      <c r="G9" s="349">
        <v>2</v>
      </c>
      <c r="H9" s="82">
        <v>5</v>
      </c>
      <c r="I9" s="79">
        <v>2</v>
      </c>
      <c r="J9" s="74"/>
      <c r="K9" s="74"/>
      <c r="L9" s="74"/>
      <c r="M9" s="74"/>
      <c r="N9" s="74">
        <v>1</v>
      </c>
      <c r="O9" s="82">
        <v>3</v>
      </c>
      <c r="P9" s="37"/>
      <c r="Q9" s="12">
        <v>11</v>
      </c>
    </row>
    <row r="10" spans="1:17">
      <c r="A10" s="12" t="s">
        <v>547</v>
      </c>
      <c r="B10" s="79"/>
      <c r="C10" s="74"/>
      <c r="D10" s="82"/>
      <c r="E10" s="79"/>
      <c r="F10" s="74"/>
      <c r="G10" s="349"/>
      <c r="H10" s="82"/>
      <c r="I10" s="79"/>
      <c r="J10" s="74"/>
      <c r="K10" s="74"/>
      <c r="L10" s="74"/>
      <c r="M10" s="74"/>
      <c r="N10" s="74"/>
      <c r="O10" s="82"/>
      <c r="P10" s="37"/>
      <c r="Q10" s="12"/>
    </row>
    <row r="11" spans="1:17">
      <c r="A11" s="12" t="s">
        <v>400</v>
      </c>
      <c r="B11" s="79"/>
      <c r="C11" s="74"/>
      <c r="D11" s="82"/>
      <c r="E11" s="79"/>
      <c r="F11" s="74"/>
      <c r="G11" s="349"/>
      <c r="H11" s="82"/>
      <c r="I11" s="79"/>
      <c r="J11" s="74"/>
      <c r="K11" s="74"/>
      <c r="L11" s="74"/>
      <c r="M11" s="74"/>
      <c r="N11" s="74"/>
      <c r="O11" s="82"/>
      <c r="P11" s="37"/>
      <c r="Q11" s="12"/>
    </row>
    <row r="12" spans="1:17">
      <c r="A12" s="12" t="s">
        <v>253</v>
      </c>
      <c r="B12" s="79"/>
      <c r="C12" s="74"/>
      <c r="D12" s="82"/>
      <c r="E12" s="79"/>
      <c r="F12" s="74"/>
      <c r="G12" s="349"/>
      <c r="H12" s="82"/>
      <c r="I12" s="79"/>
      <c r="J12" s="74">
        <v>1</v>
      </c>
      <c r="K12" s="74"/>
      <c r="L12" s="74"/>
      <c r="M12" s="74"/>
      <c r="N12" s="74"/>
      <c r="O12" s="82">
        <v>1</v>
      </c>
      <c r="P12" s="37"/>
      <c r="Q12" s="12">
        <v>1</v>
      </c>
    </row>
    <row r="13" spans="1:17">
      <c r="A13" s="12" t="s">
        <v>254</v>
      </c>
      <c r="B13" s="79"/>
      <c r="C13" s="74">
        <v>1</v>
      </c>
      <c r="D13" s="82">
        <v>1</v>
      </c>
      <c r="E13" s="79">
        <v>3</v>
      </c>
      <c r="F13" s="74"/>
      <c r="G13" s="349"/>
      <c r="H13" s="82">
        <v>3</v>
      </c>
      <c r="I13" s="79">
        <v>1</v>
      </c>
      <c r="J13" s="74">
        <v>2</v>
      </c>
      <c r="K13" s="74">
        <v>1</v>
      </c>
      <c r="L13" s="74">
        <v>1</v>
      </c>
      <c r="M13" s="74"/>
      <c r="N13" s="74">
        <v>1</v>
      </c>
      <c r="O13" s="82">
        <v>6</v>
      </c>
      <c r="P13" s="37"/>
      <c r="Q13" s="12">
        <v>10</v>
      </c>
    </row>
    <row r="14" spans="1:17">
      <c r="A14" s="12" t="s">
        <v>257</v>
      </c>
      <c r="B14" s="79">
        <v>2</v>
      </c>
      <c r="C14" s="74"/>
      <c r="D14" s="82">
        <v>2</v>
      </c>
      <c r="E14" s="79"/>
      <c r="F14" s="74"/>
      <c r="G14" s="349"/>
      <c r="H14" s="82"/>
      <c r="I14" s="79">
        <v>1</v>
      </c>
      <c r="J14" s="74">
        <v>1</v>
      </c>
      <c r="K14" s="74"/>
      <c r="L14" s="74"/>
      <c r="M14" s="74"/>
      <c r="N14" s="74">
        <v>1</v>
      </c>
      <c r="O14" s="82">
        <v>3</v>
      </c>
      <c r="P14" s="37"/>
      <c r="Q14" s="12">
        <v>5</v>
      </c>
    </row>
    <row r="15" spans="1:17">
      <c r="A15" s="12" t="s">
        <v>260</v>
      </c>
      <c r="B15" s="79"/>
      <c r="C15" s="74"/>
      <c r="D15" s="82"/>
      <c r="E15" s="79"/>
      <c r="F15" s="74"/>
      <c r="G15" s="349"/>
      <c r="H15" s="82"/>
      <c r="I15" s="79"/>
      <c r="J15" s="74"/>
      <c r="K15" s="74"/>
      <c r="L15" s="74"/>
      <c r="M15" s="74"/>
      <c r="N15" s="74"/>
      <c r="O15" s="82"/>
      <c r="P15" s="37"/>
      <c r="Q15" s="12"/>
    </row>
    <row r="16" spans="1:17">
      <c r="A16" s="12" t="s">
        <v>262</v>
      </c>
      <c r="B16" s="79">
        <v>2</v>
      </c>
      <c r="C16" s="74">
        <v>5</v>
      </c>
      <c r="D16" s="82">
        <v>7</v>
      </c>
      <c r="E16" s="79">
        <v>5</v>
      </c>
      <c r="F16" s="74">
        <v>3</v>
      </c>
      <c r="G16" s="349">
        <v>2</v>
      </c>
      <c r="H16" s="82">
        <v>10</v>
      </c>
      <c r="I16" s="79">
        <v>4</v>
      </c>
      <c r="J16" s="74">
        <v>1</v>
      </c>
      <c r="K16" s="74">
        <v>2</v>
      </c>
      <c r="L16" s="74"/>
      <c r="M16" s="74">
        <v>2</v>
      </c>
      <c r="N16" s="74"/>
      <c r="O16" s="82">
        <v>9</v>
      </c>
      <c r="P16" s="37"/>
      <c r="Q16" s="12">
        <v>26</v>
      </c>
    </row>
    <row r="17" spans="1:17">
      <c r="A17" s="12" t="s">
        <v>264</v>
      </c>
      <c r="B17" s="79">
        <v>1</v>
      </c>
      <c r="C17" s="74"/>
      <c r="D17" s="82">
        <v>1</v>
      </c>
      <c r="E17" s="79"/>
      <c r="F17" s="74"/>
      <c r="G17" s="349"/>
      <c r="H17" s="82"/>
      <c r="I17" s="79"/>
      <c r="J17" s="74"/>
      <c r="K17" s="74"/>
      <c r="L17" s="74"/>
      <c r="M17" s="74"/>
      <c r="N17" s="74"/>
      <c r="O17" s="82"/>
      <c r="P17" s="37"/>
      <c r="Q17" s="12">
        <v>1</v>
      </c>
    </row>
    <row r="18" spans="1:17">
      <c r="A18" s="12" t="s">
        <v>266</v>
      </c>
      <c r="B18" s="79"/>
      <c r="C18" s="74"/>
      <c r="D18" s="82"/>
      <c r="E18" s="79"/>
      <c r="F18" s="74"/>
      <c r="G18" s="349"/>
      <c r="H18" s="82"/>
      <c r="I18" s="79"/>
      <c r="J18" s="74">
        <v>1</v>
      </c>
      <c r="K18" s="74"/>
      <c r="L18" s="74"/>
      <c r="M18" s="74"/>
      <c r="N18" s="74"/>
      <c r="O18" s="82">
        <v>1</v>
      </c>
      <c r="P18" s="37"/>
      <c r="Q18" s="12">
        <v>1</v>
      </c>
    </row>
    <row r="19" spans="1:17">
      <c r="A19" s="12" t="s">
        <v>544</v>
      </c>
      <c r="B19" s="79">
        <v>1</v>
      </c>
      <c r="C19" s="74"/>
      <c r="D19" s="82">
        <v>1</v>
      </c>
      <c r="E19" s="79"/>
      <c r="F19" s="74"/>
      <c r="G19" s="349"/>
      <c r="H19" s="82"/>
      <c r="I19" s="79"/>
      <c r="J19" s="74"/>
      <c r="K19" s="74"/>
      <c r="L19" s="74"/>
      <c r="M19" s="74"/>
      <c r="N19" s="74"/>
      <c r="O19" s="82"/>
      <c r="P19" s="37"/>
      <c r="Q19" s="12">
        <v>1</v>
      </c>
    </row>
    <row r="20" spans="1:17">
      <c r="A20" s="12" t="s">
        <v>267</v>
      </c>
      <c r="B20" s="79"/>
      <c r="C20" s="74"/>
      <c r="D20" s="82"/>
      <c r="E20" s="79">
        <v>2</v>
      </c>
      <c r="F20" s="74">
        <v>1</v>
      </c>
      <c r="G20" s="349"/>
      <c r="H20" s="82">
        <v>3</v>
      </c>
      <c r="I20" s="79"/>
      <c r="J20" s="74"/>
      <c r="K20" s="74"/>
      <c r="L20" s="74"/>
      <c r="M20" s="74">
        <v>1</v>
      </c>
      <c r="N20" s="74">
        <v>1</v>
      </c>
      <c r="O20" s="82">
        <v>2</v>
      </c>
      <c r="P20" s="37"/>
      <c r="Q20" s="12">
        <v>5</v>
      </c>
    </row>
    <row r="21" spans="1:17">
      <c r="A21" s="12" t="s">
        <v>402</v>
      </c>
      <c r="B21" s="79"/>
      <c r="C21" s="74"/>
      <c r="D21" s="82"/>
      <c r="E21" s="79"/>
      <c r="F21" s="74"/>
      <c r="G21" s="349"/>
      <c r="H21" s="82"/>
      <c r="I21" s="79"/>
      <c r="J21" s="74"/>
      <c r="K21" s="74"/>
      <c r="L21" s="74"/>
      <c r="M21" s="74">
        <v>1</v>
      </c>
      <c r="N21" s="74"/>
      <c r="O21" s="82">
        <v>1</v>
      </c>
      <c r="P21" s="37"/>
      <c r="Q21" s="12">
        <v>1</v>
      </c>
    </row>
    <row r="22" spans="1:17">
      <c r="A22" s="12" t="s">
        <v>374</v>
      </c>
      <c r="B22" s="79"/>
      <c r="C22" s="74"/>
      <c r="D22" s="82"/>
      <c r="E22" s="79"/>
      <c r="F22" s="74"/>
      <c r="G22" s="349"/>
      <c r="H22" s="82"/>
      <c r="I22" s="79">
        <v>1</v>
      </c>
      <c r="J22" s="74"/>
      <c r="K22" s="74"/>
      <c r="L22" s="74"/>
      <c r="M22" s="74">
        <v>1</v>
      </c>
      <c r="N22" s="74"/>
      <c r="O22" s="82">
        <v>2</v>
      </c>
      <c r="P22" s="37"/>
      <c r="Q22" s="12">
        <v>2</v>
      </c>
    </row>
    <row r="23" spans="1:17">
      <c r="A23" s="13" t="s">
        <v>375</v>
      </c>
      <c r="B23" s="216"/>
      <c r="C23" s="164"/>
      <c r="D23" s="217"/>
      <c r="E23" s="216">
        <v>2</v>
      </c>
      <c r="F23" s="164"/>
      <c r="G23" s="350"/>
      <c r="H23" s="217">
        <v>2</v>
      </c>
      <c r="I23" s="216"/>
      <c r="J23" s="164"/>
      <c r="K23" s="164"/>
      <c r="L23" s="164"/>
      <c r="M23" s="164"/>
      <c r="N23" s="164">
        <v>1</v>
      </c>
      <c r="O23" s="217">
        <v>1</v>
      </c>
      <c r="P23" s="38"/>
      <c r="Q23" s="13">
        <v>3</v>
      </c>
    </row>
    <row r="24" spans="1:17">
      <c r="A24" s="13" t="s">
        <v>269</v>
      </c>
      <c r="B24" s="216"/>
      <c r="C24" s="164"/>
      <c r="D24" s="217"/>
      <c r="E24" s="216">
        <v>1</v>
      </c>
      <c r="F24" s="164"/>
      <c r="G24" s="350"/>
      <c r="H24" s="217">
        <v>1</v>
      </c>
      <c r="I24" s="216"/>
      <c r="J24" s="164"/>
      <c r="K24" s="164"/>
      <c r="L24" s="164"/>
      <c r="M24" s="164"/>
      <c r="N24" s="164"/>
      <c r="O24" s="217"/>
      <c r="P24" s="38"/>
      <c r="Q24" s="13">
        <v>1</v>
      </c>
    </row>
    <row r="25" spans="1:17">
      <c r="A25" s="847" t="s">
        <v>381</v>
      </c>
      <c r="B25" s="128">
        <v>6</v>
      </c>
      <c r="C25" s="128">
        <v>11</v>
      </c>
      <c r="D25" s="529">
        <v>17</v>
      </c>
      <c r="E25" s="128">
        <v>14</v>
      </c>
      <c r="F25" s="128">
        <v>8</v>
      </c>
      <c r="G25" s="128">
        <v>4</v>
      </c>
      <c r="H25" s="529">
        <v>26</v>
      </c>
      <c r="I25" s="128">
        <v>14</v>
      </c>
      <c r="J25" s="128">
        <v>6</v>
      </c>
      <c r="K25" s="128">
        <v>3</v>
      </c>
      <c r="L25" s="128">
        <v>1</v>
      </c>
      <c r="M25" s="128">
        <v>5</v>
      </c>
      <c r="N25" s="128">
        <v>6</v>
      </c>
      <c r="O25" s="529">
        <v>35</v>
      </c>
      <c r="P25" s="128"/>
      <c r="Q25" s="529">
        <v>78</v>
      </c>
    </row>
    <row r="26" spans="1:17">
      <c r="A26" s="11" t="s">
        <v>553</v>
      </c>
      <c r="B26" s="78"/>
      <c r="C26" s="73"/>
      <c r="D26" s="80"/>
      <c r="E26" s="78"/>
      <c r="F26" s="80"/>
      <c r="G26" s="348"/>
      <c r="H26" s="80"/>
      <c r="I26" s="78"/>
      <c r="J26" s="80"/>
      <c r="K26" s="78"/>
      <c r="L26" s="73"/>
      <c r="M26" s="80"/>
      <c r="N26" s="78"/>
      <c r="O26" s="348"/>
      <c r="P26" s="35"/>
      <c r="Q26" s="11"/>
    </row>
    <row r="27" spans="1:17">
      <c r="A27" s="11" t="s">
        <v>554</v>
      </c>
      <c r="B27" s="78"/>
      <c r="C27" s="73"/>
      <c r="D27" s="80"/>
      <c r="E27" s="78"/>
      <c r="F27" s="80"/>
      <c r="G27" s="348"/>
      <c r="H27" s="80"/>
      <c r="I27" s="78"/>
      <c r="J27" s="80"/>
      <c r="K27" s="78"/>
      <c r="L27" s="73"/>
      <c r="M27" s="80"/>
      <c r="N27" s="78"/>
      <c r="O27" s="348"/>
      <c r="P27" s="35"/>
      <c r="Q27" s="11"/>
    </row>
    <row r="28" spans="1:17">
      <c r="A28" s="11" t="s">
        <v>265</v>
      </c>
      <c r="B28" s="78"/>
      <c r="C28" s="73"/>
      <c r="D28" s="80"/>
      <c r="E28" s="78">
        <v>1</v>
      </c>
      <c r="F28" s="80"/>
      <c r="G28" s="348"/>
      <c r="H28" s="80">
        <v>1</v>
      </c>
      <c r="I28" s="78"/>
      <c r="J28" s="80"/>
      <c r="K28" s="78"/>
      <c r="L28" s="73"/>
      <c r="M28" s="80"/>
      <c r="N28" s="78"/>
      <c r="O28" s="348"/>
      <c r="P28" s="35"/>
      <c r="Q28" s="11">
        <v>1</v>
      </c>
    </row>
    <row r="29" spans="1:17">
      <c r="A29" s="12" t="s">
        <v>403</v>
      </c>
      <c r="B29" s="79"/>
      <c r="C29" s="74"/>
      <c r="D29" s="82"/>
      <c r="E29" s="79"/>
      <c r="F29" s="82"/>
      <c r="G29" s="349"/>
      <c r="H29" s="82"/>
      <c r="I29" s="79"/>
      <c r="J29" s="82"/>
      <c r="K29" s="79"/>
      <c r="L29" s="74"/>
      <c r="M29" s="82">
        <v>1</v>
      </c>
      <c r="N29" s="79"/>
      <c r="O29" s="349">
        <v>1</v>
      </c>
      <c r="P29" s="37"/>
      <c r="Q29" s="12">
        <v>1</v>
      </c>
    </row>
    <row r="30" spans="1:17">
      <c r="A30" s="12" t="s">
        <v>270</v>
      </c>
      <c r="B30" s="79"/>
      <c r="C30" s="74"/>
      <c r="D30" s="82"/>
      <c r="E30" s="79"/>
      <c r="F30" s="82"/>
      <c r="G30" s="349"/>
      <c r="H30" s="82"/>
      <c r="I30" s="79">
        <v>1</v>
      </c>
      <c r="J30" s="82"/>
      <c r="K30" s="79"/>
      <c r="L30" s="74"/>
      <c r="M30" s="82"/>
      <c r="N30" s="79"/>
      <c r="O30" s="349">
        <v>1</v>
      </c>
      <c r="P30" s="37"/>
      <c r="Q30" s="12">
        <v>1</v>
      </c>
    </row>
    <row r="31" spans="1:17">
      <c r="A31" s="13" t="s">
        <v>376</v>
      </c>
      <c r="B31" s="216"/>
      <c r="C31" s="164">
        <v>1</v>
      </c>
      <c r="D31" s="217">
        <v>1</v>
      </c>
      <c r="E31" s="216">
        <v>3</v>
      </c>
      <c r="F31" s="217"/>
      <c r="G31" s="350"/>
      <c r="H31" s="217">
        <v>3</v>
      </c>
      <c r="I31" s="216"/>
      <c r="J31" s="217"/>
      <c r="K31" s="216"/>
      <c r="L31" s="164"/>
      <c r="M31" s="217">
        <v>1</v>
      </c>
      <c r="N31" s="216"/>
      <c r="O31" s="350">
        <v>1</v>
      </c>
      <c r="P31" s="425"/>
      <c r="Q31" s="13">
        <v>5</v>
      </c>
    </row>
    <row r="32" spans="1:17" ht="13.8">
      <c r="A32" s="701" t="s">
        <v>380</v>
      </c>
      <c r="B32" s="431"/>
      <c r="C32" s="431">
        <v>1</v>
      </c>
      <c r="D32" s="432">
        <v>1</v>
      </c>
      <c r="E32" s="431">
        <v>4</v>
      </c>
      <c r="F32" s="431"/>
      <c r="G32" s="431"/>
      <c r="H32" s="432">
        <v>4</v>
      </c>
      <c r="I32" s="431">
        <v>1</v>
      </c>
      <c r="J32" s="431"/>
      <c r="K32" s="431"/>
      <c r="L32" s="431"/>
      <c r="M32" s="431">
        <v>2</v>
      </c>
      <c r="N32" s="431"/>
      <c r="O32" s="432">
        <v>3</v>
      </c>
      <c r="P32" s="431"/>
      <c r="Q32" s="435">
        <v>8</v>
      </c>
    </row>
    <row r="33" spans="1:17">
      <c r="A33" s="333" t="s">
        <v>384</v>
      </c>
      <c r="B33" s="437">
        <v>6</v>
      </c>
      <c r="C33" s="437">
        <v>12</v>
      </c>
      <c r="D33" s="338">
        <v>18</v>
      </c>
      <c r="E33" s="437">
        <v>18</v>
      </c>
      <c r="F33" s="437">
        <v>8</v>
      </c>
      <c r="G33" s="437">
        <v>4</v>
      </c>
      <c r="H33" s="338">
        <v>30</v>
      </c>
      <c r="I33" s="437">
        <v>15</v>
      </c>
      <c r="J33" s="437">
        <v>6</v>
      </c>
      <c r="K33" s="437">
        <v>3</v>
      </c>
      <c r="L33" s="437">
        <v>1</v>
      </c>
      <c r="M33" s="437">
        <v>7</v>
      </c>
      <c r="N33" s="437">
        <v>6</v>
      </c>
      <c r="O33" s="338">
        <v>38</v>
      </c>
      <c r="P33" s="437"/>
      <c r="Q33" s="334">
        <v>86</v>
      </c>
    </row>
    <row r="34" spans="1:17">
      <c r="A34" s="11" t="s">
        <v>943</v>
      </c>
      <c r="B34" s="78"/>
      <c r="C34" s="73"/>
      <c r="D34" s="80"/>
      <c r="E34" s="78"/>
      <c r="F34" s="80"/>
      <c r="G34" s="348"/>
      <c r="H34" s="80"/>
      <c r="I34" s="78"/>
      <c r="J34" s="80"/>
      <c r="K34" s="78"/>
      <c r="L34" s="73"/>
      <c r="M34" s="80"/>
      <c r="N34" s="78"/>
      <c r="O34" s="348"/>
      <c r="P34" s="35"/>
      <c r="Q34" s="11"/>
    </row>
    <row r="35" spans="1:17">
      <c r="A35" s="11" t="s">
        <v>949</v>
      </c>
      <c r="B35" s="78"/>
      <c r="C35" s="73"/>
      <c r="D35" s="80"/>
      <c r="E35" s="78"/>
      <c r="F35" s="80"/>
      <c r="G35" s="348"/>
      <c r="H35" s="80"/>
      <c r="I35" s="78">
        <v>1</v>
      </c>
      <c r="J35" s="80"/>
      <c r="K35" s="78"/>
      <c r="L35" s="73"/>
      <c r="M35" s="80"/>
      <c r="N35" s="78"/>
      <c r="O35" s="348">
        <v>1</v>
      </c>
      <c r="P35" s="35"/>
      <c r="Q35" s="11">
        <v>1</v>
      </c>
    </row>
    <row r="36" spans="1:17">
      <c r="A36" s="11" t="s">
        <v>259</v>
      </c>
      <c r="B36" s="78"/>
      <c r="C36" s="73"/>
      <c r="D36" s="80"/>
      <c r="E36" s="78"/>
      <c r="F36" s="80"/>
      <c r="G36" s="348"/>
      <c r="H36" s="80"/>
      <c r="I36" s="78"/>
      <c r="J36" s="80"/>
      <c r="K36" s="78"/>
      <c r="L36" s="73"/>
      <c r="M36" s="80"/>
      <c r="N36" s="78"/>
      <c r="O36" s="348"/>
      <c r="P36" s="35"/>
      <c r="Q36" s="11"/>
    </row>
    <row r="37" spans="1:17">
      <c r="A37" s="12" t="s">
        <v>408</v>
      </c>
      <c r="B37" s="79"/>
      <c r="C37" s="74"/>
      <c r="D37" s="82"/>
      <c r="E37" s="79"/>
      <c r="F37" s="82"/>
      <c r="G37" s="349"/>
      <c r="H37" s="82"/>
      <c r="I37" s="79"/>
      <c r="J37" s="82"/>
      <c r="K37" s="79"/>
      <c r="L37" s="74"/>
      <c r="M37" s="82">
        <v>2</v>
      </c>
      <c r="N37" s="79"/>
      <c r="O37" s="349">
        <v>2</v>
      </c>
      <c r="P37" s="37"/>
      <c r="Q37" s="12">
        <v>2</v>
      </c>
    </row>
    <row r="38" spans="1:17">
      <c r="A38" s="12" t="s">
        <v>950</v>
      </c>
      <c r="B38" s="79"/>
      <c r="C38" s="74"/>
      <c r="D38" s="82"/>
      <c r="E38" s="79">
        <v>1</v>
      </c>
      <c r="F38" s="82"/>
      <c r="G38" s="349"/>
      <c r="H38" s="82">
        <v>1</v>
      </c>
      <c r="I38" s="79"/>
      <c r="J38" s="82"/>
      <c r="K38" s="79"/>
      <c r="L38" s="74"/>
      <c r="M38" s="82"/>
      <c r="N38" s="79"/>
      <c r="O38" s="349"/>
      <c r="P38" s="37"/>
      <c r="Q38" s="12">
        <v>1</v>
      </c>
    </row>
    <row r="39" spans="1:17">
      <c r="A39" s="12" t="s">
        <v>409</v>
      </c>
      <c r="B39" s="79"/>
      <c r="C39" s="74"/>
      <c r="D39" s="82"/>
      <c r="E39" s="79"/>
      <c r="F39" s="82"/>
      <c r="G39" s="349">
        <v>1</v>
      </c>
      <c r="H39" s="82">
        <v>1</v>
      </c>
      <c r="I39" s="79"/>
      <c r="J39" s="82"/>
      <c r="K39" s="79"/>
      <c r="L39" s="74"/>
      <c r="M39" s="82">
        <v>1</v>
      </c>
      <c r="N39" s="79"/>
      <c r="O39" s="349">
        <v>1</v>
      </c>
      <c r="P39" s="37"/>
      <c r="Q39" s="12">
        <v>2</v>
      </c>
    </row>
    <row r="40" spans="1:17">
      <c r="A40" s="12" t="s">
        <v>410</v>
      </c>
      <c r="B40" s="79"/>
      <c r="C40" s="74"/>
      <c r="D40" s="82"/>
      <c r="E40" s="79"/>
      <c r="F40" s="82"/>
      <c r="G40" s="349"/>
      <c r="H40" s="82"/>
      <c r="I40" s="79"/>
      <c r="J40" s="82"/>
      <c r="K40" s="79"/>
      <c r="L40" s="74"/>
      <c r="M40" s="82"/>
      <c r="N40" s="79"/>
      <c r="O40" s="349"/>
      <c r="P40" s="37"/>
      <c r="Q40" s="12"/>
    </row>
    <row r="41" spans="1:17">
      <c r="A41" s="12" t="s">
        <v>411</v>
      </c>
      <c r="B41" s="79"/>
      <c r="C41" s="74"/>
      <c r="D41" s="82"/>
      <c r="E41" s="79"/>
      <c r="F41" s="82"/>
      <c r="G41" s="349"/>
      <c r="H41" s="82"/>
      <c r="I41" s="79"/>
      <c r="J41" s="82"/>
      <c r="K41" s="79"/>
      <c r="L41" s="74"/>
      <c r="M41" s="82">
        <v>2</v>
      </c>
      <c r="N41" s="79"/>
      <c r="O41" s="349">
        <v>2</v>
      </c>
      <c r="P41" s="37"/>
      <c r="Q41" s="12">
        <v>2</v>
      </c>
    </row>
    <row r="42" spans="1:17">
      <c r="A42" s="12" t="s">
        <v>268</v>
      </c>
      <c r="B42" s="79"/>
      <c r="C42" s="74"/>
      <c r="D42" s="82"/>
      <c r="E42" s="79"/>
      <c r="F42" s="82"/>
      <c r="G42" s="349"/>
      <c r="H42" s="82"/>
      <c r="I42" s="79"/>
      <c r="J42" s="82"/>
      <c r="K42" s="79"/>
      <c r="L42" s="74"/>
      <c r="M42" s="82"/>
      <c r="N42" s="79"/>
      <c r="O42" s="349"/>
      <c r="P42" s="37"/>
      <c r="Q42" s="12"/>
    </row>
    <row r="43" spans="1:17">
      <c r="A43" s="12" t="s">
        <v>560</v>
      </c>
      <c r="B43" s="79"/>
      <c r="C43" s="74"/>
      <c r="D43" s="82"/>
      <c r="E43" s="79"/>
      <c r="F43" s="82"/>
      <c r="G43" s="349"/>
      <c r="H43" s="82"/>
      <c r="I43" s="79"/>
      <c r="J43" s="82"/>
      <c r="K43" s="79"/>
      <c r="L43" s="74"/>
      <c r="M43" s="82"/>
      <c r="N43" s="79"/>
      <c r="O43" s="82"/>
      <c r="P43" s="37"/>
      <c r="Q43" s="12"/>
    </row>
    <row r="44" spans="1:17">
      <c r="A44" s="11" t="s">
        <v>251</v>
      </c>
      <c r="B44" s="78"/>
      <c r="C44" s="73"/>
      <c r="D44" s="80"/>
      <c r="E44" s="78">
        <v>2</v>
      </c>
      <c r="F44" s="80"/>
      <c r="G44" s="348"/>
      <c r="H44" s="80">
        <v>2</v>
      </c>
      <c r="I44" s="78"/>
      <c r="J44" s="80"/>
      <c r="K44" s="78">
        <v>1</v>
      </c>
      <c r="L44" s="73"/>
      <c r="M44" s="80">
        <v>2</v>
      </c>
      <c r="N44" s="78"/>
      <c r="O44" s="80">
        <v>3</v>
      </c>
      <c r="P44" s="35"/>
      <c r="Q44" s="11">
        <v>5</v>
      </c>
    </row>
    <row r="45" spans="1:17">
      <c r="A45" s="20" t="s">
        <v>263</v>
      </c>
      <c r="B45" s="168"/>
      <c r="C45" s="9"/>
      <c r="D45" s="172"/>
      <c r="E45" s="168">
        <v>1</v>
      </c>
      <c r="F45" s="172"/>
      <c r="G45" s="169"/>
      <c r="H45" s="172">
        <v>1</v>
      </c>
      <c r="I45" s="168"/>
      <c r="J45" s="172"/>
      <c r="K45" s="168"/>
      <c r="L45" s="9"/>
      <c r="M45" s="172"/>
      <c r="N45" s="168">
        <v>1</v>
      </c>
      <c r="O45" s="172">
        <v>1</v>
      </c>
      <c r="P45" s="33"/>
      <c r="Q45" s="70">
        <v>2</v>
      </c>
    </row>
    <row r="46" spans="1:17">
      <c r="A46" s="13" t="s">
        <v>413</v>
      </c>
      <c r="B46" s="216"/>
      <c r="C46" s="164"/>
      <c r="D46" s="217"/>
      <c r="E46" s="216"/>
      <c r="F46" s="217"/>
      <c r="G46" s="350"/>
      <c r="H46" s="217"/>
      <c r="I46" s="216">
        <v>1</v>
      </c>
      <c r="J46" s="217"/>
      <c r="K46" s="216"/>
      <c r="L46" s="164"/>
      <c r="M46" s="217"/>
      <c r="N46" s="216"/>
      <c r="O46" s="217">
        <v>1</v>
      </c>
      <c r="P46" s="38"/>
      <c r="Q46" s="13">
        <v>1</v>
      </c>
    </row>
    <row r="47" spans="1:17">
      <c r="A47" s="333" t="s">
        <v>277</v>
      </c>
      <c r="B47" s="437"/>
      <c r="C47" s="437"/>
      <c r="D47" s="338"/>
      <c r="E47" s="437">
        <v>4</v>
      </c>
      <c r="F47" s="437"/>
      <c r="G47" s="437">
        <v>1</v>
      </c>
      <c r="H47" s="338">
        <v>5</v>
      </c>
      <c r="I47" s="437">
        <v>2</v>
      </c>
      <c r="J47" s="437"/>
      <c r="K47" s="437">
        <v>1</v>
      </c>
      <c r="L47" s="437"/>
      <c r="M47" s="437">
        <v>7</v>
      </c>
      <c r="N47" s="437">
        <v>1</v>
      </c>
      <c r="O47" s="338">
        <v>11</v>
      </c>
      <c r="P47" s="437"/>
      <c r="Q47" s="334">
        <v>16</v>
      </c>
    </row>
    <row r="48" spans="1:17">
      <c r="A48" s="11" t="s">
        <v>567</v>
      </c>
      <c r="B48" s="78"/>
      <c r="C48" s="73"/>
      <c r="D48" s="80"/>
      <c r="E48" s="78"/>
      <c r="F48" s="80"/>
      <c r="G48" s="348"/>
      <c r="H48" s="80"/>
      <c r="I48" s="78"/>
      <c r="J48" s="80"/>
      <c r="K48" s="78"/>
      <c r="L48" s="73"/>
      <c r="M48" s="80"/>
      <c r="N48" s="78"/>
      <c r="O48" s="80"/>
      <c r="P48" s="426"/>
      <c r="Q48" s="11"/>
    </row>
    <row r="49" spans="1:17">
      <c r="A49" s="11" t="s">
        <v>414</v>
      </c>
      <c r="B49" s="78"/>
      <c r="C49" s="73">
        <v>2</v>
      </c>
      <c r="D49" s="80">
        <v>2</v>
      </c>
      <c r="E49" s="78"/>
      <c r="F49" s="80"/>
      <c r="G49" s="348"/>
      <c r="H49" s="80"/>
      <c r="I49" s="78"/>
      <c r="J49" s="80"/>
      <c r="K49" s="78"/>
      <c r="L49" s="73"/>
      <c r="M49" s="80"/>
      <c r="N49" s="78"/>
      <c r="O49" s="80"/>
      <c r="P49" s="426"/>
      <c r="Q49" s="11">
        <v>2</v>
      </c>
    </row>
    <row r="50" spans="1:17">
      <c r="A50" s="12" t="s">
        <v>415</v>
      </c>
      <c r="B50" s="79"/>
      <c r="C50" s="74"/>
      <c r="D50" s="82"/>
      <c r="E50" s="79"/>
      <c r="F50" s="82"/>
      <c r="G50" s="349"/>
      <c r="H50" s="82"/>
      <c r="I50" s="79">
        <v>1</v>
      </c>
      <c r="J50" s="82"/>
      <c r="K50" s="79"/>
      <c r="L50" s="74"/>
      <c r="M50" s="82"/>
      <c r="N50" s="79"/>
      <c r="O50" s="82">
        <v>1</v>
      </c>
      <c r="P50" s="427"/>
      <c r="Q50" s="12">
        <v>1</v>
      </c>
    </row>
    <row r="51" spans="1:17">
      <c r="A51" s="12" t="s">
        <v>417</v>
      </c>
      <c r="B51" s="79"/>
      <c r="C51" s="74"/>
      <c r="D51" s="82"/>
      <c r="E51" s="79"/>
      <c r="F51" s="82"/>
      <c r="G51" s="349"/>
      <c r="H51" s="82"/>
      <c r="I51" s="79"/>
      <c r="J51" s="82"/>
      <c r="K51" s="79"/>
      <c r="L51" s="74"/>
      <c r="M51" s="82"/>
      <c r="N51" s="79"/>
      <c r="O51" s="82"/>
      <c r="P51" s="427"/>
      <c r="Q51" s="12"/>
    </row>
    <row r="52" spans="1:17">
      <c r="A52" s="12" t="s">
        <v>418</v>
      </c>
      <c r="B52" s="79"/>
      <c r="C52" s="74"/>
      <c r="D52" s="82"/>
      <c r="E52" s="79"/>
      <c r="F52" s="82"/>
      <c r="G52" s="349"/>
      <c r="H52" s="82"/>
      <c r="I52" s="79"/>
      <c r="J52" s="82"/>
      <c r="K52" s="79"/>
      <c r="L52" s="74"/>
      <c r="M52" s="82"/>
      <c r="N52" s="79"/>
      <c r="O52" s="82"/>
      <c r="P52" s="427"/>
      <c r="Q52" s="12"/>
    </row>
    <row r="53" spans="1:17">
      <c r="A53" s="12" t="s">
        <v>419</v>
      </c>
      <c r="B53" s="79"/>
      <c r="C53" s="74"/>
      <c r="D53" s="82"/>
      <c r="E53" s="79"/>
      <c r="F53" s="82"/>
      <c r="G53" s="349"/>
      <c r="H53" s="82"/>
      <c r="I53" s="79"/>
      <c r="J53" s="82"/>
      <c r="K53" s="79"/>
      <c r="L53" s="74"/>
      <c r="M53" s="82"/>
      <c r="N53" s="79"/>
      <c r="O53" s="82"/>
      <c r="P53" s="427"/>
      <c r="Q53" s="12"/>
    </row>
    <row r="54" spans="1:17">
      <c r="A54" s="12" t="s">
        <v>574</v>
      </c>
      <c r="B54" s="79"/>
      <c r="C54" s="74"/>
      <c r="D54" s="82"/>
      <c r="E54" s="79"/>
      <c r="F54" s="82"/>
      <c r="G54" s="349"/>
      <c r="H54" s="82"/>
      <c r="I54" s="79"/>
      <c r="J54" s="82"/>
      <c r="K54" s="79"/>
      <c r="L54" s="74"/>
      <c r="M54" s="82"/>
      <c r="N54" s="79"/>
      <c r="O54" s="82"/>
      <c r="P54" s="427"/>
      <c r="Q54" s="12"/>
    </row>
    <row r="55" spans="1:17">
      <c r="A55" s="12" t="s">
        <v>575</v>
      </c>
      <c r="B55" s="79"/>
      <c r="C55" s="74"/>
      <c r="D55" s="82"/>
      <c r="E55" s="79"/>
      <c r="F55" s="82"/>
      <c r="G55" s="349"/>
      <c r="H55" s="82"/>
      <c r="I55" s="79"/>
      <c r="J55" s="82"/>
      <c r="K55" s="79"/>
      <c r="L55" s="74"/>
      <c r="M55" s="82"/>
      <c r="N55" s="79"/>
      <c r="O55" s="82"/>
      <c r="P55" s="427"/>
      <c r="Q55" s="12"/>
    </row>
    <row r="56" spans="1:17">
      <c r="A56" s="13" t="s">
        <v>422</v>
      </c>
      <c r="B56" s="216"/>
      <c r="C56" s="164"/>
      <c r="D56" s="217"/>
      <c r="E56" s="216"/>
      <c r="F56" s="217"/>
      <c r="G56" s="350"/>
      <c r="H56" s="217"/>
      <c r="I56" s="216"/>
      <c r="J56" s="217"/>
      <c r="K56" s="216"/>
      <c r="L56" s="164"/>
      <c r="M56" s="217"/>
      <c r="N56" s="216"/>
      <c r="O56" s="217"/>
      <c r="P56" s="428"/>
      <c r="Q56" s="13"/>
    </row>
    <row r="57" spans="1:17">
      <c r="A57" s="329" t="s">
        <v>404</v>
      </c>
      <c r="B57" s="430"/>
      <c r="C57" s="48">
        <v>2</v>
      </c>
      <c r="D57" s="174">
        <v>2</v>
      </c>
      <c r="E57" s="48"/>
      <c r="F57" s="48"/>
      <c r="G57" s="48"/>
      <c r="H57" s="174"/>
      <c r="I57" s="48">
        <v>1</v>
      </c>
      <c r="J57" s="48"/>
      <c r="K57" s="48"/>
      <c r="L57" s="48"/>
      <c r="M57" s="48"/>
      <c r="N57" s="48"/>
      <c r="O57" s="174">
        <v>1</v>
      </c>
      <c r="P57" s="48"/>
      <c r="Q57" s="227">
        <v>3</v>
      </c>
    </row>
    <row r="58" spans="1:17">
      <c r="A58" s="11" t="s">
        <v>423</v>
      </c>
      <c r="B58" s="78"/>
      <c r="C58" s="73">
        <v>1</v>
      </c>
      <c r="D58" s="80">
        <v>1</v>
      </c>
      <c r="E58" s="78"/>
      <c r="F58" s="80"/>
      <c r="G58" s="348"/>
      <c r="H58" s="80"/>
      <c r="I58" s="78">
        <v>1</v>
      </c>
      <c r="J58" s="80"/>
      <c r="K58" s="78"/>
      <c r="L58" s="73"/>
      <c r="M58" s="80">
        <v>4</v>
      </c>
      <c r="N58" s="78"/>
      <c r="O58" s="80">
        <v>5</v>
      </c>
      <c r="P58" s="426"/>
      <c r="Q58" s="11">
        <v>6</v>
      </c>
    </row>
    <row r="59" spans="1:17">
      <c r="A59" s="12" t="s">
        <v>424</v>
      </c>
      <c r="B59" s="79"/>
      <c r="C59" s="74">
        <v>1</v>
      </c>
      <c r="D59" s="82">
        <v>1</v>
      </c>
      <c r="E59" s="79"/>
      <c r="F59" s="82"/>
      <c r="G59" s="349"/>
      <c r="H59" s="82"/>
      <c r="I59" s="79"/>
      <c r="J59" s="82"/>
      <c r="K59" s="79"/>
      <c r="L59" s="74"/>
      <c r="M59" s="82"/>
      <c r="N59" s="79"/>
      <c r="O59" s="82"/>
      <c r="P59" s="427"/>
      <c r="Q59" s="12">
        <v>1</v>
      </c>
    </row>
    <row r="60" spans="1:17">
      <c r="A60" s="13" t="s">
        <v>425</v>
      </c>
      <c r="B60" s="216"/>
      <c r="C60" s="164">
        <v>4</v>
      </c>
      <c r="D60" s="217">
        <v>4</v>
      </c>
      <c r="E60" s="216"/>
      <c r="F60" s="217"/>
      <c r="G60" s="350"/>
      <c r="H60" s="217"/>
      <c r="I60" s="216"/>
      <c r="J60" s="217"/>
      <c r="K60" s="216"/>
      <c r="L60" s="164">
        <v>1</v>
      </c>
      <c r="M60" s="217">
        <v>2</v>
      </c>
      <c r="N60" s="216"/>
      <c r="O60" s="217">
        <v>3</v>
      </c>
      <c r="P60" s="428"/>
      <c r="Q60" s="13">
        <v>7</v>
      </c>
    </row>
    <row r="61" spans="1:17">
      <c r="A61" s="329" t="s">
        <v>405</v>
      </c>
      <c r="B61" s="430"/>
      <c r="C61" s="48">
        <v>6</v>
      </c>
      <c r="D61" s="174">
        <v>6</v>
      </c>
      <c r="E61" s="48"/>
      <c r="F61" s="48"/>
      <c r="G61" s="48"/>
      <c r="H61" s="174"/>
      <c r="I61" s="48">
        <v>1</v>
      </c>
      <c r="J61" s="48"/>
      <c r="K61" s="48"/>
      <c r="L61" s="48">
        <v>1</v>
      </c>
      <c r="M61" s="48">
        <v>6</v>
      </c>
      <c r="N61" s="48"/>
      <c r="O61" s="174">
        <v>8</v>
      </c>
      <c r="P61" s="48"/>
      <c r="Q61" s="227">
        <v>14</v>
      </c>
    </row>
    <row r="62" spans="1:17">
      <c r="A62" s="333" t="s">
        <v>608</v>
      </c>
      <c r="B62" s="848"/>
      <c r="C62" s="848">
        <v>8</v>
      </c>
      <c r="D62" s="432">
        <v>8</v>
      </c>
      <c r="E62" s="848"/>
      <c r="F62" s="848"/>
      <c r="G62" s="848"/>
      <c r="H62" s="432"/>
      <c r="I62" s="848">
        <v>2</v>
      </c>
      <c r="J62" s="848"/>
      <c r="K62" s="848"/>
      <c r="L62" s="848">
        <v>1</v>
      </c>
      <c r="M62" s="848">
        <v>6</v>
      </c>
      <c r="N62" s="848"/>
      <c r="O62" s="432">
        <v>9</v>
      </c>
      <c r="P62" s="848"/>
      <c r="Q62" s="435">
        <v>17</v>
      </c>
    </row>
    <row r="63" spans="1:17">
      <c r="A63" s="1020" t="s">
        <v>250</v>
      </c>
      <c r="B63" s="79">
        <v>1</v>
      </c>
      <c r="C63" s="74"/>
      <c r="D63" s="82">
        <v>1</v>
      </c>
      <c r="E63" s="79"/>
      <c r="F63" s="82"/>
      <c r="G63" s="349"/>
      <c r="H63" s="82"/>
      <c r="I63" s="79">
        <v>3</v>
      </c>
      <c r="J63" s="82"/>
      <c r="K63" s="79"/>
      <c r="L63" s="74"/>
      <c r="M63" s="82"/>
      <c r="N63" s="79"/>
      <c r="O63" s="82">
        <v>3</v>
      </c>
      <c r="P63" s="427"/>
      <c r="Q63" s="12">
        <v>4</v>
      </c>
    </row>
    <row r="64" spans="1:17">
      <c r="A64" s="1038" t="s">
        <v>255</v>
      </c>
      <c r="B64" s="216"/>
      <c r="C64" s="164"/>
      <c r="D64" s="217"/>
      <c r="E64" s="216"/>
      <c r="F64" s="217">
        <v>1</v>
      </c>
      <c r="G64" s="350"/>
      <c r="H64" s="217">
        <v>1</v>
      </c>
      <c r="I64" s="216">
        <v>1</v>
      </c>
      <c r="J64" s="217"/>
      <c r="K64" s="216"/>
      <c r="L64" s="164"/>
      <c r="M64" s="217"/>
      <c r="N64" s="216"/>
      <c r="O64" s="217">
        <v>1</v>
      </c>
      <c r="P64" s="428"/>
      <c r="Q64" s="13">
        <v>2</v>
      </c>
    </row>
    <row r="65" spans="1:17">
      <c r="A65" s="849" t="s">
        <v>406</v>
      </c>
      <c r="B65" s="128">
        <v>1</v>
      </c>
      <c r="C65" s="128"/>
      <c r="D65" s="529">
        <v>1</v>
      </c>
      <c r="E65" s="128"/>
      <c r="F65" s="128">
        <v>1</v>
      </c>
      <c r="G65" s="128"/>
      <c r="H65" s="529">
        <v>1</v>
      </c>
      <c r="I65" s="128">
        <v>4</v>
      </c>
      <c r="J65" s="128"/>
      <c r="K65" s="128"/>
      <c r="L65" s="128"/>
      <c r="M65" s="128"/>
      <c r="N65" s="128"/>
      <c r="O65" s="529">
        <v>4</v>
      </c>
      <c r="P65" s="128"/>
      <c r="Q65" s="529">
        <v>6</v>
      </c>
    </row>
    <row r="66" spans="1:17">
      <c r="A66" s="70" t="s">
        <v>948</v>
      </c>
      <c r="B66" s="168"/>
      <c r="C66" s="9"/>
      <c r="D66" s="172"/>
      <c r="E66" s="168">
        <v>1</v>
      </c>
      <c r="F66" s="172"/>
      <c r="G66" s="169"/>
      <c r="H66" s="172">
        <v>1</v>
      </c>
      <c r="I66" s="168"/>
      <c r="J66" s="172"/>
      <c r="K66" s="168"/>
      <c r="L66" s="9"/>
      <c r="M66" s="172"/>
      <c r="N66" s="168"/>
      <c r="O66" s="172"/>
      <c r="P66" s="170"/>
      <c r="Q66" s="70">
        <v>1</v>
      </c>
    </row>
    <row r="67" spans="1:17">
      <c r="A67" s="849" t="s">
        <v>947</v>
      </c>
      <c r="B67" s="128"/>
      <c r="C67" s="128"/>
      <c r="D67" s="529"/>
      <c r="E67" s="128">
        <v>1</v>
      </c>
      <c r="F67" s="128"/>
      <c r="G67" s="128"/>
      <c r="H67" s="529">
        <v>1</v>
      </c>
      <c r="I67" s="128"/>
      <c r="J67" s="128"/>
      <c r="K67" s="128"/>
      <c r="L67" s="128"/>
      <c r="M67" s="128"/>
      <c r="N67" s="128"/>
      <c r="O67" s="529"/>
      <c r="P67" s="128"/>
      <c r="Q67" s="529">
        <v>1</v>
      </c>
    </row>
    <row r="68" spans="1:17">
      <c r="A68" s="11" t="s">
        <v>426</v>
      </c>
      <c r="B68" s="78"/>
      <c r="C68" s="73"/>
      <c r="D68" s="80"/>
      <c r="E68" s="78"/>
      <c r="F68" s="80"/>
      <c r="G68" s="348"/>
      <c r="H68" s="80"/>
      <c r="I68" s="78"/>
      <c r="J68" s="80"/>
      <c r="K68" s="78"/>
      <c r="L68" s="73"/>
      <c r="M68" s="80"/>
      <c r="N68" s="78"/>
      <c r="O68" s="80"/>
      <c r="P68" s="426"/>
      <c r="Q68" s="11"/>
    </row>
    <row r="69" spans="1:17">
      <c r="A69" s="11" t="s">
        <v>249</v>
      </c>
      <c r="B69" s="78"/>
      <c r="C69" s="73"/>
      <c r="D69" s="80"/>
      <c r="E69" s="78">
        <v>1</v>
      </c>
      <c r="F69" s="80">
        <v>1</v>
      </c>
      <c r="G69" s="348"/>
      <c r="H69" s="80">
        <v>2</v>
      </c>
      <c r="I69" s="78">
        <v>1</v>
      </c>
      <c r="J69" s="80"/>
      <c r="K69" s="78"/>
      <c r="L69" s="73"/>
      <c r="M69" s="80">
        <v>1</v>
      </c>
      <c r="N69" s="78"/>
      <c r="O69" s="80">
        <v>2</v>
      </c>
      <c r="P69" s="426"/>
      <c r="Q69" s="11">
        <v>4</v>
      </c>
    </row>
    <row r="70" spans="1:17">
      <c r="A70" s="12" t="s">
        <v>428</v>
      </c>
      <c r="B70" s="79"/>
      <c r="C70" s="74"/>
      <c r="D70" s="82"/>
      <c r="E70" s="79"/>
      <c r="F70" s="82"/>
      <c r="G70" s="349"/>
      <c r="H70" s="82"/>
      <c r="I70" s="79"/>
      <c r="J70" s="82"/>
      <c r="K70" s="79"/>
      <c r="L70" s="74"/>
      <c r="M70" s="82">
        <v>1</v>
      </c>
      <c r="N70" s="79"/>
      <c r="O70" s="82">
        <v>1</v>
      </c>
      <c r="P70" s="427"/>
      <c r="Q70" s="12">
        <v>1</v>
      </c>
    </row>
    <row r="71" spans="1:17">
      <c r="A71" s="12" t="s">
        <v>429</v>
      </c>
      <c r="B71" s="79">
        <v>1</v>
      </c>
      <c r="C71" s="74"/>
      <c r="D71" s="82">
        <v>1</v>
      </c>
      <c r="E71" s="79"/>
      <c r="F71" s="82"/>
      <c r="G71" s="349"/>
      <c r="H71" s="82"/>
      <c r="I71" s="79"/>
      <c r="J71" s="82"/>
      <c r="K71" s="79"/>
      <c r="L71" s="74"/>
      <c r="M71" s="82"/>
      <c r="N71" s="79"/>
      <c r="O71" s="82"/>
      <c r="P71" s="427"/>
      <c r="Q71" s="12">
        <v>1</v>
      </c>
    </row>
    <row r="72" spans="1:17">
      <c r="A72" s="13" t="s">
        <v>583</v>
      </c>
      <c r="B72" s="216"/>
      <c r="C72" s="164"/>
      <c r="D72" s="217"/>
      <c r="E72" s="216">
        <v>1</v>
      </c>
      <c r="F72" s="217"/>
      <c r="G72" s="350"/>
      <c r="H72" s="217">
        <v>1</v>
      </c>
      <c r="I72" s="216"/>
      <c r="J72" s="217"/>
      <c r="K72" s="216"/>
      <c r="L72" s="164"/>
      <c r="M72" s="217"/>
      <c r="N72" s="216"/>
      <c r="O72" s="217"/>
      <c r="P72" s="428"/>
      <c r="Q72" s="13">
        <v>1</v>
      </c>
    </row>
    <row r="73" spans="1:17">
      <c r="A73" s="13" t="s">
        <v>586</v>
      </c>
      <c r="B73" s="216"/>
      <c r="C73" s="164"/>
      <c r="D73" s="217"/>
      <c r="E73" s="216">
        <v>1</v>
      </c>
      <c r="F73" s="217">
        <v>1</v>
      </c>
      <c r="G73" s="350"/>
      <c r="H73" s="217">
        <v>2</v>
      </c>
      <c r="I73" s="216"/>
      <c r="J73" s="217"/>
      <c r="K73" s="216"/>
      <c r="L73" s="164"/>
      <c r="M73" s="217"/>
      <c r="N73" s="216"/>
      <c r="O73" s="217"/>
      <c r="P73" s="428"/>
      <c r="Q73" s="13">
        <v>2</v>
      </c>
    </row>
    <row r="74" spans="1:17">
      <c r="A74" s="13" t="s">
        <v>543</v>
      </c>
      <c r="B74" s="216"/>
      <c r="C74" s="164"/>
      <c r="D74" s="217"/>
      <c r="E74" s="216"/>
      <c r="F74" s="217"/>
      <c r="G74" s="350"/>
      <c r="H74" s="434"/>
      <c r="I74" s="216"/>
      <c r="J74" s="217"/>
      <c r="K74" s="216">
        <v>1</v>
      </c>
      <c r="L74" s="164"/>
      <c r="M74" s="217"/>
      <c r="N74" s="216"/>
      <c r="O74" s="217">
        <v>1</v>
      </c>
      <c r="P74" s="428"/>
      <c r="Q74" s="13">
        <v>1</v>
      </c>
    </row>
    <row r="75" spans="1:17">
      <c r="A75" s="331" t="s">
        <v>407</v>
      </c>
      <c r="B75" s="429">
        <v>1</v>
      </c>
      <c r="C75" s="429"/>
      <c r="D75" s="433">
        <v>1</v>
      </c>
      <c r="E75" s="429">
        <v>3</v>
      </c>
      <c r="F75" s="429">
        <v>2</v>
      </c>
      <c r="G75" s="429"/>
      <c r="H75" s="433">
        <v>5</v>
      </c>
      <c r="I75" s="429">
        <v>1</v>
      </c>
      <c r="J75" s="429"/>
      <c r="K75" s="429">
        <v>1</v>
      </c>
      <c r="L75" s="429"/>
      <c r="M75" s="429">
        <v>2</v>
      </c>
      <c r="N75" s="429"/>
      <c r="O75" s="433">
        <v>4</v>
      </c>
      <c r="P75" s="429"/>
      <c r="Q75" s="436">
        <v>10</v>
      </c>
    </row>
    <row r="76" spans="1:17">
      <c r="A76" s="333" t="s">
        <v>278</v>
      </c>
      <c r="B76" s="437">
        <v>2</v>
      </c>
      <c r="C76" s="437"/>
      <c r="D76" s="338">
        <v>2</v>
      </c>
      <c r="E76" s="437">
        <v>4</v>
      </c>
      <c r="F76" s="437">
        <v>3</v>
      </c>
      <c r="G76" s="437"/>
      <c r="H76" s="338">
        <v>7</v>
      </c>
      <c r="I76" s="437">
        <v>5</v>
      </c>
      <c r="J76" s="437"/>
      <c r="K76" s="437">
        <v>1</v>
      </c>
      <c r="L76" s="437"/>
      <c r="M76" s="437">
        <v>2</v>
      </c>
      <c r="N76" s="437"/>
      <c r="O76" s="338">
        <v>8</v>
      </c>
      <c r="P76" s="437"/>
      <c r="Q76" s="334">
        <v>17</v>
      </c>
    </row>
    <row r="77" spans="1:17" s="4" customFormat="1">
      <c r="A77" s="1039" t="s">
        <v>246</v>
      </c>
      <c r="B77" s="78"/>
      <c r="C77" s="73"/>
      <c r="D77" s="80"/>
      <c r="E77" s="78"/>
      <c r="F77" s="80"/>
      <c r="G77" s="348"/>
      <c r="H77" s="80"/>
      <c r="I77" s="78"/>
      <c r="J77" s="80"/>
      <c r="K77" s="78"/>
      <c r="L77" s="73"/>
      <c r="M77" s="80"/>
      <c r="N77" s="78"/>
      <c r="O77" s="80"/>
      <c r="P77" s="426"/>
      <c r="Q77" s="11"/>
    </row>
    <row r="78" spans="1:17" s="4" customFormat="1">
      <c r="A78" s="1038" t="s">
        <v>944</v>
      </c>
      <c r="B78" s="216"/>
      <c r="C78" s="164"/>
      <c r="D78" s="217"/>
      <c r="E78" s="216"/>
      <c r="F78" s="217"/>
      <c r="G78" s="350"/>
      <c r="H78" s="217"/>
      <c r="I78" s="216"/>
      <c r="J78" s="217"/>
      <c r="K78" s="216"/>
      <c r="L78" s="164"/>
      <c r="M78" s="217"/>
      <c r="N78" s="216"/>
      <c r="O78" s="217"/>
      <c r="P78" s="428"/>
      <c r="Q78" s="13"/>
    </row>
    <row r="79" spans="1:17" s="4" customFormat="1">
      <c r="A79" s="333" t="s">
        <v>383</v>
      </c>
      <c r="B79" s="437"/>
      <c r="C79" s="437"/>
      <c r="D79" s="338"/>
      <c r="E79" s="437"/>
      <c r="F79" s="437"/>
      <c r="G79" s="437"/>
      <c r="H79" s="338"/>
      <c r="I79" s="437"/>
      <c r="J79" s="437"/>
      <c r="K79" s="437"/>
      <c r="L79" s="437"/>
      <c r="M79" s="437"/>
      <c r="N79" s="437"/>
      <c r="O79" s="338"/>
      <c r="P79" s="437"/>
      <c r="Q79" s="334"/>
    </row>
    <row r="80" spans="1:17">
      <c r="A80" s="1"/>
      <c r="B80" s="4"/>
      <c r="C80" s="4"/>
      <c r="D80" s="4"/>
      <c r="E80" s="4"/>
      <c r="F80" s="4"/>
      <c r="G80" s="4"/>
      <c r="H80" s="4"/>
      <c r="I80" s="4"/>
      <c r="J80" s="4"/>
      <c r="K80" s="4"/>
      <c r="L80" s="4"/>
      <c r="M80" s="4"/>
      <c r="N80" s="4"/>
      <c r="O80" s="4"/>
      <c r="P80" s="4"/>
      <c r="Q80" s="4"/>
    </row>
    <row r="81" spans="1:17">
      <c r="A81" s="1046" t="s">
        <v>627</v>
      </c>
      <c r="B81" s="1045">
        <v>2</v>
      </c>
      <c r="C81" s="1045">
        <v>2</v>
      </c>
      <c r="D81" s="1047">
        <v>4</v>
      </c>
      <c r="E81" s="1045">
        <v>4</v>
      </c>
      <c r="F81" s="1045"/>
      <c r="G81" s="1045"/>
      <c r="H81" s="1047">
        <v>4</v>
      </c>
      <c r="I81" s="1045">
        <v>4</v>
      </c>
      <c r="J81" s="1045">
        <v>1</v>
      </c>
      <c r="K81" s="1045"/>
      <c r="L81" s="1045"/>
      <c r="M81" s="1045">
        <v>4</v>
      </c>
      <c r="N81" s="1045">
        <v>1</v>
      </c>
      <c r="O81" s="1047">
        <v>10</v>
      </c>
      <c r="P81" s="1045">
        <v>1</v>
      </c>
      <c r="Q81" s="1048">
        <v>19</v>
      </c>
    </row>
    <row r="82" spans="1:17">
      <c r="A82" s="1"/>
      <c r="B82" s="4"/>
      <c r="C82" s="4"/>
      <c r="D82" s="4"/>
      <c r="E82" s="4"/>
      <c r="F82" s="4"/>
      <c r="G82" s="4"/>
      <c r="H82" s="4"/>
      <c r="I82" s="4"/>
      <c r="J82" s="4"/>
      <c r="K82" s="4"/>
      <c r="L82" s="4"/>
      <c r="M82" s="4"/>
      <c r="N82" s="4"/>
      <c r="O82" s="4"/>
      <c r="P82" s="4"/>
      <c r="Q82" s="4"/>
    </row>
    <row r="83" spans="1:17">
      <c r="A83" s="274" t="s">
        <v>1</v>
      </c>
      <c r="B83" s="154">
        <v>10</v>
      </c>
      <c r="C83" s="154">
        <v>22</v>
      </c>
      <c r="D83" s="174">
        <v>32</v>
      </c>
      <c r="E83" s="154">
        <v>30</v>
      </c>
      <c r="F83" s="154">
        <v>11</v>
      </c>
      <c r="G83" s="154">
        <v>5</v>
      </c>
      <c r="H83" s="174">
        <v>46</v>
      </c>
      <c r="I83" s="154">
        <v>28</v>
      </c>
      <c r="J83" s="154">
        <v>7</v>
      </c>
      <c r="K83" s="154">
        <v>5</v>
      </c>
      <c r="L83" s="154">
        <v>2</v>
      </c>
      <c r="M83" s="154">
        <v>26</v>
      </c>
      <c r="N83" s="154">
        <v>8</v>
      </c>
      <c r="O83" s="174">
        <v>76</v>
      </c>
      <c r="P83" s="154">
        <v>1</v>
      </c>
      <c r="Q83" s="227">
        <v>155</v>
      </c>
    </row>
  </sheetData>
  <mergeCells count="6">
    <mergeCell ref="A2:Q2"/>
    <mergeCell ref="B4:D4"/>
    <mergeCell ref="E4:H4"/>
    <mergeCell ref="I4:O4"/>
    <mergeCell ref="P4:P5"/>
    <mergeCell ref="Q4:Q5"/>
  </mergeCells>
  <printOptions horizontalCentered="1"/>
  <pageMargins left="0.39370078740157483" right="0.39370078740157483" top="0.98425196850393704" bottom="0.59055118110236227" header="0.39370078740157483" footer="0.39370078740157483"/>
  <pageSetup paperSize="9" scale="79" firstPageNumber="71" fitToHeight="0" orientation="landscape" r:id="rId1"/>
</worksheet>
</file>

<file path=xl/worksheets/sheet46.xml><?xml version="1.0" encoding="utf-8"?>
<worksheet xmlns="http://schemas.openxmlformats.org/spreadsheetml/2006/main" xmlns:r="http://schemas.openxmlformats.org/officeDocument/2006/relationships">
  <sheetPr>
    <tabColor theme="3" tint="-0.499984740745262"/>
    <pageSetUpPr fitToPage="1"/>
  </sheetPr>
  <dimension ref="A1:J798"/>
  <sheetViews>
    <sheetView showGridLines="0" showZeros="0" zoomScale="80" zoomScaleNormal="80" workbookViewId="0">
      <selection activeCell="A40" sqref="A40:XFD40"/>
    </sheetView>
  </sheetViews>
  <sheetFormatPr baseColWidth="10" defaultColWidth="12" defaultRowHeight="13.2"/>
  <cols>
    <col min="1" max="16384" width="12" style="488"/>
  </cols>
  <sheetData>
    <row r="1" spans="2:8" ht="18" customHeight="1">
      <c r="B1" s="487"/>
      <c r="C1" s="487"/>
      <c r="D1" s="487"/>
    </row>
    <row r="2" spans="2:8">
      <c r="B2" s="858"/>
      <c r="C2" s="858"/>
      <c r="D2" s="858"/>
    </row>
    <row r="3" spans="2:8">
      <c r="B3" s="858"/>
      <c r="C3" s="858"/>
      <c r="D3" s="858"/>
    </row>
    <row r="4" spans="2:8">
      <c r="B4" s="858"/>
      <c r="C4" s="858"/>
      <c r="D4" s="858"/>
    </row>
    <row r="5" spans="2:8">
      <c r="B5" s="858"/>
      <c r="C5" s="858"/>
      <c r="D5" s="858"/>
      <c r="G5" s="858"/>
      <c r="H5" s="858"/>
    </row>
    <row r="6" spans="2:8">
      <c r="B6" s="858"/>
      <c r="C6" s="858"/>
      <c r="D6" s="858"/>
    </row>
    <row r="7" spans="2:8">
      <c r="B7" s="858"/>
      <c r="C7" s="858"/>
      <c r="D7" s="858"/>
    </row>
    <row r="8" spans="2:8">
      <c r="B8" s="858"/>
      <c r="C8" s="858"/>
      <c r="D8" s="858"/>
    </row>
    <row r="9" spans="2:8">
      <c r="B9" s="858"/>
      <c r="C9" s="858"/>
      <c r="D9" s="858"/>
    </row>
    <row r="10" spans="2:8">
      <c r="B10" s="858"/>
      <c r="C10" s="858"/>
      <c r="D10" s="858"/>
    </row>
    <row r="11" spans="2:8">
      <c r="B11" s="858"/>
      <c r="C11" s="858"/>
      <c r="D11" s="858"/>
    </row>
    <row r="12" spans="2:8">
      <c r="B12" s="858"/>
      <c r="C12" s="858"/>
      <c r="D12" s="858"/>
    </row>
    <row r="13" spans="2:8">
      <c r="B13" s="858"/>
      <c r="C13" s="858"/>
      <c r="D13" s="858"/>
    </row>
    <row r="14" spans="2:8">
      <c r="B14" s="858"/>
      <c r="C14" s="858"/>
      <c r="D14" s="858"/>
    </row>
    <row r="15" spans="2:8">
      <c r="B15" s="858"/>
      <c r="C15" s="858"/>
      <c r="D15" s="858"/>
    </row>
    <row r="16" spans="2:8">
      <c r="B16" s="858"/>
      <c r="C16" s="858"/>
      <c r="D16" s="858"/>
    </row>
    <row r="17" spans="2:9">
      <c r="B17" s="858"/>
      <c r="C17" s="858"/>
      <c r="D17" s="858"/>
    </row>
    <row r="18" spans="2:9">
      <c r="B18" s="858"/>
      <c r="C18" s="858"/>
      <c r="D18" s="858"/>
    </row>
    <row r="19" spans="2:9">
      <c r="B19" s="858"/>
      <c r="C19" s="858"/>
      <c r="D19" s="858"/>
    </row>
    <row r="20" spans="2:9">
      <c r="B20" s="858"/>
      <c r="C20" s="858"/>
      <c r="D20" s="858"/>
    </row>
    <row r="21" spans="2:9">
      <c r="B21" s="858"/>
      <c r="C21" s="858"/>
      <c r="D21" s="858"/>
    </row>
    <row r="22" spans="2:9">
      <c r="B22" s="858"/>
      <c r="C22" s="858"/>
      <c r="D22" s="858"/>
    </row>
    <row r="23" spans="2:9">
      <c r="B23" s="858"/>
      <c r="C23" s="858"/>
      <c r="D23" s="858"/>
    </row>
    <row r="24" spans="2:9">
      <c r="B24" s="858"/>
      <c r="C24" s="858"/>
      <c r="D24" s="858"/>
    </row>
    <row r="25" spans="2:9">
      <c r="B25" s="858"/>
      <c r="C25" s="858"/>
      <c r="D25" s="858"/>
    </row>
    <row r="26" spans="2:9">
      <c r="B26" s="858"/>
      <c r="C26" s="858"/>
      <c r="D26" s="858"/>
    </row>
    <row r="27" spans="2:9" ht="13.8" thickBot="1">
      <c r="B27" s="858"/>
      <c r="C27" s="858"/>
      <c r="D27" s="858"/>
    </row>
    <row r="28" spans="2:9" ht="19.5" customHeight="1" thickTop="1">
      <c r="B28" s="861" t="s">
        <v>685</v>
      </c>
      <c r="C28" s="862"/>
      <c r="D28" s="863"/>
      <c r="E28" s="862"/>
      <c r="F28" s="862"/>
      <c r="G28" s="862"/>
      <c r="H28" s="862"/>
      <c r="I28" s="864"/>
    </row>
    <row r="29" spans="2:9" ht="19.5" customHeight="1" thickBot="1">
      <c r="B29" s="1248" t="s">
        <v>686</v>
      </c>
      <c r="C29" s="1249"/>
      <c r="D29" s="1249"/>
      <c r="E29" s="1250"/>
      <c r="F29" s="1250"/>
      <c r="G29" s="1250"/>
      <c r="H29" s="1250"/>
      <c r="I29" s="1251"/>
    </row>
    <row r="30" spans="2:9" ht="13.8" thickTop="1">
      <c r="B30" s="858"/>
      <c r="C30" s="858"/>
      <c r="D30" s="858"/>
    </row>
    <row r="31" spans="2:9">
      <c r="B31" s="858"/>
      <c r="C31" s="858"/>
      <c r="D31" s="858"/>
    </row>
    <row r="32" spans="2:9">
      <c r="B32" s="858"/>
      <c r="C32" s="858"/>
      <c r="D32" s="858"/>
    </row>
    <row r="33" spans="2:10" ht="15.6">
      <c r="B33" s="493" t="s">
        <v>738</v>
      </c>
      <c r="C33" s="494"/>
      <c r="D33" s="494"/>
      <c r="E33" s="495"/>
      <c r="F33" s="495"/>
      <c r="G33" s="495"/>
      <c r="H33" s="495"/>
      <c r="I33" s="495"/>
    </row>
    <row r="34" spans="2:10">
      <c r="B34" s="858"/>
      <c r="C34" s="858"/>
      <c r="D34" s="858"/>
    </row>
    <row r="35" spans="2:10">
      <c r="B35" s="858"/>
      <c r="C35" s="858"/>
      <c r="D35" s="858"/>
    </row>
    <row r="36" spans="2:10" ht="15.6">
      <c r="B36" s="858"/>
      <c r="C36" s="858"/>
      <c r="D36" s="858"/>
      <c r="E36" s="496"/>
    </row>
    <row r="37" spans="2:10">
      <c r="B37" s="858"/>
      <c r="C37" s="497"/>
      <c r="D37" s="858"/>
    </row>
    <row r="38" spans="2:10">
      <c r="B38" s="858"/>
      <c r="C38" s="497"/>
      <c r="D38" s="858"/>
    </row>
    <row r="39" spans="2:10">
      <c r="B39" s="858"/>
      <c r="C39" s="497"/>
      <c r="D39" s="858"/>
    </row>
    <row r="40" spans="2:10">
      <c r="B40" s="858"/>
      <c r="C40" s="858"/>
      <c r="D40" s="858"/>
    </row>
    <row r="41" spans="2:10">
      <c r="B41" s="858"/>
      <c r="C41" s="858"/>
      <c r="D41" s="858"/>
    </row>
    <row r="42" spans="2:10">
      <c r="B42" s="858"/>
      <c r="C42" s="858"/>
      <c r="D42" s="858"/>
    </row>
    <row r="43" spans="2:10">
      <c r="B43" s="858"/>
      <c r="C43" s="858"/>
      <c r="D43" s="858"/>
    </row>
    <row r="44" spans="2:10">
      <c r="B44" s="858"/>
      <c r="C44" s="858"/>
      <c r="D44" s="858"/>
    </row>
    <row r="45" spans="2:10">
      <c r="B45" s="858"/>
      <c r="C45" s="858"/>
      <c r="D45" s="858"/>
    </row>
    <row r="46" spans="2:10">
      <c r="B46" s="858"/>
      <c r="C46" s="858"/>
      <c r="D46" s="858"/>
    </row>
    <row r="47" spans="2:10">
      <c r="B47" s="1242" t="s">
        <v>457</v>
      </c>
      <c r="C47" s="1242"/>
      <c r="D47" s="1242"/>
      <c r="E47" s="1242"/>
      <c r="F47" s="1242"/>
      <c r="G47" s="1242"/>
      <c r="H47" s="1242"/>
      <c r="I47" s="1242"/>
      <c r="J47" s="854"/>
    </row>
    <row r="48" spans="2:10">
      <c r="B48" s="1253" t="s">
        <v>458</v>
      </c>
      <c r="C48" s="1253"/>
      <c r="D48" s="1253"/>
      <c r="E48" s="1253"/>
      <c r="F48" s="1253"/>
      <c r="G48" s="1253"/>
      <c r="H48" s="1253"/>
      <c r="I48" s="1253"/>
      <c r="J48" s="853"/>
    </row>
    <row r="49" spans="1:10" ht="16.5" customHeight="1">
      <c r="B49" s="1242" t="s">
        <v>459</v>
      </c>
      <c r="C49" s="1242"/>
      <c r="D49" s="1242"/>
      <c r="E49" s="1242"/>
      <c r="F49" s="1242"/>
      <c r="G49" s="1242"/>
      <c r="H49" s="1242"/>
      <c r="I49" s="1242"/>
    </row>
    <row r="50" spans="1:10" ht="16.5" customHeight="1">
      <c r="B50" s="1242" t="s">
        <v>460</v>
      </c>
      <c r="C50" s="1242"/>
      <c r="D50" s="1242"/>
      <c r="E50" s="1242"/>
      <c r="F50" s="1242"/>
      <c r="G50" s="1242"/>
      <c r="H50" s="1242"/>
      <c r="I50" s="1242"/>
      <c r="J50" s="854"/>
    </row>
    <row r="51" spans="1:10" ht="16.5" customHeight="1">
      <c r="B51" s="1243" t="s">
        <v>461</v>
      </c>
      <c r="C51" s="1243"/>
      <c r="D51" s="1243"/>
      <c r="E51" s="1243"/>
      <c r="F51" s="1243"/>
      <c r="G51" s="1243"/>
      <c r="H51" s="1243"/>
      <c r="I51" s="1243"/>
      <c r="J51" s="855"/>
    </row>
    <row r="52" spans="1:10">
      <c r="B52" s="858"/>
      <c r="C52" s="501"/>
      <c r="D52" s="501"/>
    </row>
    <row r="53" spans="1:10">
      <c r="A53" s="1373"/>
      <c r="B53" s="1373"/>
      <c r="C53" s="1373"/>
      <c r="D53" s="1373"/>
      <c r="I53" s="510"/>
    </row>
    <row r="54" spans="1:10">
      <c r="B54" s="858"/>
      <c r="C54" s="501"/>
      <c r="D54" s="501"/>
    </row>
    <row r="55" spans="1:10">
      <c r="B55" s="502"/>
      <c r="C55" s="501"/>
      <c r="D55" s="501"/>
      <c r="I55" s="509">
        <f>[49]PG_5!I59</f>
        <v>0</v>
      </c>
    </row>
    <row r="56" spans="1:10">
      <c r="B56" s="501"/>
      <c r="C56" s="501"/>
      <c r="D56" s="501"/>
    </row>
    <row r="57" spans="1:10">
      <c r="B57" s="858"/>
      <c r="C57" s="501"/>
      <c r="D57" s="501"/>
    </row>
    <row r="58" spans="1:10">
      <c r="B58" s="501"/>
      <c r="C58" s="501"/>
      <c r="D58" s="501"/>
    </row>
    <row r="59" spans="1:10">
      <c r="B59" s="501"/>
      <c r="C59" s="501"/>
      <c r="D59" s="501"/>
    </row>
    <row r="60" spans="1:10">
      <c r="B60" s="501"/>
      <c r="C60" s="501"/>
      <c r="D60" s="501"/>
    </row>
    <row r="61" spans="1:10">
      <c r="B61" s="501"/>
      <c r="C61" s="501"/>
      <c r="D61" s="501"/>
    </row>
    <row r="62" spans="1:10">
      <c r="B62" s="501"/>
      <c r="C62" s="501"/>
      <c r="D62" s="501"/>
    </row>
    <row r="63" spans="1:10">
      <c r="B63" s="501"/>
      <c r="C63" s="501"/>
      <c r="D63" s="501"/>
    </row>
    <row r="64" spans="1: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sheetData>
  <mergeCells count="7">
    <mergeCell ref="B29:I29"/>
    <mergeCell ref="A53:D53"/>
    <mergeCell ref="B47:I47"/>
    <mergeCell ref="B48:I4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7.xml><?xml version="1.0" encoding="utf-8"?>
<worksheet xmlns="http://schemas.openxmlformats.org/spreadsheetml/2006/main" xmlns:r="http://schemas.openxmlformats.org/officeDocument/2006/relationships">
  <sheetPr>
    <tabColor theme="3" tint="-0.499984740745262"/>
    <pageSetUpPr fitToPage="1"/>
  </sheetPr>
  <dimension ref="A1:E91"/>
  <sheetViews>
    <sheetView showZeros="0" zoomScaleNormal="100" workbookViewId="0">
      <selection activeCell="G10" sqref="G10"/>
    </sheetView>
  </sheetViews>
  <sheetFormatPr baseColWidth="10" defaultColWidth="12" defaultRowHeight="13.2"/>
  <cols>
    <col min="1" max="1" width="17.77734375" style="1200" customWidth="1"/>
    <col min="2" max="3" width="8.33203125" style="1228" customWidth="1"/>
    <col min="4" max="4" width="8.33203125" style="1200" customWidth="1"/>
    <col min="5" max="5" width="80" style="1200" customWidth="1"/>
    <col min="6" max="235" width="10.6640625" style="1200" customWidth="1"/>
    <col min="236" max="16384" width="12" style="1200"/>
  </cols>
  <sheetData>
    <row r="1" spans="1:5" ht="30.75" customHeight="1">
      <c r="A1" s="1199" t="s">
        <v>685</v>
      </c>
      <c r="B1" s="1199"/>
      <c r="C1" s="1199"/>
      <c r="D1" s="1199"/>
      <c r="E1" s="1199"/>
    </row>
    <row r="2" spans="1:5" ht="10.95" customHeight="1">
      <c r="A2" s="1374" t="s">
        <v>687</v>
      </c>
      <c r="B2" s="1374" t="s">
        <v>688</v>
      </c>
      <c r="C2" s="1201"/>
      <c r="D2" s="1374" t="s">
        <v>689</v>
      </c>
      <c r="E2" s="1202"/>
    </row>
    <row r="3" spans="1:5" ht="10.95" customHeight="1">
      <c r="A3" s="1375"/>
      <c r="B3" s="1377"/>
      <c r="C3" s="1203"/>
      <c r="D3" s="1377"/>
      <c r="E3" s="1204" t="s">
        <v>690</v>
      </c>
    </row>
    <row r="4" spans="1:5" ht="10.95" customHeight="1">
      <c r="A4" s="1376"/>
      <c r="B4" s="1378"/>
      <c r="C4" s="1205"/>
      <c r="D4" s="1378"/>
      <c r="E4" s="1206"/>
    </row>
    <row r="5" spans="1:5">
      <c r="A5" s="1202"/>
      <c r="B5" s="1207"/>
      <c r="C5" s="1208"/>
      <c r="D5" s="1209" t="s">
        <v>102</v>
      </c>
      <c r="E5" s="1210" t="s">
        <v>285</v>
      </c>
    </row>
    <row r="6" spans="1:5">
      <c r="A6" s="1210"/>
      <c r="B6" s="1204" t="s">
        <v>691</v>
      </c>
      <c r="C6" s="1211">
        <v>1</v>
      </c>
      <c r="D6" s="1212" t="s">
        <v>103</v>
      </c>
      <c r="E6" s="1210" t="s">
        <v>286</v>
      </c>
    </row>
    <row r="7" spans="1:5">
      <c r="A7" s="1210"/>
      <c r="B7" s="1204"/>
      <c r="C7" s="1211"/>
      <c r="D7" s="1212" t="s">
        <v>104</v>
      </c>
      <c r="E7" s="1210" t="s">
        <v>287</v>
      </c>
    </row>
    <row r="8" spans="1:5">
      <c r="A8" s="1210"/>
      <c r="B8" s="1206"/>
      <c r="C8" s="1211"/>
      <c r="D8" s="1212" t="s">
        <v>105</v>
      </c>
      <c r="E8" s="1213" t="s">
        <v>288</v>
      </c>
    </row>
    <row r="9" spans="1:5">
      <c r="A9" s="1210"/>
      <c r="B9" s="1201" t="s">
        <v>692</v>
      </c>
      <c r="C9" s="1201">
        <v>2</v>
      </c>
      <c r="D9" s="1214" t="s">
        <v>106</v>
      </c>
      <c r="E9" s="1210" t="s">
        <v>289</v>
      </c>
    </row>
    <row r="10" spans="1:5">
      <c r="A10" s="1213"/>
      <c r="B10" s="1206"/>
      <c r="C10" s="1206"/>
      <c r="D10" s="1215" t="s">
        <v>107</v>
      </c>
      <c r="E10" s="1213" t="s">
        <v>290</v>
      </c>
    </row>
    <row r="11" spans="1:5">
      <c r="A11" s="1210"/>
      <c r="B11" s="1207"/>
      <c r="C11" s="1207"/>
      <c r="D11" s="1212" t="s">
        <v>108</v>
      </c>
      <c r="E11" s="1210" t="s">
        <v>291</v>
      </c>
    </row>
    <row r="12" spans="1:5">
      <c r="A12" s="1210"/>
      <c r="B12" s="1204"/>
      <c r="C12" s="1204"/>
      <c r="D12" s="1212" t="s">
        <v>109</v>
      </c>
      <c r="E12" s="1210" t="s">
        <v>292</v>
      </c>
    </row>
    <row r="13" spans="1:5">
      <c r="A13" s="1210"/>
      <c r="B13" s="1204"/>
      <c r="C13" s="1204" t="s">
        <v>693</v>
      </c>
      <c r="D13" s="1212" t="s">
        <v>110</v>
      </c>
      <c r="E13" s="1210" t="s">
        <v>293</v>
      </c>
    </row>
    <row r="14" spans="1:5">
      <c r="A14" s="1210"/>
      <c r="B14" s="1204"/>
      <c r="C14" s="1206"/>
      <c r="D14" s="1216">
        <v>10</v>
      </c>
      <c r="E14" s="1217" t="s">
        <v>294</v>
      </c>
    </row>
    <row r="15" spans="1:5">
      <c r="A15" s="1210"/>
      <c r="B15" s="1204"/>
      <c r="C15" s="1211"/>
      <c r="D15" s="1203">
        <v>11</v>
      </c>
      <c r="E15" s="1210" t="s">
        <v>295</v>
      </c>
    </row>
    <row r="16" spans="1:5">
      <c r="A16" s="1210"/>
      <c r="B16" s="1204" t="s">
        <v>694</v>
      </c>
      <c r="C16" s="1211"/>
      <c r="D16" s="1203">
        <v>12</v>
      </c>
      <c r="E16" s="1210" t="s">
        <v>296</v>
      </c>
    </row>
    <row r="17" spans="1:5">
      <c r="A17" s="1210"/>
      <c r="B17" s="1204"/>
      <c r="C17" s="1211" t="s">
        <v>695</v>
      </c>
      <c r="D17" s="1203">
        <v>13</v>
      </c>
      <c r="E17" s="1210" t="s">
        <v>297</v>
      </c>
    </row>
    <row r="18" spans="1:5">
      <c r="A18" s="1210"/>
      <c r="B18" s="1204"/>
      <c r="C18" s="1211"/>
      <c r="D18" s="1203">
        <v>14</v>
      </c>
      <c r="E18" s="1210" t="s">
        <v>298</v>
      </c>
    </row>
    <row r="19" spans="1:5">
      <c r="A19" s="1210"/>
      <c r="B19" s="1204"/>
      <c r="C19" s="1211"/>
      <c r="D19" s="1203">
        <v>15</v>
      </c>
      <c r="E19" s="1210" t="s">
        <v>696</v>
      </c>
    </row>
    <row r="20" spans="1:5">
      <c r="A20" s="1210"/>
      <c r="B20" s="1206"/>
      <c r="C20" s="1211"/>
      <c r="D20" s="1203"/>
      <c r="E20" s="1213" t="s">
        <v>697</v>
      </c>
    </row>
    <row r="21" spans="1:5">
      <c r="A21" s="1210"/>
      <c r="B21" s="1207"/>
      <c r="C21" s="1379" t="s">
        <v>698</v>
      </c>
      <c r="D21" s="1218">
        <v>16</v>
      </c>
      <c r="E21" s="1210" t="s">
        <v>299</v>
      </c>
    </row>
    <row r="22" spans="1:5">
      <c r="A22" s="1210"/>
      <c r="B22" s="1204"/>
      <c r="C22" s="1377"/>
      <c r="D22" s="1203">
        <v>17</v>
      </c>
      <c r="E22" s="1210" t="s">
        <v>300</v>
      </c>
    </row>
    <row r="23" spans="1:5" ht="39.6">
      <c r="A23" s="1210"/>
      <c r="B23" s="1204"/>
      <c r="C23" s="1377"/>
      <c r="D23" s="1219">
        <v>18</v>
      </c>
      <c r="E23" s="1220" t="s">
        <v>699</v>
      </c>
    </row>
    <row r="24" spans="1:5">
      <c r="A24" s="1210"/>
      <c r="B24" s="1204" t="s">
        <v>700</v>
      </c>
      <c r="C24" s="1378"/>
      <c r="D24" s="1216">
        <v>19</v>
      </c>
      <c r="E24" s="1217" t="s">
        <v>301</v>
      </c>
    </row>
    <row r="25" spans="1:5">
      <c r="A25" s="1210"/>
      <c r="B25" s="1204"/>
      <c r="C25" s="1379" t="s">
        <v>701</v>
      </c>
      <c r="D25" s="1203">
        <v>20</v>
      </c>
      <c r="E25" s="1210" t="s">
        <v>302</v>
      </c>
    </row>
    <row r="26" spans="1:5">
      <c r="A26" s="1210"/>
      <c r="B26" s="1204"/>
      <c r="C26" s="1377"/>
      <c r="D26" s="1203">
        <v>21</v>
      </c>
      <c r="E26" s="1221" t="s">
        <v>702</v>
      </c>
    </row>
    <row r="27" spans="1:5">
      <c r="A27" s="1210"/>
      <c r="B27" s="1204"/>
      <c r="C27" s="1377"/>
      <c r="D27" s="1203">
        <v>22</v>
      </c>
      <c r="E27" s="1210" t="s">
        <v>703</v>
      </c>
    </row>
    <row r="28" spans="1:5">
      <c r="A28" s="1210"/>
      <c r="B28" s="1204"/>
      <c r="C28" s="1377"/>
      <c r="D28" s="1203"/>
      <c r="E28" s="1210" t="s">
        <v>704</v>
      </c>
    </row>
    <row r="29" spans="1:5">
      <c r="A29" s="1210"/>
      <c r="B29" s="1204"/>
      <c r="C29" s="1377"/>
      <c r="D29" s="1203">
        <v>23</v>
      </c>
      <c r="E29" s="1210" t="s">
        <v>303</v>
      </c>
    </row>
    <row r="30" spans="1:5">
      <c r="A30" s="1210"/>
      <c r="B30" s="1206"/>
      <c r="C30" s="1378"/>
      <c r="D30" s="1203">
        <v>24</v>
      </c>
      <c r="E30" s="1213" t="s">
        <v>304</v>
      </c>
    </row>
    <row r="31" spans="1:5">
      <c r="A31" s="1210"/>
      <c r="B31" s="1207"/>
      <c r="C31" s="1207"/>
      <c r="D31" s="1218">
        <v>70</v>
      </c>
      <c r="E31" s="1210" t="s">
        <v>327</v>
      </c>
    </row>
    <row r="32" spans="1:5">
      <c r="A32" s="1210"/>
      <c r="B32" s="1204"/>
      <c r="C32" s="1204" t="s">
        <v>705</v>
      </c>
      <c r="D32" s="1203">
        <v>71</v>
      </c>
      <c r="E32" s="1210" t="s">
        <v>328</v>
      </c>
    </row>
    <row r="33" spans="1:5">
      <c r="A33" s="1210"/>
      <c r="B33" s="1204" t="s">
        <v>706</v>
      </c>
      <c r="C33" s="1204"/>
      <c r="D33" s="1203">
        <v>72</v>
      </c>
      <c r="E33" s="1210" t="s">
        <v>166</v>
      </c>
    </row>
    <row r="34" spans="1:5">
      <c r="A34" s="1210"/>
      <c r="B34" s="1204"/>
      <c r="C34" s="1206"/>
      <c r="D34" s="1216">
        <v>73</v>
      </c>
      <c r="E34" s="1217" t="s">
        <v>609</v>
      </c>
    </row>
    <row r="35" spans="1:5">
      <c r="A35" s="1210"/>
      <c r="B35" s="1206"/>
      <c r="C35" s="1222" t="s">
        <v>707</v>
      </c>
      <c r="D35" s="1205">
        <v>74</v>
      </c>
      <c r="E35" s="1210" t="s">
        <v>329</v>
      </c>
    </row>
    <row r="36" spans="1:5">
      <c r="A36" s="1213"/>
      <c r="B36" s="1223" t="s">
        <v>708</v>
      </c>
      <c r="C36" s="1205">
        <v>20</v>
      </c>
      <c r="D36" s="1205" t="s">
        <v>709</v>
      </c>
      <c r="E36" s="1224" t="s">
        <v>710</v>
      </c>
    </row>
    <row r="37" spans="1:5">
      <c r="A37" s="1210"/>
      <c r="B37" s="1204"/>
      <c r="C37" s="1201" t="s">
        <v>711</v>
      </c>
      <c r="D37" s="1203">
        <v>25</v>
      </c>
      <c r="E37" s="1210" t="s">
        <v>305</v>
      </c>
    </row>
    <row r="38" spans="1:5">
      <c r="A38" s="1210"/>
      <c r="B38" s="1204" t="s">
        <v>712</v>
      </c>
      <c r="C38" s="1206"/>
      <c r="D38" s="1216">
        <v>26</v>
      </c>
      <c r="E38" s="1225" t="s">
        <v>306</v>
      </c>
    </row>
    <row r="39" spans="1:5">
      <c r="A39" s="1210"/>
      <c r="B39" s="1204"/>
      <c r="C39" s="1204" t="s">
        <v>713</v>
      </c>
      <c r="D39" s="1204">
        <v>27</v>
      </c>
      <c r="E39" s="1213" t="s">
        <v>307</v>
      </c>
    </row>
    <row r="40" spans="1:5">
      <c r="A40" s="1210"/>
      <c r="B40" s="1201"/>
      <c r="C40" s="1201"/>
      <c r="D40" s="1218">
        <v>28</v>
      </c>
      <c r="E40" s="1210" t="s">
        <v>308</v>
      </c>
    </row>
    <row r="41" spans="1:5">
      <c r="A41" s="1210"/>
      <c r="B41" s="1204" t="s">
        <v>714</v>
      </c>
      <c r="C41" s="1204">
        <v>6</v>
      </c>
      <c r="D41" s="1203">
        <v>29</v>
      </c>
      <c r="E41" s="1210" t="s">
        <v>309</v>
      </c>
    </row>
    <row r="42" spans="1:5">
      <c r="A42" s="1210"/>
      <c r="B42" s="1204"/>
      <c r="C42" s="1204"/>
      <c r="D42" s="1203">
        <v>30</v>
      </c>
      <c r="E42" s="1213" t="s">
        <v>310</v>
      </c>
    </row>
    <row r="43" spans="1:5">
      <c r="A43" s="1210"/>
      <c r="B43" s="1201"/>
      <c r="C43" s="1201"/>
      <c r="D43" s="1218">
        <v>31</v>
      </c>
      <c r="E43" s="1210" t="s">
        <v>311</v>
      </c>
    </row>
    <row r="44" spans="1:5">
      <c r="A44" s="1210"/>
      <c r="B44" s="1204" t="s">
        <v>715</v>
      </c>
      <c r="C44" s="1204">
        <v>7</v>
      </c>
      <c r="D44" s="1203">
        <v>32</v>
      </c>
      <c r="E44" s="1210" t="s">
        <v>312</v>
      </c>
    </row>
    <row r="45" spans="1:5">
      <c r="A45" s="1210"/>
      <c r="B45" s="1203"/>
      <c r="C45" s="1203"/>
      <c r="D45" s="1203">
        <v>33</v>
      </c>
      <c r="E45" s="1213" t="s">
        <v>313</v>
      </c>
    </row>
    <row r="46" spans="1:5">
      <c r="A46" s="1210"/>
      <c r="B46" s="1201"/>
      <c r="C46" s="1201"/>
      <c r="D46" s="1218">
        <v>34</v>
      </c>
      <c r="E46" s="1210" t="s">
        <v>314</v>
      </c>
    </row>
    <row r="47" spans="1:5">
      <c r="A47" s="1210"/>
      <c r="B47" s="1204" t="s">
        <v>716</v>
      </c>
      <c r="C47" s="1204">
        <v>8</v>
      </c>
      <c r="D47" s="1203">
        <v>35</v>
      </c>
      <c r="E47" s="1210" t="s">
        <v>315</v>
      </c>
    </row>
    <row r="48" spans="1:5">
      <c r="A48" s="1210"/>
      <c r="B48" s="1204"/>
      <c r="C48" s="1204"/>
      <c r="D48" s="1203">
        <v>36</v>
      </c>
      <c r="E48" s="1210" t="s">
        <v>316</v>
      </c>
    </row>
    <row r="49" spans="1:5">
      <c r="A49" s="1210"/>
      <c r="B49" s="1204"/>
      <c r="C49" s="1204"/>
      <c r="D49" s="1203">
        <v>37</v>
      </c>
      <c r="E49" s="1213" t="s">
        <v>317</v>
      </c>
    </row>
    <row r="50" spans="1:5">
      <c r="A50" s="1210"/>
      <c r="B50" s="1201"/>
      <c r="C50" s="1201"/>
      <c r="D50" s="1218">
        <v>60</v>
      </c>
      <c r="E50" s="1210" t="s">
        <v>318</v>
      </c>
    </row>
    <row r="51" spans="1:5">
      <c r="A51" s="1210"/>
      <c r="B51" s="1204" t="s">
        <v>717</v>
      </c>
      <c r="C51" s="1204">
        <v>9</v>
      </c>
      <c r="D51" s="1203">
        <v>61</v>
      </c>
      <c r="E51" s="1210" t="s">
        <v>319</v>
      </c>
    </row>
    <row r="52" spans="1:5">
      <c r="A52" s="1210"/>
      <c r="B52" s="1204"/>
      <c r="C52" s="1204"/>
      <c r="D52" s="1203">
        <v>62</v>
      </c>
      <c r="E52" s="1210" t="s">
        <v>320</v>
      </c>
    </row>
    <row r="53" spans="1:5">
      <c r="A53" s="1210"/>
      <c r="B53" s="1203"/>
      <c r="C53" s="1203"/>
      <c r="D53" s="1203">
        <v>63</v>
      </c>
      <c r="E53" s="1213" t="s">
        <v>718</v>
      </c>
    </row>
    <row r="54" spans="1:5">
      <c r="A54" s="1210"/>
      <c r="B54" s="1201"/>
      <c r="C54" s="1201"/>
      <c r="D54" s="1218">
        <v>64</v>
      </c>
      <c r="E54" s="1210" t="s">
        <v>321</v>
      </c>
    </row>
    <row r="55" spans="1:5">
      <c r="A55" s="1210"/>
      <c r="B55" s="1204"/>
      <c r="C55" s="1204"/>
      <c r="D55" s="1203">
        <v>65</v>
      </c>
      <c r="E55" s="1210" t="s">
        <v>322</v>
      </c>
    </row>
    <row r="56" spans="1:5">
      <c r="A56" s="1210"/>
      <c r="B56" s="1204" t="s">
        <v>719</v>
      </c>
      <c r="C56" s="1204">
        <v>10</v>
      </c>
      <c r="D56" s="1203">
        <v>66</v>
      </c>
      <c r="E56" s="1210" t="s">
        <v>323</v>
      </c>
    </row>
    <row r="57" spans="1:5">
      <c r="A57" s="1210"/>
      <c r="B57" s="1204"/>
      <c r="C57" s="1204"/>
      <c r="D57" s="1203">
        <v>67</v>
      </c>
      <c r="E57" s="1210" t="s">
        <v>324</v>
      </c>
    </row>
    <row r="58" spans="1:5">
      <c r="A58" s="1210"/>
      <c r="B58" s="1204"/>
      <c r="C58" s="1204"/>
      <c r="D58" s="1203">
        <v>68</v>
      </c>
      <c r="E58" s="1210" t="s">
        <v>325</v>
      </c>
    </row>
    <row r="59" spans="1:5">
      <c r="A59" s="1213"/>
      <c r="B59" s="1205"/>
      <c r="C59" s="1205"/>
      <c r="D59" s="1205">
        <v>69</v>
      </c>
      <c r="E59" s="1213" t="s">
        <v>326</v>
      </c>
    </row>
    <row r="60" spans="1:5">
      <c r="A60" s="1210"/>
      <c r="B60" s="1204"/>
      <c r="C60" s="1204"/>
      <c r="D60" s="1203">
        <v>85</v>
      </c>
      <c r="E60" s="1210" t="s">
        <v>720</v>
      </c>
    </row>
    <row r="61" spans="1:5">
      <c r="A61" s="1204" t="s">
        <v>170</v>
      </c>
      <c r="B61" s="1204" t="s">
        <v>721</v>
      </c>
      <c r="C61" s="1204">
        <v>11</v>
      </c>
      <c r="D61" s="1203">
        <v>86</v>
      </c>
      <c r="E61" s="1210" t="s">
        <v>330</v>
      </c>
    </row>
    <row r="62" spans="1:5">
      <c r="A62" s="1213"/>
      <c r="B62" s="1205"/>
      <c r="C62" s="1205"/>
      <c r="D62" s="1205">
        <v>87</v>
      </c>
      <c r="E62" s="1213" t="s">
        <v>722</v>
      </c>
    </row>
    <row r="63" spans="1:5" ht="10.95" customHeight="1">
      <c r="B63" s="1226"/>
      <c r="C63" s="1226"/>
      <c r="D63" s="1227"/>
      <c r="E63" s="1227"/>
    </row>
    <row r="64" spans="1:5" ht="10.95" customHeight="1"/>
    <row r="65" ht="22.5" customHeight="1"/>
    <row r="66" ht="10.95" customHeight="1"/>
    <row r="67" ht="10.95" customHeight="1"/>
    <row r="68" ht="10.95" customHeight="1"/>
    <row r="69" ht="10.95" customHeight="1"/>
    <row r="70" ht="10.95" customHeight="1"/>
    <row r="71" ht="10.95" customHeight="1"/>
    <row r="72" ht="10.95" customHeight="1"/>
    <row r="73" ht="10.95" customHeight="1"/>
    <row r="74" ht="10.95" customHeight="1"/>
    <row r="75" ht="10.95" customHeight="1"/>
    <row r="76" ht="10.95" customHeight="1"/>
    <row r="77" ht="10.95" customHeight="1"/>
    <row r="78" ht="10.95" customHeight="1"/>
    <row r="79" ht="10.95" customHeight="1"/>
    <row r="80" ht="10.95" customHeight="1"/>
    <row r="81" ht="10.95" customHeight="1"/>
    <row r="82" ht="10.95" customHeight="1"/>
    <row r="83" ht="10.95" customHeight="1"/>
    <row r="84" ht="10.95" customHeight="1"/>
    <row r="85" ht="10.95" customHeight="1"/>
    <row r="86" ht="10.95" customHeight="1"/>
    <row r="87" ht="10.95" customHeight="1"/>
    <row r="88" ht="10.95" customHeight="1"/>
    <row r="89" ht="10.95" customHeight="1"/>
    <row r="90" ht="10.95" customHeight="1"/>
    <row r="91" ht="10.95" customHeight="1"/>
  </sheetData>
  <mergeCells count="5">
    <mergeCell ref="A2:A4"/>
    <mergeCell ref="B2:B4"/>
    <mergeCell ref="D2:D4"/>
    <mergeCell ref="C21:C24"/>
    <mergeCell ref="C25:C30"/>
  </mergeCells>
  <printOptions horizontalCentered="1"/>
  <pageMargins left="0.39370078740157483" right="0.39370078740157483" top="0.98425196850393704" bottom="0.59055118110236227" header="0.39370078740157483" footer="0.39370078740157483"/>
  <pageSetup paperSize="9" scale="86" firstPageNumber="73" fitToHeight="0" orientation="portrait" r:id="rId1"/>
  <drawing r:id="rId2"/>
</worksheet>
</file>

<file path=xl/worksheets/sheet48.xml><?xml version="1.0" encoding="utf-8"?>
<worksheet xmlns="http://schemas.openxmlformats.org/spreadsheetml/2006/main" xmlns:r="http://schemas.openxmlformats.org/officeDocument/2006/relationships">
  <sheetPr>
    <tabColor theme="3" tint="-0.499984740745262"/>
    <pageSetUpPr fitToPage="1"/>
  </sheetPr>
  <dimension ref="A1:J798"/>
  <sheetViews>
    <sheetView showGridLines="0" showZeros="0" topLeftCell="A4" zoomScale="80" zoomScaleNormal="80" workbookViewId="0">
      <selection activeCell="M55" sqref="M55"/>
    </sheetView>
  </sheetViews>
  <sheetFormatPr baseColWidth="10" defaultColWidth="12" defaultRowHeight="13.2"/>
  <cols>
    <col min="1" max="16384" width="12" style="488"/>
  </cols>
  <sheetData>
    <row r="1" spans="2:8" ht="18" customHeight="1">
      <c r="B1" s="487"/>
      <c r="C1" s="487"/>
      <c r="D1" s="487"/>
    </row>
    <row r="2" spans="2:8">
      <c r="B2" s="1144"/>
      <c r="C2" s="1144"/>
      <c r="D2" s="1144"/>
    </row>
    <row r="3" spans="2:8">
      <c r="B3" s="1144"/>
      <c r="C3" s="1144"/>
      <c r="D3" s="1144"/>
    </row>
    <row r="4" spans="2:8">
      <c r="B4" s="1144"/>
      <c r="C4" s="1144"/>
      <c r="D4" s="1144"/>
    </row>
    <row r="5" spans="2:8">
      <c r="B5" s="1144"/>
      <c r="C5" s="1144"/>
      <c r="D5" s="1144"/>
      <c r="G5" s="1144"/>
      <c r="H5" s="1144"/>
    </row>
    <row r="6" spans="2:8">
      <c r="B6" s="1144"/>
      <c r="C6" s="1144"/>
      <c r="D6" s="1144"/>
    </row>
    <row r="7" spans="2:8">
      <c r="B7" s="1144"/>
      <c r="C7" s="1144"/>
      <c r="D7" s="1144"/>
    </row>
    <row r="8" spans="2:8">
      <c r="B8" s="1144"/>
      <c r="C8" s="1144"/>
      <c r="D8" s="1144"/>
    </row>
    <row r="9" spans="2:8">
      <c r="B9" s="1144"/>
      <c r="C9" s="1144"/>
      <c r="D9" s="1144"/>
    </row>
    <row r="10" spans="2:8">
      <c r="B10" s="1144"/>
      <c r="C10" s="1144"/>
      <c r="D10" s="1144"/>
    </row>
    <row r="11" spans="2:8">
      <c r="B11" s="1144"/>
      <c r="C11" s="1144"/>
      <c r="D11" s="1144"/>
    </row>
    <row r="12" spans="2:8">
      <c r="B12" s="1144"/>
      <c r="C12" s="1144"/>
      <c r="D12" s="1144"/>
    </row>
    <row r="13" spans="2:8">
      <c r="B13" s="1144"/>
      <c r="C13" s="1144"/>
      <c r="D13" s="1144"/>
    </row>
    <row r="14" spans="2:8">
      <c r="B14" s="1144"/>
      <c r="C14" s="1144"/>
      <c r="D14" s="1144"/>
    </row>
    <row r="15" spans="2:8">
      <c r="B15" s="1144"/>
      <c r="C15" s="1144"/>
      <c r="D15" s="1144"/>
    </row>
    <row r="16" spans="2:8">
      <c r="B16" s="1144"/>
      <c r="C16" s="1144"/>
      <c r="D16" s="1144"/>
    </row>
    <row r="17" spans="2:9">
      <c r="B17" s="1144"/>
      <c r="C17" s="1144"/>
      <c r="D17" s="1144"/>
    </row>
    <row r="18" spans="2:9">
      <c r="B18" s="1144"/>
      <c r="C18" s="1144"/>
      <c r="D18" s="1144"/>
    </row>
    <row r="19" spans="2:9">
      <c r="B19" s="1144"/>
      <c r="C19" s="1144"/>
      <c r="D19" s="1144"/>
    </row>
    <row r="20" spans="2:9">
      <c r="B20" s="1144"/>
      <c r="C20" s="1144"/>
      <c r="D20" s="1144"/>
    </row>
    <row r="21" spans="2:9">
      <c r="B21" s="1144"/>
      <c r="C21" s="1144"/>
      <c r="D21" s="1144"/>
    </row>
    <row r="22" spans="2:9">
      <c r="B22" s="1144"/>
      <c r="C22" s="1144"/>
      <c r="D22" s="1144"/>
    </row>
    <row r="23" spans="2:9">
      <c r="B23" s="1144"/>
      <c r="C23" s="1144"/>
      <c r="D23" s="1144"/>
    </row>
    <row r="24" spans="2:9">
      <c r="B24" s="1144"/>
      <c r="C24" s="1144"/>
      <c r="D24" s="1144"/>
    </row>
    <row r="25" spans="2:9">
      <c r="B25" s="1144"/>
      <c r="C25" s="1144"/>
      <c r="D25" s="1144"/>
    </row>
    <row r="26" spans="2:9">
      <c r="B26" s="1144"/>
      <c r="C26" s="1144"/>
      <c r="D26" s="1144"/>
    </row>
    <row r="27" spans="2:9" ht="13.8" thickBot="1">
      <c r="B27" s="1144"/>
      <c r="C27" s="1144"/>
      <c r="D27" s="1144"/>
    </row>
    <row r="28" spans="2:9" ht="19.5" customHeight="1" thickTop="1">
      <c r="B28" s="1380" t="s">
        <v>1026</v>
      </c>
      <c r="C28" s="1381"/>
      <c r="D28" s="1381"/>
      <c r="E28" s="1381"/>
      <c r="F28" s="1381"/>
      <c r="G28" s="1381"/>
      <c r="H28" s="1381"/>
      <c r="I28" s="1382"/>
    </row>
    <row r="29" spans="2:9" ht="19.5" customHeight="1" thickBot="1">
      <c r="B29" s="1383"/>
      <c r="C29" s="1384"/>
      <c r="D29" s="1384"/>
      <c r="E29" s="1384"/>
      <c r="F29" s="1384"/>
      <c r="G29" s="1384"/>
      <c r="H29" s="1384"/>
      <c r="I29" s="1385"/>
    </row>
    <row r="30" spans="2:9" ht="13.8" thickTop="1">
      <c r="B30" s="1144"/>
      <c r="C30" s="1144"/>
      <c r="D30" s="1144"/>
    </row>
    <row r="31" spans="2:9">
      <c r="B31" s="1144"/>
      <c r="C31" s="1144"/>
      <c r="D31" s="1144"/>
    </row>
    <row r="32" spans="2:9">
      <c r="B32" s="1144"/>
      <c r="C32" s="1144"/>
      <c r="D32" s="1144"/>
    </row>
    <row r="33" spans="2:10" ht="15.6">
      <c r="B33" s="493" t="s">
        <v>738</v>
      </c>
      <c r="C33" s="494"/>
      <c r="D33" s="494"/>
      <c r="E33" s="495"/>
      <c r="F33" s="495"/>
      <c r="G33" s="495"/>
      <c r="H33" s="495"/>
      <c r="I33" s="495"/>
    </row>
    <row r="34" spans="2:10">
      <c r="B34" s="1144"/>
      <c r="C34" s="1144"/>
      <c r="D34" s="1144"/>
    </row>
    <row r="35" spans="2:10">
      <c r="B35" s="1144"/>
      <c r="C35" s="1144"/>
      <c r="D35" s="1144"/>
    </row>
    <row r="36" spans="2:10" ht="15.6">
      <c r="B36" s="1144"/>
      <c r="C36" s="1144"/>
      <c r="D36" s="1144"/>
      <c r="E36" s="496"/>
    </row>
    <row r="37" spans="2:10">
      <c r="B37" s="1144"/>
      <c r="C37" s="497"/>
      <c r="D37" s="1144"/>
    </row>
    <row r="38" spans="2:10">
      <c r="B38" s="1144"/>
      <c r="C38" s="499"/>
      <c r="D38" s="499"/>
      <c r="E38" s="500"/>
      <c r="F38" s="500"/>
      <c r="G38" s="500"/>
      <c r="H38" s="500"/>
      <c r="I38" s="500"/>
    </row>
    <row r="39" spans="2:10">
      <c r="B39" s="1144"/>
      <c r="C39" s="499"/>
      <c r="D39" s="1144"/>
    </row>
    <row r="40" spans="2:10">
      <c r="B40" s="1144"/>
      <c r="C40" s="1144"/>
      <c r="D40" s="1144"/>
    </row>
    <row r="41" spans="2:10">
      <c r="B41" s="1144"/>
      <c r="C41" s="1144"/>
      <c r="D41" s="1144"/>
    </row>
    <row r="42" spans="2:10">
      <c r="B42" s="1144"/>
      <c r="C42" s="1144"/>
      <c r="D42" s="1144"/>
    </row>
    <row r="43" spans="2:10">
      <c r="B43" s="1144"/>
      <c r="C43" s="1144"/>
      <c r="D43" s="1144"/>
    </row>
    <row r="44" spans="2:10">
      <c r="B44" s="1144"/>
      <c r="C44" s="1144"/>
      <c r="D44" s="1144"/>
    </row>
    <row r="45" spans="2:10">
      <c r="B45" s="1144"/>
      <c r="C45" s="1144"/>
      <c r="D45" s="1144"/>
    </row>
    <row r="46" spans="2:10">
      <c r="B46" s="1144"/>
      <c r="C46" s="1144"/>
      <c r="D46" s="1144"/>
    </row>
    <row r="47" spans="2:10">
      <c r="B47" s="1242" t="s">
        <v>457</v>
      </c>
      <c r="C47" s="1242"/>
      <c r="D47" s="1242"/>
      <c r="E47" s="1242"/>
      <c r="F47" s="1242"/>
      <c r="G47" s="1242"/>
      <c r="H47" s="1242"/>
      <c r="I47" s="1242"/>
      <c r="J47" s="1141"/>
    </row>
    <row r="48" spans="2:10">
      <c r="B48" s="1253" t="s">
        <v>458</v>
      </c>
      <c r="C48" s="1253"/>
      <c r="D48" s="1253"/>
      <c r="E48" s="1253"/>
      <c r="F48" s="1253"/>
      <c r="G48" s="1253"/>
      <c r="H48" s="1253"/>
      <c r="I48" s="1253"/>
      <c r="J48" s="1143"/>
    </row>
    <row r="49" spans="1:10" ht="16.5" customHeight="1">
      <c r="B49" s="1242" t="s">
        <v>459</v>
      </c>
      <c r="C49" s="1242"/>
      <c r="D49" s="1242"/>
      <c r="E49" s="1242"/>
      <c r="F49" s="1242"/>
      <c r="G49" s="1242"/>
      <c r="H49" s="1242"/>
      <c r="I49" s="1242"/>
    </row>
    <row r="50" spans="1:10" ht="16.5" customHeight="1">
      <c r="B50" s="1242" t="s">
        <v>460</v>
      </c>
      <c r="C50" s="1242"/>
      <c r="D50" s="1242"/>
      <c r="E50" s="1242"/>
      <c r="F50" s="1242"/>
      <c r="G50" s="1242"/>
      <c r="H50" s="1242"/>
      <c r="I50" s="1242"/>
      <c r="J50" s="1141"/>
    </row>
    <row r="51" spans="1:10" ht="16.5" customHeight="1">
      <c r="B51" s="1243" t="s">
        <v>461</v>
      </c>
      <c r="C51" s="1243"/>
      <c r="D51" s="1243"/>
      <c r="E51" s="1243"/>
      <c r="F51" s="1243"/>
      <c r="G51" s="1243"/>
      <c r="H51" s="1243"/>
      <c r="I51" s="1243"/>
      <c r="J51" s="1142"/>
    </row>
    <row r="52" spans="1:10">
      <c r="B52" s="1144"/>
      <c r="C52" s="501"/>
      <c r="D52" s="501"/>
    </row>
    <row r="53" spans="1:10">
      <c r="A53" s="1373"/>
      <c r="B53" s="1373"/>
      <c r="C53" s="1373"/>
      <c r="D53" s="1373"/>
      <c r="I53" s="510"/>
    </row>
    <row r="54" spans="1:10">
      <c r="B54" s="1144"/>
      <c r="C54" s="501"/>
      <c r="D54" s="501"/>
    </row>
    <row r="55" spans="1:10">
      <c r="B55" s="502"/>
      <c r="C55" s="501"/>
      <c r="D55" s="501"/>
      <c r="I55" s="509">
        <f>[49]PG_5!I59</f>
        <v>0</v>
      </c>
    </row>
    <row r="56" spans="1:10">
      <c r="B56" s="501"/>
      <c r="C56" s="501"/>
      <c r="D56" s="501"/>
    </row>
    <row r="57" spans="1:10">
      <c r="B57" s="1144"/>
      <c r="C57" s="501"/>
      <c r="D57" s="501"/>
    </row>
    <row r="58" spans="1:10">
      <c r="B58" s="501"/>
      <c r="C58" s="501"/>
      <c r="D58" s="501"/>
    </row>
    <row r="59" spans="1:10">
      <c r="B59" s="501"/>
      <c r="C59" s="501"/>
      <c r="D59" s="501"/>
    </row>
    <row r="60" spans="1:10">
      <c r="B60" s="501"/>
      <c r="C60" s="501"/>
      <c r="D60" s="501"/>
    </row>
    <row r="61" spans="1:10">
      <c r="B61" s="501"/>
      <c r="C61" s="501"/>
      <c r="D61" s="501"/>
    </row>
    <row r="62" spans="1:10">
      <c r="B62" s="501"/>
      <c r="C62" s="501"/>
      <c r="D62" s="501"/>
    </row>
    <row r="63" spans="1:10">
      <c r="B63" s="501"/>
      <c r="C63" s="501"/>
      <c r="D63" s="501"/>
    </row>
    <row r="64" spans="1: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sheetData>
  <mergeCells count="7">
    <mergeCell ref="A53:D53"/>
    <mergeCell ref="B28:I29"/>
    <mergeCell ref="B47:I47"/>
    <mergeCell ref="B48:I48"/>
    <mergeCell ref="B49:I49"/>
    <mergeCell ref="B50:I50"/>
    <mergeCell ref="B51:I51"/>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9.xml><?xml version="1.0" encoding="utf-8"?>
<worksheet xmlns="http://schemas.openxmlformats.org/spreadsheetml/2006/main" xmlns:r="http://schemas.openxmlformats.org/officeDocument/2006/relationships">
  <sheetPr>
    <tabColor theme="3" tint="-0.499984740745262"/>
  </sheetPr>
  <dimension ref="A1:H13"/>
  <sheetViews>
    <sheetView zoomScaleNormal="100" workbookViewId="0">
      <selection activeCell="M55" sqref="M55"/>
    </sheetView>
  </sheetViews>
  <sheetFormatPr baseColWidth="10" defaultColWidth="12" defaultRowHeight="13.2"/>
  <cols>
    <col min="1" max="8" width="17.33203125" style="1145" customWidth="1"/>
    <col min="9" max="16384" width="12" style="1145"/>
  </cols>
  <sheetData>
    <row r="1" spans="1:8">
      <c r="A1" s="1391" t="s">
        <v>1044</v>
      </c>
      <c r="B1" s="1391"/>
      <c r="C1" s="1391"/>
      <c r="D1" s="1391"/>
      <c r="E1" s="1391"/>
      <c r="F1" s="1391"/>
      <c r="G1" s="1391"/>
      <c r="H1" s="1391"/>
    </row>
    <row r="3" spans="1:8" ht="16.95" customHeight="1">
      <c r="A3" s="1146"/>
      <c r="B3" s="1146"/>
      <c r="C3" s="1393" t="s">
        <v>1027</v>
      </c>
      <c r="D3" s="1394"/>
      <c r="E3" s="1394"/>
      <c r="F3" s="1394"/>
      <c r="G3" s="1394"/>
      <c r="H3" s="1395"/>
    </row>
    <row r="4" spans="1:8" ht="24" customHeight="1">
      <c r="A4" s="1146"/>
      <c r="B4" s="1146"/>
      <c r="C4" s="1396" t="s">
        <v>1028</v>
      </c>
      <c r="D4" s="1397"/>
      <c r="E4" s="1397"/>
      <c r="F4" s="1398"/>
      <c r="G4" s="1396" t="s">
        <v>1029</v>
      </c>
      <c r="H4" s="1398"/>
    </row>
    <row r="5" spans="1:8" ht="36" customHeight="1">
      <c r="A5" s="1146"/>
      <c r="B5" s="1146"/>
      <c r="C5" s="1399" t="s">
        <v>1030</v>
      </c>
      <c r="D5" s="1400"/>
      <c r="E5" s="1399" t="s">
        <v>1031</v>
      </c>
      <c r="F5" s="1400"/>
      <c r="G5" s="1401" t="s">
        <v>1030</v>
      </c>
      <c r="H5" s="1401" t="s">
        <v>1032</v>
      </c>
    </row>
    <row r="6" spans="1:8" ht="21" customHeight="1">
      <c r="A6" s="1146"/>
      <c r="B6" s="1146"/>
      <c r="C6" s="1393" t="s">
        <v>1033</v>
      </c>
      <c r="D6" s="1394"/>
      <c r="E6" s="1394"/>
      <c r="F6" s="1395"/>
      <c r="G6" s="1402"/>
      <c r="H6" s="1402"/>
    </row>
    <row r="7" spans="1:8" ht="42.6" customHeight="1">
      <c r="A7" s="1146"/>
      <c r="B7" s="1146"/>
      <c r="C7" s="1147" t="s">
        <v>1034</v>
      </c>
      <c r="D7" s="1148" t="s">
        <v>1035</v>
      </c>
      <c r="E7" s="1147" t="s">
        <v>1034</v>
      </c>
      <c r="F7" s="1147" t="s">
        <v>1035</v>
      </c>
      <c r="G7" s="1403"/>
      <c r="H7" s="1403"/>
    </row>
    <row r="8" spans="1:8" ht="55.95" customHeight="1">
      <c r="A8" s="1386" t="s">
        <v>1036</v>
      </c>
      <c r="B8" s="1149" t="s">
        <v>1120</v>
      </c>
      <c r="C8" s="1150" t="s">
        <v>1037</v>
      </c>
      <c r="D8" s="1150" t="s">
        <v>1037</v>
      </c>
      <c r="E8" s="1150" t="s">
        <v>1038</v>
      </c>
      <c r="F8" s="1150" t="s">
        <v>1038</v>
      </c>
      <c r="G8" s="1150" t="s">
        <v>1039</v>
      </c>
      <c r="H8" s="1150" t="s">
        <v>1039</v>
      </c>
    </row>
    <row r="9" spans="1:8" ht="64.2" customHeight="1">
      <c r="A9" s="1387"/>
      <c r="B9" s="1151" t="s">
        <v>1121</v>
      </c>
      <c r="C9" s="1150" t="s">
        <v>1037</v>
      </c>
      <c r="D9" s="1150" t="s">
        <v>1037</v>
      </c>
      <c r="E9" s="1150" t="s">
        <v>1038</v>
      </c>
      <c r="F9" s="1150" t="s">
        <v>1038</v>
      </c>
      <c r="G9" s="1150" t="s">
        <v>1038</v>
      </c>
      <c r="H9" s="1150" t="s">
        <v>1038</v>
      </c>
    </row>
    <row r="10" spans="1:8" ht="45" customHeight="1">
      <c r="A10" s="1388"/>
      <c r="B10" s="1152" t="s">
        <v>1122</v>
      </c>
      <c r="C10" s="1150" t="s">
        <v>1037</v>
      </c>
      <c r="D10" s="1150" t="s">
        <v>1038</v>
      </c>
      <c r="E10" s="1150" t="s">
        <v>1037</v>
      </c>
      <c r="F10" s="1150" t="s">
        <v>1038</v>
      </c>
      <c r="G10" s="1150" t="s">
        <v>1039</v>
      </c>
      <c r="H10" s="1150" t="s">
        <v>1039</v>
      </c>
    </row>
    <row r="11" spans="1:8" ht="39.6" customHeight="1">
      <c r="A11" s="1389" t="s">
        <v>1123</v>
      </c>
      <c r="B11" s="1390"/>
      <c r="C11" s="1150" t="s">
        <v>1040</v>
      </c>
      <c r="D11" s="1150" t="s">
        <v>1041</v>
      </c>
      <c r="E11" s="1150" t="s">
        <v>1042</v>
      </c>
      <c r="F11" s="1150" t="s">
        <v>1043</v>
      </c>
      <c r="G11" s="1146"/>
      <c r="H11" s="1146"/>
    </row>
    <row r="12" spans="1:8">
      <c r="A12" s="1145" t="s">
        <v>1125</v>
      </c>
    </row>
    <row r="13" spans="1:8" ht="43.5" customHeight="1">
      <c r="A13" s="1392" t="s">
        <v>1062</v>
      </c>
      <c r="B13" s="1392"/>
      <c r="C13" s="1392"/>
      <c r="D13" s="1392"/>
      <c r="E13" s="1392"/>
      <c r="F13" s="1392"/>
      <c r="G13" s="1392"/>
      <c r="H13" s="1392"/>
    </row>
  </sheetData>
  <mergeCells count="12">
    <mergeCell ref="A8:A10"/>
    <mergeCell ref="A11:B11"/>
    <mergeCell ref="A1:H1"/>
    <mergeCell ref="A13:H13"/>
    <mergeCell ref="C3:H3"/>
    <mergeCell ref="C4:F4"/>
    <mergeCell ref="G4:H4"/>
    <mergeCell ref="C5:D5"/>
    <mergeCell ref="E5:F5"/>
    <mergeCell ref="G5:G7"/>
    <mergeCell ref="H5:H7"/>
    <mergeCell ref="C6:F6"/>
  </mergeCells>
  <printOptions horizontalCentered="1"/>
  <pageMargins left="0.39370078740157483" right="0.39370078740157483" top="0.98425196850393704" bottom="0.59055118110236227" header="0.39370078740157483" footer="0.39370078740157483"/>
  <pageSetup paperSize="9" fitToHeight="0" orientation="landscape" r:id="rId1"/>
</worksheet>
</file>

<file path=xl/worksheets/sheet5.xml><?xml version="1.0" encoding="utf-8"?>
<worksheet xmlns="http://schemas.openxmlformats.org/spreadsheetml/2006/main" xmlns:r="http://schemas.openxmlformats.org/officeDocument/2006/relationships">
  <sheetPr>
    <tabColor theme="3" tint="-0.499984740745262"/>
    <pageSetUpPr fitToPage="1"/>
  </sheetPr>
  <dimension ref="A2:H33"/>
  <sheetViews>
    <sheetView showGridLines="0" topLeftCell="A4" workbookViewId="0">
      <selection activeCell="E29" sqref="E29"/>
    </sheetView>
  </sheetViews>
  <sheetFormatPr baseColWidth="10" defaultRowHeight="13.2"/>
  <cols>
    <col min="1" max="1" width="57.109375" customWidth="1"/>
    <col min="7" max="7" width="3.33203125" customWidth="1"/>
  </cols>
  <sheetData>
    <row r="2" spans="1:8" ht="34.5" customHeight="1">
      <c r="A2" s="1255" t="s">
        <v>742</v>
      </c>
      <c r="B2" s="1256"/>
      <c r="C2" s="1256"/>
      <c r="D2" s="1256"/>
      <c r="E2" s="1256"/>
      <c r="F2" s="1256"/>
      <c r="G2" s="1256"/>
      <c r="H2" s="1256"/>
    </row>
    <row r="3" spans="1:8" ht="15.6">
      <c r="A3" s="49"/>
      <c r="B3" s="51"/>
      <c r="C3" s="51"/>
      <c r="D3" s="51"/>
      <c r="E3" s="51"/>
      <c r="F3" s="51"/>
      <c r="G3" s="51"/>
      <c r="H3" s="51"/>
    </row>
    <row r="4" spans="1:8" ht="17.25" customHeight="1">
      <c r="A4" s="1254" t="s">
        <v>471</v>
      </c>
      <c r="B4" s="1254"/>
      <c r="C4" s="1254"/>
      <c r="D4" s="1254"/>
      <c r="E4" s="1254"/>
      <c r="F4" s="1254"/>
      <c r="G4" s="1254"/>
      <c r="H4" s="1254"/>
    </row>
    <row r="6" spans="1:8">
      <c r="B6" s="1257" t="s">
        <v>483</v>
      </c>
      <c r="C6" s="1257"/>
      <c r="D6" s="1257"/>
      <c r="E6" s="1257"/>
    </row>
    <row r="7" spans="1:8" ht="24.75" customHeight="1">
      <c r="A7" s="671" t="s">
        <v>744</v>
      </c>
      <c r="B7" s="29" t="s">
        <v>193</v>
      </c>
      <c r="C7" s="29" t="s">
        <v>194</v>
      </c>
      <c r="D7" s="29" t="s">
        <v>195</v>
      </c>
      <c r="E7" s="29" t="s">
        <v>196</v>
      </c>
      <c r="F7" s="25" t="s">
        <v>101</v>
      </c>
      <c r="H7" s="25" t="s">
        <v>191</v>
      </c>
    </row>
    <row r="8" spans="1:8" s="4" customFormat="1">
      <c r="A8" s="249"/>
      <c r="B8" s="44"/>
      <c r="C8" s="44"/>
      <c r="D8" s="44"/>
      <c r="E8" s="44"/>
      <c r="F8" s="44"/>
    </row>
    <row r="9" spans="1:8">
      <c r="A9" s="503" t="s">
        <v>728</v>
      </c>
      <c r="B9" s="429">
        <v>38</v>
      </c>
      <c r="C9" s="429">
        <v>66</v>
      </c>
      <c r="D9" s="429">
        <v>209</v>
      </c>
      <c r="E9" s="429">
        <v>13</v>
      </c>
      <c r="F9" s="433">
        <f>B9+C9+D9+E9</f>
        <v>326</v>
      </c>
      <c r="H9" s="523">
        <f t="shared" ref="H9:H30" si="0">F9/$F$32</f>
        <v>0.31960784313725488</v>
      </c>
    </row>
    <row r="10" spans="1:8">
      <c r="A10" s="504" t="s">
        <v>205</v>
      </c>
      <c r="B10" s="431">
        <v>50</v>
      </c>
      <c r="C10" s="431">
        <v>44</v>
      </c>
      <c r="D10" s="431">
        <v>39</v>
      </c>
      <c r="E10" s="431">
        <v>8</v>
      </c>
      <c r="F10" s="432">
        <f t="shared" ref="F10:F33" si="1">B10+C10+D10+E10</f>
        <v>141</v>
      </c>
      <c r="H10" s="524">
        <f t="shared" si="0"/>
        <v>0.13823529411764707</v>
      </c>
    </row>
    <row r="11" spans="1:8" ht="26.4">
      <c r="A11" s="505" t="s">
        <v>206</v>
      </c>
      <c r="B11" s="482">
        <f>B12+B13+B14+B15+B16+B17+B18+B19+B20</f>
        <v>63</v>
      </c>
      <c r="C11" s="482">
        <f t="shared" ref="C11:E11" si="2">C12+C13+C14+C15+C16+C17+C18+C19+C20</f>
        <v>88</v>
      </c>
      <c r="D11" s="482">
        <f t="shared" si="2"/>
        <v>27</v>
      </c>
      <c r="E11" s="482">
        <f t="shared" si="2"/>
        <v>6</v>
      </c>
      <c r="F11" s="522">
        <f t="shared" si="1"/>
        <v>184</v>
      </c>
      <c r="H11" s="525">
        <f t="shared" si="0"/>
        <v>0.1803921568627451</v>
      </c>
    </row>
    <row r="12" spans="1:8">
      <c r="A12" s="11" t="s">
        <v>209</v>
      </c>
      <c r="B12" s="35">
        <v>3</v>
      </c>
      <c r="C12" s="35">
        <v>4</v>
      </c>
      <c r="D12" s="35"/>
      <c r="E12" s="35"/>
      <c r="F12" s="21">
        <f t="shared" si="1"/>
        <v>7</v>
      </c>
      <c r="H12" s="39">
        <f t="shared" si="0"/>
        <v>6.8627450980392156E-3</v>
      </c>
    </row>
    <row r="13" spans="1:8">
      <c r="A13" s="12" t="s">
        <v>210</v>
      </c>
      <c r="B13" s="37"/>
      <c r="C13" s="37">
        <v>7</v>
      </c>
      <c r="D13" s="37">
        <v>1</v>
      </c>
      <c r="E13" s="37"/>
      <c r="F13" s="22">
        <f t="shared" si="1"/>
        <v>8</v>
      </c>
      <c r="H13" s="40">
        <f t="shared" si="0"/>
        <v>7.8431372549019607E-3</v>
      </c>
    </row>
    <row r="14" spans="1:8">
      <c r="A14" s="12" t="s">
        <v>211</v>
      </c>
      <c r="B14" s="37"/>
      <c r="C14" s="37">
        <v>6</v>
      </c>
      <c r="D14" s="37">
        <v>4</v>
      </c>
      <c r="E14" s="37">
        <v>1</v>
      </c>
      <c r="F14" s="22">
        <f t="shared" si="1"/>
        <v>11</v>
      </c>
      <c r="H14" s="40">
        <f t="shared" si="0"/>
        <v>1.0784313725490196E-2</v>
      </c>
    </row>
    <row r="15" spans="1:8">
      <c r="A15" s="12" t="s">
        <v>212</v>
      </c>
      <c r="B15" s="37"/>
      <c r="C15" s="37">
        <v>4</v>
      </c>
      <c r="D15" s="37">
        <v>7</v>
      </c>
      <c r="E15" s="37">
        <v>1</v>
      </c>
      <c r="F15" s="22">
        <f t="shared" si="1"/>
        <v>12</v>
      </c>
      <c r="H15" s="40">
        <f t="shared" si="0"/>
        <v>1.1764705882352941E-2</v>
      </c>
    </row>
    <row r="16" spans="1:8">
      <c r="A16" s="12" t="s">
        <v>595</v>
      </c>
      <c r="B16" s="37">
        <v>4</v>
      </c>
      <c r="C16" s="37">
        <v>25</v>
      </c>
      <c r="D16" s="37">
        <v>2</v>
      </c>
      <c r="E16" s="37">
        <v>1</v>
      </c>
      <c r="F16" s="22">
        <f t="shared" si="1"/>
        <v>32</v>
      </c>
      <c r="H16" s="40">
        <f t="shared" si="0"/>
        <v>3.1372549019607843E-2</v>
      </c>
    </row>
    <row r="17" spans="1:8">
      <c r="A17" s="12" t="s">
        <v>213</v>
      </c>
      <c r="B17" s="37">
        <v>1</v>
      </c>
      <c r="C17" s="37">
        <v>9</v>
      </c>
      <c r="D17" s="37">
        <v>1</v>
      </c>
      <c r="E17" s="37"/>
      <c r="F17" s="22">
        <f t="shared" si="1"/>
        <v>11</v>
      </c>
      <c r="H17" s="40">
        <f t="shared" si="0"/>
        <v>1.0784313725490196E-2</v>
      </c>
    </row>
    <row r="18" spans="1:8">
      <c r="A18" s="12" t="s">
        <v>596</v>
      </c>
      <c r="B18" s="37">
        <v>6</v>
      </c>
      <c r="C18" s="37">
        <v>4</v>
      </c>
      <c r="D18" s="37"/>
      <c r="E18" s="37"/>
      <c r="F18" s="22">
        <f t="shared" si="1"/>
        <v>10</v>
      </c>
      <c r="H18" s="40">
        <f t="shared" si="0"/>
        <v>9.8039215686274508E-3</v>
      </c>
    </row>
    <row r="19" spans="1:8" ht="26.4">
      <c r="A19" s="213" t="s">
        <v>597</v>
      </c>
      <c r="B19" s="102">
        <v>33</v>
      </c>
      <c r="C19" s="102">
        <v>22</v>
      </c>
      <c r="D19" s="102"/>
      <c r="E19" s="102"/>
      <c r="F19" s="507">
        <f t="shared" si="1"/>
        <v>55</v>
      </c>
      <c r="G19" s="56"/>
      <c r="H19" s="90">
        <f t="shared" si="0"/>
        <v>5.3921568627450983E-2</v>
      </c>
    </row>
    <row r="20" spans="1:8">
      <c r="A20" s="13" t="s">
        <v>214</v>
      </c>
      <c r="B20" s="38">
        <v>16</v>
      </c>
      <c r="C20" s="38">
        <v>7</v>
      </c>
      <c r="D20" s="38">
        <v>12</v>
      </c>
      <c r="E20" s="38">
        <v>3</v>
      </c>
      <c r="F20" s="23">
        <f t="shared" si="1"/>
        <v>38</v>
      </c>
      <c r="H20" s="41">
        <f t="shared" si="0"/>
        <v>3.7254901960784313E-2</v>
      </c>
    </row>
    <row r="21" spans="1:8">
      <c r="A21" s="43" t="s">
        <v>207</v>
      </c>
      <c r="B21" s="48">
        <f>B22+B23+B24</f>
        <v>13</v>
      </c>
      <c r="C21" s="48">
        <f t="shared" ref="C21:E21" si="3">C22+C23+C24</f>
        <v>111</v>
      </c>
      <c r="D21" s="48">
        <f t="shared" si="3"/>
        <v>21</v>
      </c>
      <c r="E21" s="48">
        <f t="shared" si="3"/>
        <v>0</v>
      </c>
      <c r="F21" s="174">
        <f t="shared" si="1"/>
        <v>145</v>
      </c>
      <c r="H21" s="526">
        <f t="shared" si="0"/>
        <v>0.14215686274509803</v>
      </c>
    </row>
    <row r="22" spans="1:8">
      <c r="A22" s="11" t="s">
        <v>215</v>
      </c>
      <c r="B22" s="35">
        <v>3</v>
      </c>
      <c r="C22" s="35">
        <v>74</v>
      </c>
      <c r="D22" s="35">
        <v>11</v>
      </c>
      <c r="E22" s="35"/>
      <c r="F22" s="21">
        <f t="shared" si="1"/>
        <v>88</v>
      </c>
      <c r="H22" s="39">
        <f t="shared" si="0"/>
        <v>8.6274509803921567E-2</v>
      </c>
    </row>
    <row r="23" spans="1:8">
      <c r="A23" s="12" t="s">
        <v>216</v>
      </c>
      <c r="B23" s="37">
        <v>2</v>
      </c>
      <c r="C23" s="37">
        <v>23</v>
      </c>
      <c r="D23" s="37">
        <v>4</v>
      </c>
      <c r="E23" s="37"/>
      <c r="F23" s="22">
        <f t="shared" si="1"/>
        <v>29</v>
      </c>
      <c r="H23" s="40">
        <f t="shared" si="0"/>
        <v>2.8431372549019607E-2</v>
      </c>
    </row>
    <row r="24" spans="1:8">
      <c r="A24" s="13" t="s">
        <v>217</v>
      </c>
      <c r="B24" s="38">
        <v>8</v>
      </c>
      <c r="C24" s="38">
        <v>14</v>
      </c>
      <c r="D24" s="38">
        <v>6</v>
      </c>
      <c r="E24" s="38"/>
      <c r="F24" s="23">
        <f t="shared" si="1"/>
        <v>28</v>
      </c>
      <c r="H24" s="41">
        <f t="shared" si="0"/>
        <v>2.7450980392156862E-2</v>
      </c>
    </row>
    <row r="25" spans="1:8">
      <c r="A25" s="43" t="s">
        <v>202</v>
      </c>
      <c r="B25" s="48">
        <f>SUM(B26:B29)</f>
        <v>46</v>
      </c>
      <c r="C25" s="48">
        <f>SUM(C26:C29)</f>
        <v>72</v>
      </c>
      <c r="D25" s="48">
        <f>SUM(D26:D29)</f>
        <v>51</v>
      </c>
      <c r="E25" s="48">
        <f>SUM(E26:E29)</f>
        <v>6</v>
      </c>
      <c r="F25" s="174">
        <f t="shared" si="1"/>
        <v>175</v>
      </c>
      <c r="H25" s="526">
        <f t="shared" si="0"/>
        <v>0.17156862745098039</v>
      </c>
    </row>
    <row r="26" spans="1:8">
      <c r="A26" s="11" t="s">
        <v>200</v>
      </c>
      <c r="B26" s="35">
        <v>4</v>
      </c>
      <c r="C26" s="35">
        <v>5</v>
      </c>
      <c r="D26" s="35">
        <v>13</v>
      </c>
      <c r="E26" s="35"/>
      <c r="F26" s="21">
        <f t="shared" si="1"/>
        <v>22</v>
      </c>
      <c r="H26" s="40">
        <f t="shared" si="0"/>
        <v>2.1568627450980392E-2</v>
      </c>
    </row>
    <row r="27" spans="1:8">
      <c r="A27" s="12" t="s">
        <v>219</v>
      </c>
      <c r="B27" s="37">
        <v>2</v>
      </c>
      <c r="C27" s="37">
        <v>1</v>
      </c>
      <c r="D27" s="37">
        <v>1</v>
      </c>
      <c r="E27" s="37"/>
      <c r="F27" s="22">
        <f t="shared" si="1"/>
        <v>4</v>
      </c>
      <c r="H27" s="40">
        <f t="shared" si="0"/>
        <v>3.9215686274509803E-3</v>
      </c>
    </row>
    <row r="28" spans="1:8">
      <c r="A28" s="12" t="s">
        <v>201</v>
      </c>
      <c r="B28" s="37">
        <v>2</v>
      </c>
      <c r="C28" s="37">
        <v>4</v>
      </c>
      <c r="D28" s="37"/>
      <c r="E28" s="37"/>
      <c r="F28" s="22">
        <f t="shared" si="1"/>
        <v>6</v>
      </c>
      <c r="H28" s="40">
        <f t="shared" si="0"/>
        <v>5.8823529411764705E-3</v>
      </c>
    </row>
    <row r="29" spans="1:8">
      <c r="A29" s="13" t="s">
        <v>218</v>
      </c>
      <c r="B29" s="38">
        <v>38</v>
      </c>
      <c r="C29" s="38">
        <v>62</v>
      </c>
      <c r="D29" s="38">
        <v>37</v>
      </c>
      <c r="E29" s="38">
        <v>6</v>
      </c>
      <c r="F29" s="23">
        <f t="shared" si="1"/>
        <v>143</v>
      </c>
      <c r="H29" s="41">
        <f t="shared" si="0"/>
        <v>0.14019607843137255</v>
      </c>
    </row>
    <row r="30" spans="1:8">
      <c r="A30" s="43" t="s">
        <v>208</v>
      </c>
      <c r="B30" s="48">
        <v>22</v>
      </c>
      <c r="C30" s="48">
        <v>17</v>
      </c>
      <c r="D30" s="48">
        <v>9</v>
      </c>
      <c r="E30" s="48">
        <v>1</v>
      </c>
      <c r="F30" s="174">
        <f t="shared" si="1"/>
        <v>49</v>
      </c>
      <c r="H30" s="526">
        <f t="shared" si="0"/>
        <v>4.8039215686274513E-2</v>
      </c>
    </row>
    <row r="31" spans="1:8">
      <c r="H31" s="8"/>
    </row>
    <row r="32" spans="1:8">
      <c r="A32" s="447" t="s">
        <v>1</v>
      </c>
      <c r="B32" s="448">
        <f>B30+B25+B21+B11+B10+B9</f>
        <v>232</v>
      </c>
      <c r="C32" s="448">
        <f>C30+C25+C21+C11+C10+C9</f>
        <v>398</v>
      </c>
      <c r="D32" s="448">
        <f>D30+D25+D21+D11+D10+D9</f>
        <v>356</v>
      </c>
      <c r="E32" s="448">
        <f>E30+E25+E21+E11+E10+E9</f>
        <v>34</v>
      </c>
      <c r="F32" s="528">
        <f t="shared" si="1"/>
        <v>1020</v>
      </c>
      <c r="H32" s="527">
        <f>F32/$F$32</f>
        <v>1</v>
      </c>
    </row>
    <row r="33" spans="1:6">
      <c r="A33" s="449" t="s">
        <v>191</v>
      </c>
      <c r="B33" s="450">
        <f>B32/$F$32</f>
        <v>0.22745098039215686</v>
      </c>
      <c r="C33" s="450">
        <f t="shared" ref="C33:E33" si="4">C32/$F$32</f>
        <v>0.39019607843137255</v>
      </c>
      <c r="D33" s="450">
        <f t="shared" si="4"/>
        <v>0.34901960784313724</v>
      </c>
      <c r="E33" s="450">
        <f t="shared" si="4"/>
        <v>3.3333333333333333E-2</v>
      </c>
      <c r="F33" s="520">
        <f t="shared" si="1"/>
        <v>1</v>
      </c>
    </row>
  </sheetData>
  <mergeCells count="3">
    <mergeCell ref="A4:H4"/>
    <mergeCell ref="A2:H2"/>
    <mergeCell ref="B6:E6"/>
  </mergeCells>
  <printOptions horizontalCentered="1"/>
  <pageMargins left="0.39370078740157483" right="0.39370078740157483" top="0.59055118110236227" bottom="0.59055118110236227" header="0.39370078740157483" footer="0.39370078740157483"/>
  <pageSetup paperSize="9" firstPageNumber="4" orientation="landscape" useFirstPageNumber="1" r:id="rId1"/>
  <headerFooter alignWithMargins="0"/>
</worksheet>
</file>

<file path=xl/worksheets/sheet50.xml><?xml version="1.0" encoding="utf-8"?>
<worksheet xmlns="http://schemas.openxmlformats.org/spreadsheetml/2006/main" xmlns:r="http://schemas.openxmlformats.org/officeDocument/2006/relationships">
  <sheetPr>
    <tabColor theme="3" tint="-0.499984740745262"/>
    <pageSetUpPr fitToPage="1"/>
  </sheetPr>
  <dimension ref="A2:H54"/>
  <sheetViews>
    <sheetView zoomScaleNormal="100" workbookViewId="0">
      <selection activeCell="M22" sqref="M22"/>
    </sheetView>
  </sheetViews>
  <sheetFormatPr baseColWidth="10" defaultColWidth="12" defaultRowHeight="13.2"/>
  <cols>
    <col min="1" max="16384" width="12" style="1145"/>
  </cols>
  <sheetData>
    <row r="2" spans="1:8">
      <c r="A2" s="1404" t="s">
        <v>1045</v>
      </c>
      <c r="B2" s="1404"/>
      <c r="C2" s="1404"/>
      <c r="D2" s="1404"/>
      <c r="E2" s="1404"/>
      <c r="F2" s="1404"/>
      <c r="G2" s="1404"/>
      <c r="H2" s="1404"/>
    </row>
    <row r="18" spans="1:8">
      <c r="B18" s="1145" t="s">
        <v>1046</v>
      </c>
    </row>
    <row r="20" spans="1:8">
      <c r="A20" s="1404" t="s">
        <v>1047</v>
      </c>
      <c r="B20" s="1404"/>
      <c r="C20" s="1404"/>
      <c r="D20" s="1404"/>
      <c r="E20" s="1404"/>
      <c r="F20" s="1404"/>
      <c r="G20" s="1404"/>
      <c r="H20" s="1404"/>
    </row>
    <row r="36" spans="1:8">
      <c r="B36" s="1145" t="s">
        <v>1048</v>
      </c>
    </row>
    <row r="38" spans="1:8">
      <c r="A38" s="1404" t="s">
        <v>1049</v>
      </c>
      <c r="B38" s="1404"/>
      <c r="C38" s="1404"/>
      <c r="D38" s="1404"/>
      <c r="E38" s="1404"/>
      <c r="F38" s="1404"/>
      <c r="G38" s="1404"/>
      <c r="H38" s="1404"/>
    </row>
    <row r="54" spans="2:2">
      <c r="B54" s="1145" t="s">
        <v>1050</v>
      </c>
    </row>
  </sheetData>
  <mergeCells count="3">
    <mergeCell ref="A2:H2"/>
    <mergeCell ref="A20:H20"/>
    <mergeCell ref="A38:H38"/>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51.xml><?xml version="1.0" encoding="utf-8"?>
<worksheet xmlns="http://schemas.openxmlformats.org/spreadsheetml/2006/main" xmlns:r="http://schemas.openxmlformats.org/officeDocument/2006/relationships">
  <sheetPr>
    <tabColor theme="3" tint="-0.499984740745262"/>
    <pageSetUpPr fitToPage="1"/>
  </sheetPr>
  <dimension ref="A2:H32"/>
  <sheetViews>
    <sheetView zoomScaleNormal="100" workbookViewId="0">
      <selection activeCell="M22" sqref="M22"/>
    </sheetView>
  </sheetViews>
  <sheetFormatPr baseColWidth="10" defaultColWidth="12" defaultRowHeight="13.2"/>
  <cols>
    <col min="1" max="16384" width="12" style="1145"/>
  </cols>
  <sheetData>
    <row r="2" spans="1:8">
      <c r="A2" s="1404" t="s">
        <v>1054</v>
      </c>
      <c r="B2" s="1404"/>
      <c r="C2" s="1404"/>
      <c r="D2" s="1404"/>
      <c r="E2" s="1404"/>
      <c r="F2" s="1404"/>
      <c r="G2" s="1404"/>
      <c r="H2" s="1404"/>
    </row>
    <row r="18" spans="2:7">
      <c r="B18" s="1145" t="s">
        <v>1051</v>
      </c>
    </row>
    <row r="21" spans="2:7">
      <c r="B21" s="1145" t="s">
        <v>1061</v>
      </c>
    </row>
    <row r="22" spans="2:7">
      <c r="B22" s="1405" t="s">
        <v>1057</v>
      </c>
      <c r="C22" s="1405"/>
      <c r="D22" s="1405"/>
      <c r="E22" s="1405"/>
      <c r="F22" s="1405"/>
      <c r="G22" s="1405"/>
    </row>
    <row r="23" spans="2:7">
      <c r="B23" s="1405"/>
      <c r="C23" s="1405"/>
      <c r="D23" s="1405"/>
      <c r="E23" s="1405"/>
      <c r="F23" s="1405"/>
      <c r="G23" s="1405"/>
    </row>
    <row r="24" spans="2:7" ht="12.75" customHeight="1">
      <c r="B24" s="1405" t="s">
        <v>1058</v>
      </c>
      <c r="C24" s="1405"/>
      <c r="D24" s="1405"/>
      <c r="E24" s="1405"/>
      <c r="F24" s="1405"/>
      <c r="G24" s="1405"/>
    </row>
    <row r="25" spans="2:7">
      <c r="B25" s="1405"/>
      <c r="C25" s="1405"/>
      <c r="D25" s="1405"/>
      <c r="E25" s="1405"/>
      <c r="F25" s="1405"/>
      <c r="G25" s="1405"/>
    </row>
    <row r="26" spans="2:7">
      <c r="B26" s="1405"/>
      <c r="C26" s="1405"/>
      <c r="D26" s="1405"/>
      <c r="E26" s="1405"/>
      <c r="F26" s="1405"/>
      <c r="G26" s="1405"/>
    </row>
    <row r="27" spans="2:7" ht="12.75" customHeight="1">
      <c r="B27" s="1405" t="s">
        <v>1059</v>
      </c>
      <c r="C27" s="1405"/>
      <c r="D27" s="1405"/>
      <c r="E27" s="1405"/>
      <c r="F27" s="1405"/>
      <c r="G27" s="1405"/>
    </row>
    <row r="28" spans="2:7">
      <c r="B28" s="1405"/>
      <c r="C28" s="1405"/>
      <c r="D28" s="1405"/>
      <c r="E28" s="1405"/>
      <c r="F28" s="1405"/>
      <c r="G28" s="1405"/>
    </row>
    <row r="29" spans="2:7">
      <c r="B29" s="1405"/>
      <c r="C29" s="1405"/>
      <c r="D29" s="1405"/>
      <c r="E29" s="1405"/>
      <c r="F29" s="1405"/>
      <c r="G29" s="1405"/>
    </row>
    <row r="30" spans="2:7">
      <c r="B30" s="1405"/>
      <c r="C30" s="1405"/>
      <c r="D30" s="1405"/>
      <c r="E30" s="1405"/>
      <c r="F30" s="1405"/>
      <c r="G30" s="1405"/>
    </row>
    <row r="31" spans="2:7">
      <c r="B31" s="1405" t="s">
        <v>1060</v>
      </c>
      <c r="C31" s="1405"/>
      <c r="D31" s="1405"/>
      <c r="E31" s="1405"/>
      <c r="F31" s="1405"/>
      <c r="G31" s="1405"/>
    </row>
    <row r="32" spans="2:7">
      <c r="B32" s="1405"/>
      <c r="C32" s="1405"/>
      <c r="D32" s="1405"/>
      <c r="E32" s="1405"/>
      <c r="F32" s="1405"/>
      <c r="G32" s="1405"/>
    </row>
  </sheetData>
  <mergeCells count="5">
    <mergeCell ref="B24:G26"/>
    <mergeCell ref="B27:G30"/>
    <mergeCell ref="B31:G32"/>
    <mergeCell ref="A2:H2"/>
    <mergeCell ref="B22:G23"/>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52.xml><?xml version="1.0" encoding="utf-8"?>
<worksheet xmlns="http://schemas.openxmlformats.org/spreadsheetml/2006/main" xmlns:r="http://schemas.openxmlformats.org/officeDocument/2006/relationships">
  <sheetPr>
    <tabColor theme="3" tint="-0.499984740745262"/>
    <pageSetUpPr fitToPage="1"/>
  </sheetPr>
  <dimension ref="A2:H38"/>
  <sheetViews>
    <sheetView topLeftCell="A19" zoomScaleNormal="100" workbookViewId="0">
      <selection activeCell="L30" sqref="L30"/>
    </sheetView>
  </sheetViews>
  <sheetFormatPr baseColWidth="10" defaultColWidth="12" defaultRowHeight="13.2"/>
  <cols>
    <col min="1" max="16384" width="12" style="1145"/>
  </cols>
  <sheetData>
    <row r="2" spans="1:8">
      <c r="A2" s="1404" t="s">
        <v>1052</v>
      </c>
      <c r="B2" s="1404"/>
      <c r="C2" s="1404"/>
      <c r="D2" s="1404"/>
      <c r="E2" s="1404"/>
      <c r="F2" s="1404"/>
      <c r="G2" s="1404"/>
      <c r="H2" s="1404"/>
    </row>
    <row r="18" spans="1:8">
      <c r="B18" s="1145" t="s">
        <v>1053</v>
      </c>
    </row>
    <row r="21" spans="1:8" ht="12.75" customHeight="1">
      <c r="B21" s="1406" t="s">
        <v>1055</v>
      </c>
      <c r="C21" s="1406"/>
      <c r="D21" s="1406"/>
      <c r="E21" s="1406"/>
      <c r="F21" s="1406"/>
      <c r="G21" s="1406"/>
      <c r="H21" s="1229"/>
    </row>
    <row r="22" spans="1:8">
      <c r="A22" s="1229"/>
      <c r="B22" s="1406"/>
      <c r="C22" s="1406"/>
      <c r="D22" s="1406"/>
      <c r="E22" s="1406"/>
      <c r="F22" s="1406"/>
      <c r="G22" s="1406"/>
      <c r="H22" s="1229"/>
    </row>
    <row r="38" spans="2:2">
      <c r="B38" s="1145" t="s">
        <v>1056</v>
      </c>
    </row>
  </sheetData>
  <mergeCells count="2">
    <mergeCell ref="A2:H2"/>
    <mergeCell ref="B21:G22"/>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6.xml><?xml version="1.0" encoding="utf-8"?>
<worksheet xmlns="http://schemas.openxmlformats.org/spreadsheetml/2006/main" xmlns:r="http://schemas.openxmlformats.org/officeDocument/2006/relationships">
  <sheetPr>
    <tabColor theme="3" tint="-0.499984740745262"/>
    <pageSetUpPr fitToPage="1"/>
  </sheetPr>
  <dimension ref="A1:L55"/>
  <sheetViews>
    <sheetView showGridLines="0" showZeros="0" zoomScaleNormal="100" workbookViewId="0">
      <selection activeCell="E29" sqref="E29"/>
    </sheetView>
  </sheetViews>
  <sheetFormatPr baseColWidth="10" defaultColWidth="12" defaultRowHeight="13.2"/>
  <cols>
    <col min="1" max="1" width="51.6640625" style="458" customWidth="1"/>
    <col min="2" max="2" width="7.6640625" style="458" bestFit="1" customWidth="1"/>
    <col min="3" max="3" width="7.6640625" style="458" customWidth="1"/>
    <col min="4" max="4" width="9" style="458" customWidth="1"/>
    <col min="5" max="10" width="7.6640625" style="458" customWidth="1"/>
    <col min="11" max="11" width="7.6640625" style="458" bestFit="1" customWidth="1"/>
    <col min="12" max="16384" width="12" style="458"/>
  </cols>
  <sheetData>
    <row r="1" spans="1:11" ht="13.8">
      <c r="A1" s="457"/>
      <c r="D1" s="459"/>
      <c r="E1" s="459"/>
      <c r="F1" s="459"/>
      <c r="G1" s="460"/>
      <c r="H1" s="460"/>
      <c r="I1" s="460"/>
      <c r="J1" s="859"/>
      <c r="K1" s="859"/>
    </row>
    <row r="2" spans="1:11" ht="36" customHeight="1">
      <c r="A2" s="1255" t="s">
        <v>742</v>
      </c>
      <c r="B2" s="1255"/>
      <c r="C2" s="1255"/>
      <c r="D2" s="1255"/>
      <c r="E2" s="1255"/>
      <c r="F2" s="1255"/>
      <c r="G2" s="1255"/>
      <c r="H2" s="1255"/>
      <c r="I2" s="1255"/>
      <c r="J2" s="1255"/>
      <c r="K2" s="1255"/>
    </row>
    <row r="3" spans="1:11">
      <c r="B3" s="461"/>
      <c r="C3" s="461"/>
      <c r="D3" s="461"/>
      <c r="E3" s="461"/>
      <c r="F3" s="461"/>
    </row>
    <row r="4" spans="1:11" ht="15.6">
      <c r="A4" s="1259"/>
      <c r="B4" s="1259"/>
      <c r="C4" s="1259"/>
      <c r="D4" s="1259"/>
      <c r="E4" s="1259"/>
      <c r="F4" s="1259"/>
      <c r="G4" s="1259"/>
      <c r="H4" s="1259"/>
      <c r="I4" s="1259"/>
      <c r="J4" s="508"/>
      <c r="K4" s="508"/>
    </row>
    <row r="5" spans="1:11" ht="19.5" customHeight="1">
      <c r="A5" s="1254" t="s">
        <v>463</v>
      </c>
      <c r="B5" s="1254"/>
      <c r="C5" s="1254"/>
      <c r="D5" s="1254"/>
      <c r="E5" s="1254"/>
      <c r="F5" s="1254"/>
      <c r="G5" s="1254"/>
      <c r="H5" s="1254"/>
      <c r="I5" s="1254"/>
      <c r="J5" s="1254"/>
      <c r="K5" s="1254"/>
    </row>
    <row r="6" spans="1:11">
      <c r="A6" s="461"/>
      <c r="B6" s="461"/>
      <c r="C6" s="461"/>
      <c r="D6" s="461"/>
      <c r="E6" s="461"/>
      <c r="F6" s="461"/>
    </row>
    <row r="7" spans="1:11">
      <c r="A7" s="461"/>
      <c r="B7" s="461"/>
      <c r="C7" s="461"/>
      <c r="D7" s="461"/>
      <c r="E7" s="461"/>
      <c r="F7" s="461"/>
    </row>
    <row r="9" spans="1:11">
      <c r="A9" s="1258" t="s">
        <v>438</v>
      </c>
      <c r="B9" s="1258"/>
      <c r="C9" s="1258"/>
      <c r="D9" s="1258"/>
      <c r="E9" s="1258"/>
      <c r="F9" s="1258"/>
      <c r="G9" s="1258"/>
      <c r="H9" s="1258"/>
      <c r="I9" s="1258"/>
      <c r="J9" s="462"/>
      <c r="K9" s="463"/>
    </row>
    <row r="10" spans="1:11" ht="15.9" customHeight="1">
      <c r="A10" s="456"/>
      <c r="C10" s="464"/>
      <c r="D10" s="464"/>
      <c r="E10" s="464"/>
      <c r="F10" s="464"/>
      <c r="G10" s="464"/>
      <c r="H10" s="464"/>
      <c r="I10" s="464"/>
      <c r="J10" s="464"/>
      <c r="K10" s="464"/>
    </row>
    <row r="11" spans="1:11" s="464" customFormat="1">
      <c r="A11" s="672" t="s">
        <v>1024</v>
      </c>
      <c r="B11" s="465">
        <v>2006</v>
      </c>
      <c r="C11" s="465">
        <v>2007</v>
      </c>
      <c r="D11" s="465">
        <v>2008</v>
      </c>
      <c r="E11" s="465">
        <v>2009</v>
      </c>
      <c r="F11" s="465">
        <v>2010</v>
      </c>
      <c r="G11" s="465">
        <v>2011</v>
      </c>
      <c r="H11" s="465">
        <v>2012</v>
      </c>
      <c r="I11" s="466">
        <v>2013</v>
      </c>
      <c r="J11" s="466">
        <v>2014</v>
      </c>
      <c r="K11" s="466">
        <v>2015</v>
      </c>
    </row>
    <row r="12" spans="1:11" s="464" customFormat="1" ht="15.9" customHeight="1">
      <c r="A12" s="467" t="s">
        <v>215</v>
      </c>
      <c r="B12" s="468">
        <v>143</v>
      </c>
      <c r="C12" s="468">
        <v>132</v>
      </c>
      <c r="D12" s="468">
        <v>136</v>
      </c>
      <c r="E12" s="468">
        <v>130</v>
      </c>
      <c r="F12" s="468">
        <v>98</v>
      </c>
      <c r="G12" s="468">
        <v>98</v>
      </c>
      <c r="H12" s="469">
        <v>88</v>
      </c>
      <c r="I12" s="467">
        <v>84</v>
      </c>
      <c r="J12" s="467">
        <v>84</v>
      </c>
      <c r="K12" s="467">
        <v>74</v>
      </c>
    </row>
    <row r="13" spans="1:11" s="464" customFormat="1" ht="15.9" customHeight="1">
      <c r="A13" s="470" t="s">
        <v>216</v>
      </c>
      <c r="B13" s="471">
        <v>41</v>
      </c>
      <c r="C13" s="471">
        <v>37</v>
      </c>
      <c r="D13" s="471">
        <v>43</v>
      </c>
      <c r="E13" s="471">
        <v>42</v>
      </c>
      <c r="F13" s="471">
        <v>30</v>
      </c>
      <c r="G13" s="471">
        <v>26</v>
      </c>
      <c r="H13" s="472">
        <v>26</v>
      </c>
      <c r="I13" s="470">
        <v>27</v>
      </c>
      <c r="J13" s="470">
        <v>23</v>
      </c>
      <c r="K13" s="470">
        <v>23</v>
      </c>
    </row>
    <row r="14" spans="1:11" s="464" customFormat="1" ht="15.9" customHeight="1">
      <c r="A14" s="470" t="s">
        <v>439</v>
      </c>
      <c r="B14" s="471">
        <v>69</v>
      </c>
      <c r="C14" s="471">
        <v>80</v>
      </c>
      <c r="D14" s="471">
        <v>64</v>
      </c>
      <c r="E14" s="471">
        <v>61</v>
      </c>
      <c r="F14" s="471">
        <v>44</v>
      </c>
      <c r="G14" s="471">
        <v>32</v>
      </c>
      <c r="H14" s="472">
        <v>43</v>
      </c>
      <c r="I14" s="470">
        <v>46</v>
      </c>
      <c r="J14" s="470">
        <v>34</v>
      </c>
      <c r="K14" s="470">
        <v>25</v>
      </c>
    </row>
    <row r="15" spans="1:11" s="464" customFormat="1" ht="15.9" customHeight="1">
      <c r="A15" s="473" t="s">
        <v>440</v>
      </c>
      <c r="B15" s="474">
        <v>6</v>
      </c>
      <c r="C15" s="474">
        <v>5</v>
      </c>
      <c r="D15" s="474">
        <v>7</v>
      </c>
      <c r="E15" s="474">
        <v>13</v>
      </c>
      <c r="F15" s="474">
        <v>6</v>
      </c>
      <c r="G15" s="474">
        <v>11</v>
      </c>
      <c r="H15" s="475">
        <v>11</v>
      </c>
      <c r="I15" s="473">
        <v>10</v>
      </c>
      <c r="J15" s="473">
        <v>6</v>
      </c>
      <c r="K15" s="473">
        <v>9</v>
      </c>
    </row>
    <row r="16" spans="1:11" s="464" customFormat="1" ht="15.9" customHeight="1">
      <c r="A16" s="476" t="s">
        <v>448</v>
      </c>
      <c r="B16" s="477">
        <v>259</v>
      </c>
      <c r="C16" s="477">
        <v>254</v>
      </c>
      <c r="D16" s="477">
        <v>250</v>
      </c>
      <c r="E16" s="477">
        <v>246</v>
      </c>
      <c r="F16" s="477">
        <v>178</v>
      </c>
      <c r="G16" s="477">
        <v>167</v>
      </c>
      <c r="H16" s="477">
        <v>168</v>
      </c>
      <c r="I16" s="466">
        <v>167</v>
      </c>
      <c r="J16" s="466">
        <f>J15+J14+J13+J12</f>
        <v>147</v>
      </c>
      <c r="K16" s="466">
        <f>K15+K14+K13+K12</f>
        <v>131</v>
      </c>
    </row>
    <row r="17" spans="1:11" s="464" customFormat="1" ht="15.9" customHeight="1">
      <c r="A17" s="467" t="s">
        <v>441</v>
      </c>
      <c r="B17" s="468">
        <v>594</v>
      </c>
      <c r="C17" s="468">
        <v>572</v>
      </c>
      <c r="D17" s="468">
        <v>547</v>
      </c>
      <c r="E17" s="468">
        <v>567</v>
      </c>
      <c r="F17" s="468">
        <v>511</v>
      </c>
      <c r="G17" s="468">
        <v>505</v>
      </c>
      <c r="H17" s="469">
        <v>502</v>
      </c>
      <c r="I17" s="467">
        <v>502</v>
      </c>
      <c r="J17" s="467">
        <v>445</v>
      </c>
      <c r="K17" s="467">
        <v>398</v>
      </c>
    </row>
    <row r="18" spans="1:11" s="464" customFormat="1" ht="15.9" customHeight="1">
      <c r="A18" s="478" t="s">
        <v>442</v>
      </c>
      <c r="B18" s="479">
        <v>0.3383838383838384</v>
      </c>
      <c r="C18" s="479">
        <v>0.37062937062937062</v>
      </c>
      <c r="D18" s="479">
        <v>0.38756855575868371</v>
      </c>
      <c r="E18" s="479">
        <v>0.37389770723104054</v>
      </c>
      <c r="F18" s="479">
        <v>0.41487279843444225</v>
      </c>
      <c r="G18" s="479">
        <v>0.39603960396039606</v>
      </c>
      <c r="H18" s="479">
        <v>0.26095617529880477</v>
      </c>
      <c r="I18" s="479">
        <v>0.25896414342629481</v>
      </c>
      <c r="J18" s="479">
        <f>(J12+J14)/J17</f>
        <v>0.26516853932584272</v>
      </c>
      <c r="K18" s="479">
        <f>(K12+K14)/K17</f>
        <v>0.24874371859296482</v>
      </c>
    </row>
    <row r="19" spans="1:11" s="464" customFormat="1" ht="15.9" customHeight="1">
      <c r="A19" s="478" t="s">
        <v>443</v>
      </c>
      <c r="B19" s="479">
        <v>7.2390572390572394E-2</v>
      </c>
      <c r="C19" s="479">
        <v>8.2167832167832161E-2</v>
      </c>
      <c r="D19" s="479">
        <v>8.5923217550274225E-2</v>
      </c>
      <c r="E19" s="479">
        <v>7.407407407407407E-2</v>
      </c>
      <c r="F19" s="479">
        <v>8.2191780821917804E-2</v>
      </c>
      <c r="G19" s="479">
        <v>9.9009900990099015E-2</v>
      </c>
      <c r="H19" s="479">
        <v>7.370517928286853E-2</v>
      </c>
      <c r="I19" s="479">
        <v>7.370517928286853E-2</v>
      </c>
      <c r="J19" s="479">
        <f>(J13+J15)/J17</f>
        <v>6.5168539325842698E-2</v>
      </c>
      <c r="K19" s="479">
        <f>(K13+K15)/K17</f>
        <v>8.0402010050251257E-2</v>
      </c>
    </row>
    <row r="20" spans="1:11" s="464" customFormat="1" ht="15.9" customHeight="1">
      <c r="A20" s="478" t="s">
        <v>444</v>
      </c>
      <c r="B20" s="479">
        <v>0.43602693602693604</v>
      </c>
      <c r="C20" s="479">
        <v>0.44405594405594406</v>
      </c>
      <c r="D20" s="479">
        <v>0.45703839122486289</v>
      </c>
      <c r="E20" s="479">
        <v>0.43386243386243384</v>
      </c>
      <c r="F20" s="479">
        <v>0.34833659491193736</v>
      </c>
      <c r="G20" s="479">
        <v>0.33069306930693071</v>
      </c>
      <c r="H20" s="479">
        <v>0.33466135458167329</v>
      </c>
      <c r="I20" s="479">
        <v>0.33266932270916333</v>
      </c>
      <c r="J20" s="479">
        <f>J16/J17</f>
        <v>0.33033707865168538</v>
      </c>
      <c r="K20" s="479">
        <f>K16/K17</f>
        <v>0.32914572864321606</v>
      </c>
    </row>
    <row r="21" spans="1:11" s="464" customFormat="1" ht="15.9" customHeight="1">
      <c r="A21" s="454"/>
      <c r="C21" s="455"/>
      <c r="D21" s="455"/>
      <c r="E21" s="455"/>
      <c r="F21" s="455"/>
      <c r="G21" s="455"/>
    </row>
    <row r="22" spans="1:11" s="464" customFormat="1" ht="15.9" customHeight="1">
      <c r="A22" s="454"/>
      <c r="C22" s="455"/>
      <c r="D22" s="455"/>
      <c r="E22" s="455"/>
      <c r="F22" s="455"/>
    </row>
    <row r="23" spans="1:11" s="464" customFormat="1" ht="15.9" customHeight="1">
      <c r="A23" s="454"/>
      <c r="C23" s="455"/>
      <c r="D23" s="455"/>
      <c r="E23" s="455"/>
      <c r="F23" s="455"/>
    </row>
    <row r="24" spans="1:11" s="464" customFormat="1" ht="15.9" customHeight="1">
      <c r="A24" s="1258" t="s">
        <v>445</v>
      </c>
      <c r="B24" s="1258"/>
      <c r="C24" s="1258"/>
      <c r="D24" s="1258"/>
      <c r="E24" s="1258"/>
      <c r="F24" s="1258"/>
      <c r="G24" s="1258"/>
      <c r="H24" s="1258"/>
      <c r="I24" s="1258"/>
    </row>
    <row r="25" spans="1:11" s="464" customFormat="1" ht="15.9" customHeight="1">
      <c r="A25" s="454"/>
    </row>
    <row r="26" spans="1:11" s="464" customFormat="1">
      <c r="A26" s="672" t="s">
        <v>1024</v>
      </c>
      <c r="B26" s="465">
        <v>2006</v>
      </c>
      <c r="C26" s="465">
        <v>2007</v>
      </c>
      <c r="D26" s="465">
        <v>2008</v>
      </c>
      <c r="E26" s="465">
        <v>2009</v>
      </c>
      <c r="F26" s="465">
        <v>2010</v>
      </c>
      <c r="G26" s="465">
        <v>2011</v>
      </c>
      <c r="H26" s="465">
        <v>2012</v>
      </c>
      <c r="I26" s="466">
        <v>2013</v>
      </c>
      <c r="J26" s="466">
        <v>2014</v>
      </c>
      <c r="K26" s="466">
        <v>2015</v>
      </c>
    </row>
    <row r="27" spans="1:11" s="464" customFormat="1" ht="15.9" customHeight="1">
      <c r="A27" s="467" t="s">
        <v>215</v>
      </c>
      <c r="B27" s="468">
        <v>41</v>
      </c>
      <c r="C27" s="468">
        <v>38</v>
      </c>
      <c r="D27" s="468">
        <v>17</v>
      </c>
      <c r="E27" s="468">
        <v>22</v>
      </c>
      <c r="F27" s="468">
        <v>13</v>
      </c>
      <c r="G27" s="468">
        <v>16</v>
      </c>
      <c r="H27" s="469">
        <v>14</v>
      </c>
      <c r="I27" s="467">
        <v>8</v>
      </c>
      <c r="J27" s="467">
        <v>6</v>
      </c>
      <c r="K27" s="467">
        <v>11</v>
      </c>
    </row>
    <row r="28" spans="1:11" s="464" customFormat="1" ht="15.9" customHeight="1">
      <c r="A28" s="470" t="s">
        <v>216</v>
      </c>
      <c r="B28" s="471">
        <v>5</v>
      </c>
      <c r="C28" s="471">
        <v>5</v>
      </c>
      <c r="D28" s="471">
        <v>3</v>
      </c>
      <c r="E28" s="471">
        <v>2</v>
      </c>
      <c r="F28" s="471">
        <v>1</v>
      </c>
      <c r="G28" s="471">
        <v>5</v>
      </c>
      <c r="H28" s="472">
        <v>2</v>
      </c>
      <c r="I28" s="470">
        <v>4</v>
      </c>
      <c r="J28" s="470">
        <v>3</v>
      </c>
      <c r="K28" s="470">
        <v>4</v>
      </c>
    </row>
    <row r="29" spans="1:11" s="464" customFormat="1" ht="15.9" customHeight="1">
      <c r="A29" s="470" t="s">
        <v>439</v>
      </c>
      <c r="B29" s="471">
        <v>54</v>
      </c>
      <c r="C29" s="471">
        <v>30</v>
      </c>
      <c r="D29" s="471">
        <v>20</v>
      </c>
      <c r="E29" s="471">
        <v>22</v>
      </c>
      <c r="F29" s="471">
        <v>25</v>
      </c>
      <c r="G29" s="471">
        <v>21</v>
      </c>
      <c r="H29" s="472">
        <v>12</v>
      </c>
      <c r="I29" s="470">
        <v>5</v>
      </c>
      <c r="J29" s="470">
        <v>5</v>
      </c>
      <c r="K29" s="470">
        <v>2</v>
      </c>
    </row>
    <row r="30" spans="1:11" s="464" customFormat="1" ht="15.9" customHeight="1">
      <c r="A30" s="473" t="s">
        <v>440</v>
      </c>
      <c r="B30" s="474">
        <v>6</v>
      </c>
      <c r="C30" s="474">
        <v>1</v>
      </c>
      <c r="D30" s="474">
        <v>3</v>
      </c>
      <c r="E30" s="474">
        <v>1</v>
      </c>
      <c r="F30" s="474">
        <v>2</v>
      </c>
      <c r="G30" s="474">
        <v>0</v>
      </c>
      <c r="H30" s="475">
        <v>3</v>
      </c>
      <c r="I30" s="473">
        <v>1</v>
      </c>
      <c r="J30" s="473"/>
      <c r="K30" s="473">
        <v>1</v>
      </c>
    </row>
    <row r="31" spans="1:11" s="464" customFormat="1" ht="15.9" customHeight="1">
      <c r="A31" s="476" t="s">
        <v>448</v>
      </c>
      <c r="B31" s="477">
        <v>106</v>
      </c>
      <c r="C31" s="477">
        <v>74</v>
      </c>
      <c r="D31" s="477">
        <v>43</v>
      </c>
      <c r="E31" s="477">
        <v>47</v>
      </c>
      <c r="F31" s="477">
        <v>41</v>
      </c>
      <c r="G31" s="477">
        <v>42</v>
      </c>
      <c r="H31" s="477">
        <v>31</v>
      </c>
      <c r="I31" s="466">
        <v>18</v>
      </c>
      <c r="J31" s="466">
        <f>J30+J29+J28+J27</f>
        <v>14</v>
      </c>
      <c r="K31" s="466">
        <f>K30+K29+K28+K27</f>
        <v>18</v>
      </c>
    </row>
    <row r="32" spans="1:11" s="464" customFormat="1" ht="15.9" customHeight="1">
      <c r="A32" s="467" t="s">
        <v>441</v>
      </c>
      <c r="B32" s="468">
        <v>1054</v>
      </c>
      <c r="C32" s="468">
        <v>919</v>
      </c>
      <c r="D32" s="468">
        <v>862</v>
      </c>
      <c r="E32" s="468">
        <v>816</v>
      </c>
      <c r="F32" s="468">
        <v>715</v>
      </c>
      <c r="G32" s="468">
        <v>709</v>
      </c>
      <c r="H32" s="469">
        <v>671</v>
      </c>
      <c r="I32" s="467">
        <v>529</v>
      </c>
      <c r="J32" s="467">
        <v>427</v>
      </c>
      <c r="K32" s="467">
        <v>356</v>
      </c>
    </row>
    <row r="33" spans="1:12" s="464" customFormat="1" ht="15.9" customHeight="1">
      <c r="A33" s="478" t="s">
        <v>442</v>
      </c>
      <c r="B33" s="479">
        <v>9.0132827324478179E-2</v>
      </c>
      <c r="C33" s="479">
        <v>7.399347116430903E-2</v>
      </c>
      <c r="D33" s="479">
        <v>4.2923433874709975E-2</v>
      </c>
      <c r="E33" s="479">
        <v>5.3921568627450983E-2</v>
      </c>
      <c r="F33" s="479">
        <v>5.3146853146853149E-2</v>
      </c>
      <c r="G33" s="479">
        <v>5.2186177715091681E-2</v>
      </c>
      <c r="H33" s="479">
        <v>3.8748137108792845E-2</v>
      </c>
      <c r="I33" s="479">
        <v>2.4574669187145556E-2</v>
      </c>
      <c r="J33" s="479">
        <f>(J27+J29)/J32</f>
        <v>2.576112412177986E-2</v>
      </c>
      <c r="K33" s="479">
        <f>(K27+K29)/K32</f>
        <v>3.6516853932584269E-2</v>
      </c>
      <c r="L33" s="808"/>
    </row>
    <row r="34" spans="1:12" s="464" customFormat="1" ht="15.9" customHeight="1">
      <c r="A34" s="478" t="s">
        <v>443</v>
      </c>
      <c r="B34" s="479">
        <v>4.7438330170777986E-3</v>
      </c>
      <c r="C34" s="479">
        <v>1.1969532100108813E-2</v>
      </c>
      <c r="D34" s="479">
        <v>1.2761020881670533E-2</v>
      </c>
      <c r="E34" s="479">
        <v>7.3529411764705881E-3</v>
      </c>
      <c r="F34" s="479">
        <v>8.3916083916083916E-3</v>
      </c>
      <c r="G34" s="479">
        <v>8.4626234132581107E-3</v>
      </c>
      <c r="H34" s="479">
        <v>7.4515648286140089E-3</v>
      </c>
      <c r="I34" s="479">
        <v>9.4517958412098299E-3</v>
      </c>
      <c r="J34" s="479">
        <f>(J28+J30)/J32</f>
        <v>7.0257611241217799E-3</v>
      </c>
      <c r="K34" s="479">
        <f>(K28+K30)/K32</f>
        <v>1.4044943820224719E-2</v>
      </c>
    </row>
    <row r="35" spans="1:12" s="464" customFormat="1" ht="15.9" customHeight="1">
      <c r="A35" s="478" t="s">
        <v>444</v>
      </c>
      <c r="B35" s="479">
        <v>0.10056925996204934</v>
      </c>
      <c r="C35" s="479">
        <v>8.0522306855277476E-2</v>
      </c>
      <c r="D35" s="479">
        <v>4.9883990719257539E-2</v>
      </c>
      <c r="E35" s="479">
        <v>5.7598039215686271E-2</v>
      </c>
      <c r="F35" s="479">
        <v>5.7342657342657345E-2</v>
      </c>
      <c r="G35" s="479">
        <v>5.9238363892806768E-2</v>
      </c>
      <c r="H35" s="479">
        <v>4.6199701937406856E-2</v>
      </c>
      <c r="I35" s="479">
        <v>3.4026465028355386E-2</v>
      </c>
      <c r="J35" s="479">
        <f>J31/J32</f>
        <v>3.2786885245901641E-2</v>
      </c>
      <c r="K35" s="479">
        <f>K31/K32</f>
        <v>5.0561797752808987E-2</v>
      </c>
    </row>
    <row r="36" spans="1:12" s="464" customFormat="1" ht="15.9" customHeight="1"/>
    <row r="37" spans="1:12" s="464" customFormat="1" ht="15.9" customHeight="1"/>
    <row r="38" spans="1:12" s="464" customFormat="1" ht="15.9" customHeight="1"/>
    <row r="39" spans="1:12" s="464" customFormat="1" ht="15.9" customHeight="1">
      <c r="A39" s="1258" t="s">
        <v>446</v>
      </c>
      <c r="B39" s="1258"/>
      <c r="C39" s="1258"/>
      <c r="D39" s="1258"/>
      <c r="E39" s="1258"/>
      <c r="F39" s="1258"/>
      <c r="G39" s="1258"/>
      <c r="H39" s="1258"/>
      <c r="I39" s="1258"/>
    </row>
    <row r="40" spans="1:12" s="464" customFormat="1" ht="15.9" customHeight="1">
      <c r="A40" s="454"/>
    </row>
    <row r="41" spans="1:12" s="464" customFormat="1">
      <c r="A41" s="672" t="s">
        <v>1024</v>
      </c>
      <c r="B41" s="465">
        <v>2006</v>
      </c>
      <c r="C41" s="465">
        <v>2007</v>
      </c>
      <c r="D41" s="465">
        <v>2008</v>
      </c>
      <c r="E41" s="465">
        <v>2009</v>
      </c>
      <c r="F41" s="465">
        <v>2010</v>
      </c>
      <c r="G41" s="465">
        <v>2011</v>
      </c>
      <c r="H41" s="465">
        <v>2012</v>
      </c>
      <c r="I41" s="466">
        <v>2013</v>
      </c>
      <c r="J41" s="466">
        <v>2014</v>
      </c>
      <c r="K41" s="466">
        <v>2015</v>
      </c>
    </row>
    <row r="42" spans="1:12" s="464" customFormat="1" ht="15.9" customHeight="1">
      <c r="A42" s="467" t="s">
        <v>215</v>
      </c>
      <c r="B42" s="468">
        <v>200</v>
      </c>
      <c r="C42" s="468">
        <v>182</v>
      </c>
      <c r="D42" s="468">
        <v>163</v>
      </c>
      <c r="E42" s="468">
        <v>159</v>
      </c>
      <c r="F42" s="468">
        <v>129</v>
      </c>
      <c r="G42" s="468">
        <v>121</v>
      </c>
      <c r="H42" s="469">
        <v>112</v>
      </c>
      <c r="I42" s="467">
        <v>102</v>
      </c>
      <c r="J42" s="467">
        <v>98</v>
      </c>
      <c r="K42" s="467">
        <v>88</v>
      </c>
    </row>
    <row r="43" spans="1:12" s="464" customFormat="1" ht="15.9" customHeight="1">
      <c r="A43" s="470" t="s">
        <v>216</v>
      </c>
      <c r="B43" s="471">
        <v>49</v>
      </c>
      <c r="C43" s="471">
        <v>45</v>
      </c>
      <c r="D43" s="471">
        <v>48</v>
      </c>
      <c r="E43" s="471">
        <v>46</v>
      </c>
      <c r="F43" s="471">
        <v>35</v>
      </c>
      <c r="G43" s="471">
        <v>32</v>
      </c>
      <c r="H43" s="472">
        <v>30</v>
      </c>
      <c r="I43" s="470">
        <v>32</v>
      </c>
      <c r="J43" s="470">
        <v>26</v>
      </c>
      <c r="K43" s="470">
        <v>29</v>
      </c>
    </row>
    <row r="44" spans="1:12" s="464" customFormat="1" ht="15.9" customHeight="1">
      <c r="A44" s="470" t="s">
        <v>439</v>
      </c>
      <c r="B44" s="471">
        <v>138</v>
      </c>
      <c r="C44" s="471">
        <v>125</v>
      </c>
      <c r="D44" s="471">
        <v>93</v>
      </c>
      <c r="E44" s="471">
        <v>91</v>
      </c>
      <c r="F44" s="471">
        <v>74</v>
      </c>
      <c r="G44" s="471">
        <v>56</v>
      </c>
      <c r="H44" s="472">
        <v>61</v>
      </c>
      <c r="I44" s="470">
        <v>54</v>
      </c>
      <c r="J44" s="470">
        <v>40</v>
      </c>
      <c r="K44" s="470">
        <v>32</v>
      </c>
    </row>
    <row r="45" spans="1:12" s="464" customFormat="1" ht="15.9" customHeight="1">
      <c r="A45" s="473" t="s">
        <v>440</v>
      </c>
      <c r="B45" s="474">
        <v>12</v>
      </c>
      <c r="C45" s="474">
        <v>7</v>
      </c>
      <c r="D45" s="474">
        <v>12</v>
      </c>
      <c r="E45" s="474">
        <v>14</v>
      </c>
      <c r="F45" s="474">
        <v>9</v>
      </c>
      <c r="G45" s="474">
        <v>12</v>
      </c>
      <c r="H45" s="475">
        <v>14</v>
      </c>
      <c r="I45" s="473">
        <v>11</v>
      </c>
      <c r="J45" s="473">
        <v>6</v>
      </c>
      <c r="K45" s="473">
        <v>11</v>
      </c>
    </row>
    <row r="46" spans="1:12" s="464" customFormat="1" ht="15.9" customHeight="1">
      <c r="A46" s="476" t="s">
        <v>448</v>
      </c>
      <c r="B46" s="477">
        <v>399</v>
      </c>
      <c r="C46" s="477">
        <v>359</v>
      </c>
      <c r="D46" s="477">
        <v>316</v>
      </c>
      <c r="E46" s="477">
        <v>310</v>
      </c>
      <c r="F46" s="477">
        <v>247</v>
      </c>
      <c r="G46" s="477">
        <v>221</v>
      </c>
      <c r="H46" s="477">
        <v>217</v>
      </c>
      <c r="I46" s="466">
        <v>199</v>
      </c>
      <c r="J46" s="466">
        <v>170</v>
      </c>
      <c r="K46" s="466">
        <f>K45+K44+K43+K42</f>
        <v>160</v>
      </c>
    </row>
    <row r="47" spans="1:12" s="464" customFormat="1" ht="15.9" customHeight="1">
      <c r="A47" s="467" t="s">
        <v>447</v>
      </c>
      <c r="B47" s="468">
        <v>1984</v>
      </c>
      <c r="C47" s="468">
        <v>1826</v>
      </c>
      <c r="D47" s="468">
        <v>1726</v>
      </c>
      <c r="E47" s="468">
        <v>1683</v>
      </c>
      <c r="F47" s="468">
        <v>1522</v>
      </c>
      <c r="G47" s="468">
        <v>1484</v>
      </c>
      <c r="H47" s="469">
        <v>1488</v>
      </c>
      <c r="I47" s="679">
        <v>1294</v>
      </c>
      <c r="J47" s="679">
        <v>1129</v>
      </c>
      <c r="K47" s="679">
        <v>1020</v>
      </c>
    </row>
    <row r="48" spans="1:12" s="464" customFormat="1" ht="15.9" customHeight="1">
      <c r="A48" s="478" t="s">
        <v>442</v>
      </c>
      <c r="B48" s="479">
        <v>0.17036290322580644</v>
      </c>
      <c r="C48" s="479">
        <v>0.16812705366922234</v>
      </c>
      <c r="D48" s="479">
        <v>0.14831981460023175</v>
      </c>
      <c r="E48" s="479">
        <v>0.14854426619132502</v>
      </c>
      <c r="F48" s="479">
        <v>0.13337713534822601</v>
      </c>
      <c r="G48" s="479">
        <v>0.1192722371967655</v>
      </c>
      <c r="H48" s="479">
        <v>0.11626344086021505</v>
      </c>
      <c r="I48" s="479">
        <v>0.12055641421947449</v>
      </c>
      <c r="J48" s="479">
        <f>(J42+J44)/J47</f>
        <v>0.12223206377325066</v>
      </c>
      <c r="K48" s="479">
        <f>(K42+K44)/K47</f>
        <v>0.11764705882352941</v>
      </c>
    </row>
    <row r="49" spans="1:11" s="464" customFormat="1" ht="15.9" customHeight="1">
      <c r="A49" s="478" t="s">
        <v>443</v>
      </c>
      <c r="B49" s="479">
        <v>3.0745967741935484E-2</v>
      </c>
      <c r="C49" s="479">
        <v>2.8477546549835708E-2</v>
      </c>
      <c r="D49" s="479">
        <v>3.4762456546929318E-2</v>
      </c>
      <c r="E49" s="479">
        <v>3.5650623885918005E-2</v>
      </c>
      <c r="F49" s="479">
        <v>2.8909329829172142E-2</v>
      </c>
      <c r="G49" s="479">
        <v>2.9649595687331536E-2</v>
      </c>
      <c r="H49" s="479">
        <v>2.9569892473118281E-2</v>
      </c>
      <c r="I49" s="479">
        <v>3.3230293663060281E-2</v>
      </c>
      <c r="J49" s="479">
        <f>(J43+J45)/J47</f>
        <v>2.8343666961913198E-2</v>
      </c>
      <c r="K49" s="479">
        <f>(K43+K45)/K47</f>
        <v>3.9215686274509803E-2</v>
      </c>
    </row>
    <row r="50" spans="1:11" s="464" customFormat="1" ht="15.9" customHeight="1">
      <c r="A50" s="478" t="s">
        <v>444</v>
      </c>
      <c r="B50" s="479">
        <v>0.20110887096774194</v>
      </c>
      <c r="C50" s="479">
        <v>0.19660460021905804</v>
      </c>
      <c r="D50" s="479">
        <v>0.18308227114716108</v>
      </c>
      <c r="E50" s="479">
        <v>0.18419489007724302</v>
      </c>
      <c r="F50" s="479">
        <v>0.16228646517739817</v>
      </c>
      <c r="G50" s="479">
        <v>0.14892183288409702</v>
      </c>
      <c r="H50" s="479">
        <v>0.14583333333333331</v>
      </c>
      <c r="I50" s="479">
        <v>0.15378670788253479</v>
      </c>
      <c r="J50" s="479">
        <f>J46/J47</f>
        <v>0.15057573073516387</v>
      </c>
      <c r="K50" s="479">
        <f>K46/K47</f>
        <v>0.15686274509803921</v>
      </c>
    </row>
    <row r="51" spans="1:11" ht="15.9" customHeight="1"/>
    <row r="52" spans="1:11" ht="14.1" customHeight="1"/>
    <row r="53" spans="1:11" ht="14.1" customHeight="1">
      <c r="A53" s="456"/>
    </row>
    <row r="54" spans="1:11" ht="14.1" customHeight="1">
      <c r="A54" s="456"/>
    </row>
    <row r="55" spans="1:11" ht="14.1" customHeight="1"/>
  </sheetData>
  <mergeCells count="6">
    <mergeCell ref="A2:K2"/>
    <mergeCell ref="A24:I24"/>
    <mergeCell ref="A39:I39"/>
    <mergeCell ref="A4:I4"/>
    <mergeCell ref="A9:I9"/>
    <mergeCell ref="A5:K5"/>
  </mergeCells>
  <printOptions horizontalCentered="1"/>
  <pageMargins left="0.39370078740157483" right="0.39370078740157483" top="0.59055118110236227" bottom="0.59055118110236227" header="0.39370078740157483" footer="0.39370078740157483"/>
  <pageSetup paperSize="9" scale="82" firstPageNumber="4"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sheetPr>
    <tabColor theme="3" tint="-0.499984740745262"/>
    <pageSetUpPr fitToPage="1"/>
  </sheetPr>
  <dimension ref="B1:J800"/>
  <sheetViews>
    <sheetView showGridLines="0" showZeros="0" topLeftCell="A10" zoomScale="80" zoomScaleNormal="80" workbookViewId="0">
      <selection activeCell="M14" sqref="M14"/>
    </sheetView>
  </sheetViews>
  <sheetFormatPr baseColWidth="10" defaultColWidth="12" defaultRowHeight="13.2"/>
  <cols>
    <col min="1" max="16384" width="12" style="488"/>
  </cols>
  <sheetData>
    <row r="1" spans="2:8" ht="18" customHeight="1">
      <c r="B1" s="487"/>
      <c r="C1" s="487"/>
      <c r="D1" s="487"/>
    </row>
    <row r="2" spans="2:8">
      <c r="B2" s="489"/>
      <c r="C2" s="489"/>
      <c r="D2" s="489"/>
    </row>
    <row r="3" spans="2:8">
      <c r="B3" s="489"/>
      <c r="C3" s="489"/>
      <c r="D3" s="489"/>
    </row>
    <row r="4" spans="2:8">
      <c r="B4" s="489"/>
      <c r="C4" s="489"/>
      <c r="D4" s="489"/>
    </row>
    <row r="5" spans="2:8">
      <c r="B5" s="489"/>
      <c r="C5" s="489"/>
      <c r="D5" s="489"/>
      <c r="G5" s="489"/>
      <c r="H5" s="489"/>
    </row>
    <row r="6" spans="2:8">
      <c r="B6" s="489"/>
      <c r="C6" s="489"/>
      <c r="D6" s="489"/>
    </row>
    <row r="7" spans="2:8">
      <c r="B7" s="489"/>
      <c r="C7" s="489"/>
      <c r="D7" s="489"/>
    </row>
    <row r="8" spans="2:8">
      <c r="B8" s="489"/>
      <c r="C8" s="489"/>
      <c r="D8" s="489"/>
    </row>
    <row r="9" spans="2:8">
      <c r="B9" s="489"/>
      <c r="C9" s="489"/>
      <c r="D9" s="489"/>
    </row>
    <row r="10" spans="2:8">
      <c r="B10" s="489"/>
      <c r="C10" s="489"/>
      <c r="D10" s="489"/>
    </row>
    <row r="11" spans="2:8">
      <c r="B11" s="489"/>
      <c r="C11" s="489"/>
      <c r="D11" s="489"/>
    </row>
    <row r="12" spans="2:8">
      <c r="B12" s="489"/>
      <c r="C12" s="489"/>
      <c r="D12" s="489"/>
    </row>
    <row r="13" spans="2:8">
      <c r="B13" s="489"/>
      <c r="C13" s="489"/>
      <c r="D13" s="489"/>
    </row>
    <row r="14" spans="2:8">
      <c r="B14" s="489"/>
      <c r="C14" s="489"/>
      <c r="D14" s="489"/>
    </row>
    <row r="15" spans="2:8">
      <c r="B15" s="489"/>
      <c r="C15" s="489"/>
      <c r="D15" s="489"/>
    </row>
    <row r="16" spans="2:8">
      <c r="B16" s="489"/>
      <c r="C16" s="489"/>
      <c r="D16" s="489"/>
    </row>
    <row r="17" spans="2:9">
      <c r="B17" s="489"/>
      <c r="C17" s="489"/>
      <c r="D17" s="489"/>
    </row>
    <row r="18" spans="2:9">
      <c r="B18" s="489"/>
      <c r="C18" s="489"/>
      <c r="D18" s="489"/>
    </row>
    <row r="19" spans="2:9">
      <c r="B19" s="489"/>
      <c r="C19" s="489"/>
      <c r="D19" s="489"/>
    </row>
    <row r="20" spans="2:9">
      <c r="B20" s="489"/>
      <c r="C20" s="489"/>
      <c r="D20" s="489"/>
    </row>
    <row r="21" spans="2:9">
      <c r="B21" s="489"/>
      <c r="C21" s="489"/>
      <c r="D21" s="489"/>
    </row>
    <row r="22" spans="2:9">
      <c r="B22" s="489"/>
      <c r="C22" s="489"/>
      <c r="D22" s="489"/>
    </row>
    <row r="23" spans="2:9">
      <c r="B23" s="489"/>
      <c r="C23" s="489"/>
      <c r="D23" s="489"/>
    </row>
    <row r="24" spans="2:9">
      <c r="B24" s="489"/>
      <c r="C24" s="489"/>
      <c r="D24" s="489"/>
    </row>
    <row r="25" spans="2:9">
      <c r="B25" s="489"/>
      <c r="C25" s="489"/>
      <c r="D25" s="489"/>
    </row>
    <row r="26" spans="2:9" ht="13.8" thickBot="1">
      <c r="B26" s="489"/>
      <c r="C26" s="489"/>
      <c r="D26" s="489"/>
    </row>
    <row r="27" spans="2:9" ht="19.5" customHeight="1" thickTop="1">
      <c r="B27" s="1244" t="s">
        <v>225</v>
      </c>
      <c r="C27" s="1245"/>
      <c r="D27" s="1245"/>
      <c r="E27" s="1246"/>
      <c r="F27" s="1246"/>
      <c r="G27" s="1246"/>
      <c r="H27" s="1246"/>
      <c r="I27" s="1247"/>
    </row>
    <row r="28" spans="2:9" ht="19.5" customHeight="1">
      <c r="B28" s="490"/>
      <c r="C28" s="491" t="s">
        <v>450</v>
      </c>
      <c r="D28" s="491"/>
      <c r="E28" s="491"/>
      <c r="F28" s="491"/>
      <c r="G28" s="491"/>
      <c r="H28" s="491"/>
      <c r="I28" s="492"/>
    </row>
    <row r="29" spans="2:9" ht="19.5" customHeight="1" thickBot="1">
      <c r="B29" s="1248" t="s">
        <v>464</v>
      </c>
      <c r="C29" s="1249"/>
      <c r="D29" s="1249"/>
      <c r="E29" s="1250"/>
      <c r="F29" s="1250"/>
      <c r="G29" s="1250"/>
      <c r="H29" s="1250"/>
      <c r="I29" s="1251"/>
    </row>
    <row r="30" spans="2:9" ht="13.8" thickTop="1">
      <c r="B30" s="489"/>
      <c r="C30" s="489"/>
      <c r="D30" s="489"/>
    </row>
    <row r="31" spans="2:9">
      <c r="B31" s="489"/>
      <c r="C31" s="489"/>
      <c r="D31" s="489"/>
    </row>
    <row r="32" spans="2:9">
      <c r="B32" s="489"/>
      <c r="C32" s="489"/>
      <c r="D32" s="489"/>
    </row>
    <row r="33" spans="2:10" ht="15.6">
      <c r="B33" s="493" t="s">
        <v>738</v>
      </c>
      <c r="C33" s="494"/>
      <c r="D33" s="494"/>
      <c r="E33" s="495"/>
      <c r="F33" s="495"/>
      <c r="G33" s="495"/>
      <c r="H33" s="495"/>
      <c r="I33" s="495"/>
    </row>
    <row r="34" spans="2:10">
      <c r="B34" s="489"/>
      <c r="C34" s="489"/>
      <c r="D34" s="489"/>
    </row>
    <row r="35" spans="2:10">
      <c r="B35" s="489"/>
      <c r="C35" s="489"/>
      <c r="D35" s="489"/>
    </row>
    <row r="36" spans="2:10" ht="15.6">
      <c r="B36" s="489"/>
      <c r="C36" s="489"/>
      <c r="D36" s="489"/>
      <c r="E36" s="496"/>
    </row>
    <row r="37" spans="2:10">
      <c r="B37" s="489"/>
      <c r="C37" s="497" t="s">
        <v>465</v>
      </c>
      <c r="D37" s="489"/>
    </row>
    <row r="38" spans="2:10">
      <c r="B38" s="489"/>
      <c r="C38" s="497" t="s">
        <v>466</v>
      </c>
      <c r="D38" s="489"/>
    </row>
    <row r="39" spans="2:10">
      <c r="B39" s="489"/>
      <c r="C39" s="497" t="s">
        <v>467</v>
      </c>
      <c r="D39" s="489"/>
    </row>
    <row r="40" spans="2:10">
      <c r="B40" s="489"/>
      <c r="C40" s="497" t="s">
        <v>468</v>
      </c>
      <c r="D40" s="489"/>
    </row>
    <row r="41" spans="2:10">
      <c r="B41" s="489"/>
      <c r="C41" s="498" t="s">
        <v>469</v>
      </c>
      <c r="D41" s="489"/>
    </row>
    <row r="42" spans="2:10">
      <c r="B42" s="489"/>
      <c r="C42" s="499" t="s">
        <v>470</v>
      </c>
      <c r="D42" s="499"/>
      <c r="E42" s="500"/>
      <c r="F42" s="500"/>
      <c r="G42" s="500"/>
      <c r="H42" s="500"/>
      <c r="I42" s="500"/>
    </row>
    <row r="43" spans="2:10">
      <c r="B43" s="489"/>
      <c r="C43" s="499" t="s">
        <v>1126</v>
      </c>
      <c r="D43" s="489"/>
    </row>
    <row r="44" spans="2:10" ht="39" customHeight="1">
      <c r="B44" s="489"/>
      <c r="C44" s="1260" t="s">
        <v>729</v>
      </c>
      <c r="D44" s="1260"/>
      <c r="E44" s="1260"/>
      <c r="F44" s="1260"/>
      <c r="G44" s="1260"/>
      <c r="H44" s="1260"/>
      <c r="I44" s="1260"/>
      <c r="J44" s="1260"/>
    </row>
    <row r="45" spans="2:10">
      <c r="B45" s="489"/>
      <c r="C45" s="489"/>
      <c r="D45" s="489"/>
    </row>
    <row r="46" spans="2:10">
      <c r="B46" s="489"/>
      <c r="C46" s="489"/>
      <c r="D46" s="489"/>
    </row>
    <row r="47" spans="2:10">
      <c r="B47" s="489"/>
      <c r="C47" s="489"/>
      <c r="D47" s="489"/>
    </row>
    <row r="48" spans="2:10">
      <c r="B48" s="489"/>
      <c r="C48" s="489"/>
      <c r="D48" s="489"/>
    </row>
    <row r="49" spans="2:10">
      <c r="B49" s="489"/>
      <c r="C49" s="489"/>
      <c r="D49" s="489"/>
    </row>
    <row r="50" spans="2:10">
      <c r="B50" s="489"/>
      <c r="C50" s="489"/>
      <c r="D50" s="489"/>
      <c r="F50" s="1252"/>
      <c r="G50" s="1252"/>
      <c r="H50" s="1252"/>
    </row>
    <row r="51" spans="2:10" ht="16.5" customHeight="1">
      <c r="B51" s="1242" t="s">
        <v>457</v>
      </c>
      <c r="C51" s="1242"/>
      <c r="D51" s="1242"/>
      <c r="E51" s="1242"/>
      <c r="F51" s="1242"/>
      <c r="G51" s="1242"/>
      <c r="H51" s="1242"/>
      <c r="I51" s="1242"/>
    </row>
    <row r="52" spans="2:10" ht="16.5" customHeight="1">
      <c r="B52" s="1253" t="s">
        <v>458</v>
      </c>
      <c r="C52" s="1253"/>
      <c r="D52" s="1253"/>
      <c r="E52" s="1253"/>
      <c r="F52" s="1253"/>
      <c r="G52" s="1253"/>
      <c r="H52" s="1253"/>
      <c r="I52" s="1253"/>
    </row>
    <row r="53" spans="2:10" ht="16.5" customHeight="1">
      <c r="B53" s="1242" t="s">
        <v>459</v>
      </c>
      <c r="C53" s="1242"/>
      <c r="D53" s="1242"/>
      <c r="E53" s="1242"/>
      <c r="F53" s="1242"/>
      <c r="G53" s="1242"/>
      <c r="H53" s="1242"/>
      <c r="I53" s="1242"/>
    </row>
    <row r="54" spans="2:10">
      <c r="B54" s="1242" t="s">
        <v>460</v>
      </c>
      <c r="C54" s="1242"/>
      <c r="D54" s="1242"/>
      <c r="E54" s="1242"/>
      <c r="F54" s="1242"/>
      <c r="G54" s="1242"/>
      <c r="H54" s="1242"/>
      <c r="I54" s="1242"/>
      <c r="J54" s="854"/>
    </row>
    <row r="55" spans="2:10">
      <c r="B55" s="1243" t="s">
        <v>461</v>
      </c>
      <c r="C55" s="1243"/>
      <c r="D55" s="1243"/>
      <c r="E55" s="1243"/>
      <c r="F55" s="1243"/>
      <c r="G55" s="1243"/>
      <c r="H55" s="1243"/>
      <c r="I55" s="1243"/>
    </row>
    <row r="56" spans="2:10">
      <c r="B56" s="489"/>
      <c r="C56" s="501"/>
      <c r="D56" s="501"/>
    </row>
    <row r="57" spans="2:10">
      <c r="B57" s="502"/>
      <c r="C57" s="501"/>
      <c r="D57" s="501"/>
      <c r="I57" s="509">
        <f>PG_1!I59</f>
        <v>0</v>
      </c>
    </row>
    <row r="58" spans="2:10">
      <c r="B58" s="501"/>
      <c r="C58" s="501"/>
      <c r="D58" s="501"/>
    </row>
    <row r="59" spans="2:10">
      <c r="B59" s="489"/>
      <c r="C59" s="501"/>
      <c r="D59" s="501"/>
    </row>
    <row r="60" spans="2:10">
      <c r="B60" s="501"/>
      <c r="C60" s="501"/>
      <c r="D60" s="501"/>
    </row>
    <row r="61" spans="2:10">
      <c r="B61" s="501"/>
      <c r="C61" s="501"/>
      <c r="D61" s="501"/>
    </row>
    <row r="62" spans="2:10">
      <c r="B62" s="501"/>
      <c r="C62" s="501"/>
      <c r="D62" s="501"/>
    </row>
    <row r="63" spans="2:10">
      <c r="B63" s="501"/>
      <c r="C63" s="501"/>
      <c r="D63" s="501"/>
    </row>
    <row r="64" spans="2:10">
      <c r="B64" s="501"/>
      <c r="C64" s="501"/>
      <c r="D64" s="501"/>
    </row>
    <row r="65" spans="2:4">
      <c r="B65" s="501"/>
      <c r="C65" s="501"/>
      <c r="D65" s="501"/>
    </row>
    <row r="66" spans="2:4">
      <c r="B66" s="501"/>
      <c r="C66" s="501"/>
      <c r="D66" s="501"/>
    </row>
    <row r="67" spans="2:4">
      <c r="B67" s="501"/>
      <c r="C67" s="501"/>
      <c r="D67" s="501"/>
    </row>
    <row r="68" spans="2:4">
      <c r="B68" s="501"/>
      <c r="C68" s="501"/>
      <c r="D68" s="501"/>
    </row>
    <row r="69" spans="2:4">
      <c r="B69" s="501"/>
      <c r="C69" s="501"/>
      <c r="D69" s="501"/>
    </row>
    <row r="70" spans="2:4">
      <c r="B70" s="501"/>
      <c r="C70" s="501"/>
      <c r="D70" s="501"/>
    </row>
    <row r="71" spans="2:4">
      <c r="B71" s="501"/>
      <c r="C71" s="501"/>
      <c r="D71" s="501"/>
    </row>
    <row r="72" spans="2:4">
      <c r="B72" s="501"/>
      <c r="C72" s="501"/>
      <c r="D72" s="501"/>
    </row>
    <row r="73" spans="2:4">
      <c r="B73" s="501"/>
      <c r="C73" s="501"/>
      <c r="D73" s="501"/>
    </row>
    <row r="74" spans="2:4">
      <c r="B74" s="501"/>
      <c r="C74" s="501"/>
      <c r="D74" s="501"/>
    </row>
    <row r="75" spans="2:4">
      <c r="B75" s="501"/>
      <c r="C75" s="501"/>
      <c r="D75" s="501"/>
    </row>
    <row r="76" spans="2:4">
      <c r="B76" s="501"/>
      <c r="C76" s="501"/>
      <c r="D76" s="501"/>
    </row>
    <row r="77" spans="2:4">
      <c r="B77" s="501"/>
      <c r="C77" s="501"/>
      <c r="D77" s="501"/>
    </row>
    <row r="78" spans="2:4">
      <c r="B78" s="501"/>
      <c r="C78" s="501"/>
      <c r="D78" s="501"/>
    </row>
    <row r="79" spans="2:4">
      <c r="B79" s="501"/>
      <c r="C79" s="501"/>
      <c r="D79" s="501"/>
    </row>
    <row r="80" spans="2:4">
      <c r="B80" s="501"/>
      <c r="C80" s="501"/>
      <c r="D80" s="501"/>
    </row>
    <row r="81" spans="2:4">
      <c r="B81" s="501"/>
      <c r="C81" s="501"/>
      <c r="D81" s="501"/>
    </row>
    <row r="82" spans="2:4">
      <c r="B82" s="501"/>
      <c r="C82" s="501"/>
      <c r="D82" s="501"/>
    </row>
    <row r="83" spans="2:4">
      <c r="B83" s="501"/>
      <c r="C83" s="501"/>
      <c r="D83" s="501"/>
    </row>
    <row r="84" spans="2:4">
      <c r="B84" s="501"/>
      <c r="C84" s="501"/>
      <c r="D84" s="501"/>
    </row>
    <row r="85" spans="2:4">
      <c r="B85" s="501"/>
      <c r="C85" s="501"/>
      <c r="D85" s="501"/>
    </row>
    <row r="86" spans="2:4">
      <c r="B86" s="501"/>
      <c r="C86" s="501"/>
      <c r="D86" s="501"/>
    </row>
    <row r="87" spans="2:4">
      <c r="B87" s="501"/>
      <c r="C87" s="501"/>
      <c r="D87" s="501"/>
    </row>
    <row r="88" spans="2:4">
      <c r="B88" s="501"/>
      <c r="C88" s="501"/>
      <c r="D88" s="501"/>
    </row>
    <row r="89" spans="2:4">
      <c r="B89" s="501"/>
      <c r="C89" s="501"/>
      <c r="D89" s="501"/>
    </row>
    <row r="90" spans="2:4">
      <c r="B90" s="501"/>
      <c r="C90" s="501"/>
      <c r="D90" s="501"/>
    </row>
    <row r="91" spans="2:4">
      <c r="B91" s="501"/>
      <c r="C91" s="501"/>
      <c r="D91" s="501"/>
    </row>
    <row r="92" spans="2:4">
      <c r="B92" s="501"/>
      <c r="C92" s="501"/>
      <c r="D92" s="501"/>
    </row>
    <row r="93" spans="2:4">
      <c r="B93" s="501"/>
      <c r="C93" s="501"/>
      <c r="D93" s="501"/>
    </row>
    <row r="94" spans="2:4">
      <c r="B94" s="501"/>
      <c r="C94" s="501"/>
      <c r="D94" s="501"/>
    </row>
    <row r="95" spans="2:4">
      <c r="B95" s="501"/>
      <c r="C95" s="501"/>
      <c r="D95" s="501"/>
    </row>
    <row r="96" spans="2:4">
      <c r="B96" s="501"/>
      <c r="C96" s="501"/>
      <c r="D96" s="501"/>
    </row>
    <row r="97" spans="2:4">
      <c r="B97" s="501"/>
      <c r="C97" s="501"/>
      <c r="D97" s="501"/>
    </row>
    <row r="98" spans="2:4">
      <c r="B98" s="501"/>
      <c r="C98" s="501"/>
      <c r="D98" s="501"/>
    </row>
    <row r="99" spans="2:4">
      <c r="B99" s="501"/>
      <c r="C99" s="501"/>
      <c r="D99" s="501"/>
    </row>
    <row r="100" spans="2:4">
      <c r="B100" s="501"/>
      <c r="C100" s="501"/>
      <c r="D100" s="501"/>
    </row>
    <row r="101" spans="2:4">
      <c r="B101" s="501"/>
      <c r="C101" s="501"/>
      <c r="D101" s="501"/>
    </row>
    <row r="102" spans="2:4">
      <c r="B102" s="501"/>
      <c r="C102" s="501"/>
      <c r="D102" s="501"/>
    </row>
    <row r="103" spans="2:4">
      <c r="B103" s="501"/>
      <c r="C103" s="501"/>
      <c r="D103" s="501"/>
    </row>
    <row r="104" spans="2:4">
      <c r="B104" s="501"/>
      <c r="C104" s="501"/>
      <c r="D104" s="501"/>
    </row>
    <row r="105" spans="2:4">
      <c r="B105" s="501"/>
      <c r="C105" s="501"/>
      <c r="D105" s="501"/>
    </row>
    <row r="106" spans="2:4">
      <c r="B106" s="501"/>
      <c r="C106" s="501"/>
      <c r="D106" s="501"/>
    </row>
    <row r="107" spans="2:4">
      <c r="B107" s="501"/>
      <c r="C107" s="501"/>
      <c r="D107" s="501"/>
    </row>
    <row r="108" spans="2:4">
      <c r="B108" s="501"/>
      <c r="C108" s="501"/>
      <c r="D108" s="501"/>
    </row>
    <row r="109" spans="2:4">
      <c r="B109" s="501"/>
      <c r="C109" s="501"/>
      <c r="D109" s="501"/>
    </row>
    <row r="110" spans="2:4">
      <c r="B110" s="501"/>
      <c r="C110" s="501"/>
      <c r="D110" s="501"/>
    </row>
    <row r="111" spans="2:4">
      <c r="B111" s="501"/>
      <c r="C111" s="501"/>
      <c r="D111" s="501"/>
    </row>
    <row r="112" spans="2:4">
      <c r="B112" s="501"/>
      <c r="C112" s="501"/>
      <c r="D112" s="501"/>
    </row>
    <row r="113" spans="2:4">
      <c r="B113" s="501"/>
      <c r="C113" s="501"/>
      <c r="D113" s="501"/>
    </row>
    <row r="114" spans="2:4">
      <c r="B114" s="501"/>
      <c r="C114" s="501"/>
      <c r="D114" s="501"/>
    </row>
    <row r="115" spans="2:4">
      <c r="B115" s="501"/>
      <c r="C115" s="501"/>
      <c r="D115" s="501"/>
    </row>
    <row r="116" spans="2:4">
      <c r="B116" s="501"/>
      <c r="C116" s="501"/>
      <c r="D116" s="501"/>
    </row>
    <row r="117" spans="2:4">
      <c r="B117" s="501"/>
      <c r="C117" s="501"/>
      <c r="D117" s="501"/>
    </row>
    <row r="118" spans="2:4">
      <c r="B118" s="501"/>
      <c r="C118" s="501"/>
      <c r="D118" s="501"/>
    </row>
    <row r="119" spans="2:4">
      <c r="B119" s="501"/>
      <c r="C119" s="501"/>
      <c r="D119" s="501"/>
    </row>
    <row r="120" spans="2:4">
      <c r="B120" s="501"/>
      <c r="C120" s="501"/>
      <c r="D120" s="501"/>
    </row>
    <row r="121" spans="2:4">
      <c r="B121" s="501"/>
      <c r="C121" s="501"/>
      <c r="D121" s="501"/>
    </row>
    <row r="122" spans="2:4">
      <c r="B122" s="501"/>
      <c r="C122" s="501"/>
      <c r="D122" s="501"/>
    </row>
    <row r="123" spans="2:4">
      <c r="B123" s="501"/>
      <c r="C123" s="501"/>
      <c r="D123" s="501"/>
    </row>
    <row r="124" spans="2:4">
      <c r="B124" s="501"/>
      <c r="C124" s="501"/>
      <c r="D124" s="501"/>
    </row>
    <row r="125" spans="2:4">
      <c r="B125" s="501"/>
      <c r="C125" s="501"/>
      <c r="D125" s="501"/>
    </row>
    <row r="126" spans="2:4">
      <c r="B126" s="501"/>
      <c r="C126" s="501"/>
      <c r="D126" s="501"/>
    </row>
    <row r="127" spans="2:4">
      <c r="B127" s="501"/>
      <c r="C127" s="501"/>
      <c r="D127" s="501"/>
    </row>
    <row r="128" spans="2:4">
      <c r="B128" s="501"/>
      <c r="C128" s="501"/>
      <c r="D128" s="501"/>
    </row>
    <row r="129" spans="2:4">
      <c r="B129" s="501"/>
      <c r="C129" s="501"/>
      <c r="D129" s="501"/>
    </row>
    <row r="130" spans="2:4">
      <c r="B130" s="501"/>
      <c r="C130" s="501"/>
      <c r="D130" s="501"/>
    </row>
    <row r="131" spans="2:4">
      <c r="B131" s="501"/>
      <c r="C131" s="501"/>
      <c r="D131" s="501"/>
    </row>
    <row r="132" spans="2:4">
      <c r="B132" s="501"/>
      <c r="C132" s="501"/>
      <c r="D132" s="501"/>
    </row>
    <row r="133" spans="2:4">
      <c r="B133" s="501"/>
      <c r="C133" s="501"/>
      <c r="D133" s="501"/>
    </row>
    <row r="134" spans="2:4">
      <c r="B134" s="501"/>
      <c r="C134" s="501"/>
      <c r="D134" s="501"/>
    </row>
    <row r="135" spans="2:4">
      <c r="B135" s="501"/>
      <c r="C135" s="501"/>
      <c r="D135" s="501"/>
    </row>
    <row r="136" spans="2:4">
      <c r="B136" s="501"/>
      <c r="C136" s="501"/>
      <c r="D136" s="501"/>
    </row>
    <row r="137" spans="2:4">
      <c r="B137" s="501"/>
      <c r="C137" s="501"/>
      <c r="D137" s="501"/>
    </row>
    <row r="138" spans="2:4">
      <c r="B138" s="501"/>
      <c r="C138" s="501"/>
      <c r="D138" s="501"/>
    </row>
    <row r="139" spans="2:4">
      <c r="B139" s="501"/>
      <c r="C139" s="501"/>
      <c r="D139" s="501"/>
    </row>
    <row r="140" spans="2:4">
      <c r="B140" s="501"/>
      <c r="C140" s="501"/>
      <c r="D140" s="501"/>
    </row>
    <row r="141" spans="2:4">
      <c r="B141" s="501"/>
      <c r="C141" s="501"/>
      <c r="D141" s="501"/>
    </row>
    <row r="142" spans="2:4">
      <c r="B142" s="501"/>
      <c r="C142" s="501"/>
      <c r="D142" s="501"/>
    </row>
    <row r="143" spans="2:4">
      <c r="B143" s="501"/>
      <c r="C143" s="501"/>
      <c r="D143" s="501"/>
    </row>
    <row r="144" spans="2:4">
      <c r="B144" s="501"/>
      <c r="C144" s="501"/>
      <c r="D144" s="501"/>
    </row>
    <row r="145" spans="2:4">
      <c r="B145" s="501"/>
      <c r="C145" s="501"/>
      <c r="D145" s="501"/>
    </row>
    <row r="146" spans="2:4">
      <c r="B146" s="501"/>
      <c r="C146" s="501"/>
      <c r="D146" s="501"/>
    </row>
    <row r="147" spans="2:4">
      <c r="B147" s="501"/>
      <c r="C147" s="501"/>
      <c r="D147" s="501"/>
    </row>
    <row r="148" spans="2:4">
      <c r="B148" s="501"/>
      <c r="C148" s="501"/>
      <c r="D148" s="501"/>
    </row>
    <row r="149" spans="2:4">
      <c r="B149" s="501"/>
      <c r="C149" s="501"/>
      <c r="D149" s="501"/>
    </row>
    <row r="150" spans="2:4">
      <c r="B150" s="501"/>
      <c r="C150" s="501"/>
      <c r="D150" s="501"/>
    </row>
    <row r="151" spans="2:4">
      <c r="B151" s="501"/>
      <c r="C151" s="501"/>
      <c r="D151" s="501"/>
    </row>
    <row r="152" spans="2:4">
      <c r="B152" s="501"/>
      <c r="C152" s="501"/>
      <c r="D152" s="501"/>
    </row>
    <row r="153" spans="2:4">
      <c r="B153" s="501"/>
      <c r="C153" s="501"/>
      <c r="D153" s="501"/>
    </row>
    <row r="154" spans="2:4">
      <c r="B154" s="501"/>
      <c r="C154" s="501"/>
      <c r="D154" s="501"/>
    </row>
    <row r="155" spans="2:4">
      <c r="B155" s="501"/>
      <c r="C155" s="501"/>
      <c r="D155" s="501"/>
    </row>
    <row r="156" spans="2:4">
      <c r="B156" s="501"/>
      <c r="C156" s="501"/>
      <c r="D156" s="501"/>
    </row>
    <row r="157" spans="2:4">
      <c r="B157" s="501"/>
      <c r="C157" s="501"/>
      <c r="D157" s="501"/>
    </row>
    <row r="158" spans="2:4">
      <c r="B158" s="501"/>
      <c r="C158" s="501"/>
      <c r="D158" s="501"/>
    </row>
    <row r="159" spans="2:4">
      <c r="B159" s="501"/>
      <c r="C159" s="501"/>
      <c r="D159" s="501"/>
    </row>
    <row r="160" spans="2:4">
      <c r="B160" s="501"/>
      <c r="C160" s="501"/>
      <c r="D160" s="501"/>
    </row>
    <row r="161" spans="2:4">
      <c r="B161" s="501"/>
      <c r="C161" s="501"/>
      <c r="D161" s="501"/>
    </row>
    <row r="162" spans="2:4">
      <c r="B162" s="501"/>
      <c r="C162" s="501"/>
      <c r="D162" s="501"/>
    </row>
    <row r="163" spans="2:4">
      <c r="B163" s="501"/>
      <c r="C163" s="501"/>
      <c r="D163" s="501"/>
    </row>
    <row r="164" spans="2:4">
      <c r="B164" s="501"/>
      <c r="C164" s="501"/>
      <c r="D164" s="501"/>
    </row>
    <row r="165" spans="2:4">
      <c r="B165" s="501"/>
      <c r="C165" s="501"/>
      <c r="D165" s="501"/>
    </row>
    <row r="166" spans="2:4">
      <c r="B166" s="501"/>
      <c r="C166" s="501"/>
      <c r="D166" s="501"/>
    </row>
    <row r="167" spans="2:4">
      <c r="B167" s="501"/>
      <c r="C167" s="501"/>
      <c r="D167" s="501"/>
    </row>
    <row r="168" spans="2:4">
      <c r="B168" s="501"/>
      <c r="C168" s="501"/>
      <c r="D168" s="501"/>
    </row>
    <row r="169" spans="2:4">
      <c r="B169" s="501"/>
      <c r="C169" s="501"/>
      <c r="D169" s="501"/>
    </row>
    <row r="170" spans="2:4">
      <c r="B170" s="501"/>
      <c r="C170" s="501"/>
      <c r="D170" s="501"/>
    </row>
    <row r="171" spans="2:4">
      <c r="B171" s="501"/>
      <c r="C171" s="501"/>
      <c r="D171" s="501"/>
    </row>
    <row r="172" spans="2:4">
      <c r="B172" s="501"/>
      <c r="C172" s="501"/>
      <c r="D172" s="501"/>
    </row>
    <row r="173" spans="2:4">
      <c r="B173" s="501"/>
      <c r="C173" s="501"/>
      <c r="D173" s="501"/>
    </row>
    <row r="174" spans="2:4">
      <c r="B174" s="501"/>
      <c r="C174" s="501"/>
      <c r="D174" s="501"/>
    </row>
    <row r="175" spans="2:4">
      <c r="B175" s="501"/>
      <c r="C175" s="501"/>
      <c r="D175" s="501"/>
    </row>
    <row r="176" spans="2:4">
      <c r="B176" s="501"/>
      <c r="C176" s="501"/>
      <c r="D176" s="501"/>
    </row>
    <row r="177" spans="2:4">
      <c r="B177" s="501"/>
      <c r="C177" s="501"/>
      <c r="D177" s="501"/>
    </row>
    <row r="178" spans="2:4">
      <c r="B178" s="501"/>
      <c r="C178" s="501"/>
      <c r="D178" s="501"/>
    </row>
    <row r="179" spans="2:4">
      <c r="B179" s="501"/>
      <c r="C179" s="501"/>
      <c r="D179" s="501"/>
    </row>
    <row r="180" spans="2:4">
      <c r="B180" s="501"/>
      <c r="C180" s="501"/>
      <c r="D180" s="501"/>
    </row>
    <row r="181" spans="2:4">
      <c r="B181" s="501"/>
      <c r="C181" s="501"/>
      <c r="D181" s="501"/>
    </row>
    <row r="182" spans="2:4">
      <c r="B182" s="501"/>
      <c r="C182" s="501"/>
      <c r="D182" s="501"/>
    </row>
    <row r="183" spans="2:4">
      <c r="B183" s="501"/>
      <c r="C183" s="501"/>
      <c r="D183" s="501"/>
    </row>
    <row r="184" spans="2:4">
      <c r="B184" s="501"/>
      <c r="C184" s="501"/>
      <c r="D184" s="501"/>
    </row>
    <row r="185" spans="2:4">
      <c r="B185" s="501"/>
      <c r="C185" s="501"/>
      <c r="D185" s="501"/>
    </row>
    <row r="186" spans="2:4">
      <c r="B186" s="501"/>
      <c r="C186" s="501"/>
      <c r="D186" s="501"/>
    </row>
    <row r="187" spans="2:4">
      <c r="B187" s="501"/>
      <c r="C187" s="501"/>
      <c r="D187" s="501"/>
    </row>
    <row r="188" spans="2:4">
      <c r="B188" s="501"/>
      <c r="C188" s="501"/>
      <c r="D188" s="501"/>
    </row>
    <row r="189" spans="2:4">
      <c r="B189" s="501"/>
      <c r="C189" s="501"/>
      <c r="D189" s="501"/>
    </row>
    <row r="190" spans="2:4">
      <c r="B190" s="501"/>
      <c r="C190" s="501"/>
      <c r="D190" s="501"/>
    </row>
    <row r="191" spans="2:4">
      <c r="B191" s="501"/>
      <c r="C191" s="501"/>
      <c r="D191" s="501"/>
    </row>
    <row r="192" spans="2:4">
      <c r="B192" s="501"/>
      <c r="C192" s="501"/>
      <c r="D192" s="501"/>
    </row>
    <row r="193" spans="2:4">
      <c r="B193" s="501"/>
      <c r="C193" s="501"/>
      <c r="D193" s="501"/>
    </row>
    <row r="194" spans="2:4">
      <c r="B194" s="501"/>
      <c r="C194" s="501"/>
      <c r="D194" s="501"/>
    </row>
    <row r="195" spans="2:4">
      <c r="B195" s="501"/>
      <c r="C195" s="501"/>
      <c r="D195" s="501"/>
    </row>
    <row r="196" spans="2:4">
      <c r="B196" s="501"/>
      <c r="C196" s="501"/>
      <c r="D196" s="501"/>
    </row>
    <row r="197" spans="2:4">
      <c r="B197" s="501"/>
      <c r="C197" s="501"/>
      <c r="D197" s="501"/>
    </row>
    <row r="198" spans="2:4">
      <c r="B198" s="501"/>
      <c r="C198" s="501"/>
      <c r="D198" s="501"/>
    </row>
    <row r="199" spans="2:4">
      <c r="B199" s="501"/>
      <c r="C199" s="501"/>
      <c r="D199" s="501"/>
    </row>
    <row r="200" spans="2:4">
      <c r="B200" s="501"/>
      <c r="C200" s="501"/>
      <c r="D200" s="501"/>
    </row>
    <row r="201" spans="2:4">
      <c r="B201" s="501"/>
      <c r="C201" s="501"/>
      <c r="D201" s="501"/>
    </row>
    <row r="202" spans="2:4">
      <c r="B202" s="501"/>
      <c r="C202" s="501"/>
      <c r="D202" s="501"/>
    </row>
    <row r="203" spans="2:4">
      <c r="B203" s="501"/>
      <c r="C203" s="501"/>
      <c r="D203" s="501"/>
    </row>
    <row r="204" spans="2:4">
      <c r="B204" s="501"/>
      <c r="C204" s="501"/>
      <c r="D204" s="501"/>
    </row>
    <row r="205" spans="2:4">
      <c r="B205" s="501"/>
      <c r="C205" s="501"/>
      <c r="D205" s="501"/>
    </row>
    <row r="206" spans="2:4">
      <c r="B206" s="501"/>
      <c r="C206" s="501"/>
      <c r="D206" s="501"/>
    </row>
    <row r="207" spans="2:4">
      <c r="B207" s="501"/>
      <c r="C207" s="501"/>
      <c r="D207" s="501"/>
    </row>
    <row r="208" spans="2:4">
      <c r="B208" s="501"/>
      <c r="C208" s="501"/>
      <c r="D208" s="501"/>
    </row>
    <row r="209" spans="2:4">
      <c r="B209" s="501"/>
      <c r="C209" s="501"/>
      <c r="D209" s="501"/>
    </row>
    <row r="210" spans="2:4">
      <c r="B210" s="501"/>
      <c r="C210" s="501"/>
      <c r="D210" s="501"/>
    </row>
    <row r="211" spans="2:4">
      <c r="B211" s="501"/>
      <c r="C211" s="501"/>
      <c r="D211" s="501"/>
    </row>
    <row r="212" spans="2:4">
      <c r="B212" s="501"/>
      <c r="C212" s="501"/>
      <c r="D212" s="501"/>
    </row>
    <row r="213" spans="2:4">
      <c r="B213" s="501"/>
      <c r="C213" s="501"/>
      <c r="D213" s="501"/>
    </row>
    <row r="214" spans="2:4">
      <c r="B214" s="501"/>
      <c r="C214" s="501"/>
      <c r="D214" s="501"/>
    </row>
    <row r="215" spans="2:4">
      <c r="B215" s="501"/>
      <c r="C215" s="501"/>
      <c r="D215" s="501"/>
    </row>
    <row r="216" spans="2:4">
      <c r="B216" s="501"/>
      <c r="C216" s="501"/>
      <c r="D216" s="501"/>
    </row>
    <row r="217" spans="2:4">
      <c r="B217" s="501"/>
      <c r="C217" s="501"/>
      <c r="D217" s="501"/>
    </row>
    <row r="218" spans="2:4">
      <c r="B218" s="501"/>
      <c r="C218" s="501"/>
      <c r="D218" s="501"/>
    </row>
    <row r="219" spans="2:4">
      <c r="B219" s="501"/>
      <c r="C219" s="501"/>
      <c r="D219" s="501"/>
    </row>
    <row r="220" spans="2:4">
      <c r="B220" s="501"/>
      <c r="C220" s="501"/>
      <c r="D220" s="501"/>
    </row>
    <row r="221" spans="2:4">
      <c r="B221" s="501"/>
      <c r="C221" s="501"/>
      <c r="D221" s="501"/>
    </row>
    <row r="222" spans="2:4">
      <c r="B222" s="501"/>
      <c r="C222" s="501"/>
      <c r="D222" s="501"/>
    </row>
    <row r="223" spans="2:4">
      <c r="B223" s="501"/>
      <c r="C223" s="501"/>
      <c r="D223" s="501"/>
    </row>
    <row r="224" spans="2:4">
      <c r="B224" s="501"/>
      <c r="C224" s="501"/>
      <c r="D224" s="501"/>
    </row>
    <row r="225" spans="2:4">
      <c r="B225" s="501"/>
      <c r="C225" s="501"/>
      <c r="D225" s="501"/>
    </row>
    <row r="226" spans="2:4">
      <c r="B226" s="501"/>
      <c r="C226" s="501"/>
      <c r="D226" s="501"/>
    </row>
    <row r="227" spans="2:4">
      <c r="B227" s="501"/>
      <c r="C227" s="501"/>
      <c r="D227" s="501"/>
    </row>
    <row r="228" spans="2:4">
      <c r="B228" s="501"/>
      <c r="C228" s="501"/>
      <c r="D228" s="501"/>
    </row>
    <row r="229" spans="2:4">
      <c r="B229" s="501"/>
      <c r="C229" s="501"/>
      <c r="D229" s="501"/>
    </row>
    <row r="230" spans="2:4">
      <c r="B230" s="501"/>
      <c r="C230" s="501"/>
      <c r="D230" s="501"/>
    </row>
    <row r="231" spans="2:4">
      <c r="B231" s="501"/>
      <c r="C231" s="501"/>
      <c r="D231" s="501"/>
    </row>
    <row r="232" spans="2:4">
      <c r="B232" s="501"/>
      <c r="C232" s="501"/>
      <c r="D232" s="501"/>
    </row>
    <row r="233" spans="2:4">
      <c r="B233" s="501"/>
      <c r="C233" s="501"/>
      <c r="D233" s="501"/>
    </row>
    <row r="234" spans="2:4">
      <c r="B234" s="501"/>
      <c r="C234" s="501"/>
      <c r="D234" s="501"/>
    </row>
    <row r="235" spans="2:4">
      <c r="B235" s="501"/>
      <c r="C235" s="501"/>
      <c r="D235" s="501"/>
    </row>
    <row r="236" spans="2:4">
      <c r="B236" s="501"/>
      <c r="C236" s="501"/>
      <c r="D236" s="501"/>
    </row>
    <row r="237" spans="2:4">
      <c r="B237" s="501"/>
      <c r="C237" s="501"/>
      <c r="D237" s="501"/>
    </row>
    <row r="238" spans="2:4">
      <c r="B238" s="501"/>
      <c r="C238" s="501"/>
      <c r="D238" s="501"/>
    </row>
    <row r="239" spans="2:4">
      <c r="B239" s="501"/>
      <c r="C239" s="501"/>
      <c r="D239" s="501"/>
    </row>
    <row r="240" spans="2:4">
      <c r="B240" s="501"/>
      <c r="C240" s="501"/>
      <c r="D240" s="501"/>
    </row>
    <row r="241" spans="2:4">
      <c r="B241" s="501"/>
      <c r="C241" s="501"/>
      <c r="D241" s="501"/>
    </row>
    <row r="242" spans="2:4">
      <c r="B242" s="501"/>
      <c r="C242" s="501"/>
      <c r="D242" s="501"/>
    </row>
    <row r="243" spans="2:4">
      <c r="B243" s="501"/>
      <c r="C243" s="501"/>
      <c r="D243" s="501"/>
    </row>
    <row r="244" spans="2:4">
      <c r="B244" s="501"/>
      <c r="C244" s="501"/>
      <c r="D244" s="501"/>
    </row>
    <row r="245" spans="2:4">
      <c r="B245" s="501"/>
      <c r="C245" s="501"/>
      <c r="D245" s="501"/>
    </row>
    <row r="246" spans="2:4">
      <c r="B246" s="501"/>
      <c r="C246" s="501"/>
      <c r="D246" s="501"/>
    </row>
    <row r="247" spans="2:4">
      <c r="B247" s="501"/>
      <c r="C247" s="501"/>
      <c r="D247" s="501"/>
    </row>
    <row r="248" spans="2:4">
      <c r="B248" s="501"/>
      <c r="C248" s="501"/>
      <c r="D248" s="501"/>
    </row>
    <row r="249" spans="2:4">
      <c r="B249" s="501"/>
      <c r="C249" s="501"/>
      <c r="D249" s="501"/>
    </row>
    <row r="250" spans="2:4">
      <c r="B250" s="501"/>
      <c r="C250" s="501"/>
      <c r="D250" s="501"/>
    </row>
    <row r="251" spans="2:4">
      <c r="B251" s="501"/>
      <c r="C251" s="501"/>
      <c r="D251" s="501"/>
    </row>
    <row r="252" spans="2:4">
      <c r="B252" s="501"/>
      <c r="C252" s="501"/>
      <c r="D252" s="501"/>
    </row>
    <row r="253" spans="2:4">
      <c r="B253" s="501"/>
      <c r="C253" s="501"/>
      <c r="D253" s="501"/>
    </row>
    <row r="254" spans="2:4">
      <c r="B254" s="501"/>
      <c r="C254" s="501"/>
      <c r="D254" s="501"/>
    </row>
    <row r="255" spans="2:4">
      <c r="B255" s="501"/>
      <c r="C255" s="501"/>
      <c r="D255" s="501"/>
    </row>
    <row r="256" spans="2:4">
      <c r="B256" s="501"/>
      <c r="C256" s="501"/>
      <c r="D256" s="501"/>
    </row>
    <row r="257" spans="2:4">
      <c r="B257" s="501"/>
      <c r="C257" s="501"/>
      <c r="D257" s="501"/>
    </row>
    <row r="258" spans="2:4">
      <c r="B258" s="501"/>
      <c r="C258" s="501"/>
      <c r="D258" s="501"/>
    </row>
    <row r="259" spans="2:4">
      <c r="B259" s="501"/>
      <c r="C259" s="501"/>
      <c r="D259" s="501"/>
    </row>
    <row r="260" spans="2:4">
      <c r="B260" s="501"/>
      <c r="C260" s="501"/>
      <c r="D260" s="501"/>
    </row>
    <row r="261" spans="2:4">
      <c r="B261" s="501"/>
      <c r="C261" s="501"/>
      <c r="D261" s="501"/>
    </row>
    <row r="262" spans="2:4">
      <c r="B262" s="501"/>
      <c r="C262" s="501"/>
      <c r="D262" s="501"/>
    </row>
    <row r="263" spans="2:4">
      <c r="B263" s="501"/>
      <c r="C263" s="501"/>
      <c r="D263" s="501"/>
    </row>
    <row r="264" spans="2:4">
      <c r="B264" s="501"/>
      <c r="C264" s="501"/>
      <c r="D264" s="501"/>
    </row>
    <row r="265" spans="2:4">
      <c r="B265" s="501"/>
      <c r="C265" s="501"/>
      <c r="D265" s="501"/>
    </row>
    <row r="266" spans="2:4">
      <c r="B266" s="501"/>
      <c r="C266" s="501"/>
      <c r="D266" s="501"/>
    </row>
    <row r="267" spans="2:4">
      <c r="B267" s="501"/>
      <c r="C267" s="501"/>
      <c r="D267" s="501"/>
    </row>
    <row r="268" spans="2:4">
      <c r="B268" s="501"/>
      <c r="C268" s="501"/>
      <c r="D268" s="501"/>
    </row>
    <row r="269" spans="2:4">
      <c r="B269" s="501"/>
      <c r="C269" s="501"/>
      <c r="D269" s="501"/>
    </row>
    <row r="270" spans="2:4">
      <c r="B270" s="501"/>
      <c r="C270" s="501"/>
      <c r="D270" s="501"/>
    </row>
    <row r="271" spans="2:4">
      <c r="B271" s="501"/>
      <c r="C271" s="501"/>
      <c r="D271" s="501"/>
    </row>
    <row r="272" spans="2:4">
      <c r="B272" s="501"/>
      <c r="C272" s="501"/>
      <c r="D272" s="501"/>
    </row>
    <row r="273" spans="2:4">
      <c r="B273" s="501"/>
      <c r="C273" s="501"/>
      <c r="D273" s="501"/>
    </row>
    <row r="274" spans="2:4">
      <c r="B274" s="501"/>
      <c r="C274" s="501"/>
      <c r="D274" s="501"/>
    </row>
    <row r="275" spans="2:4">
      <c r="B275" s="501"/>
      <c r="C275" s="501"/>
      <c r="D275" s="501"/>
    </row>
    <row r="276" spans="2:4">
      <c r="B276" s="501"/>
      <c r="C276" s="501"/>
      <c r="D276" s="501"/>
    </row>
    <row r="277" spans="2:4">
      <c r="B277" s="501"/>
      <c r="C277" s="501"/>
      <c r="D277" s="501"/>
    </row>
    <row r="278" spans="2:4">
      <c r="B278" s="501"/>
      <c r="C278" s="501"/>
      <c r="D278" s="501"/>
    </row>
    <row r="279" spans="2:4">
      <c r="B279" s="501"/>
      <c r="C279" s="501"/>
      <c r="D279" s="501"/>
    </row>
    <row r="280" spans="2:4">
      <c r="B280" s="501"/>
      <c r="C280" s="501"/>
      <c r="D280" s="501"/>
    </row>
    <row r="281" spans="2:4">
      <c r="B281" s="501"/>
      <c r="C281" s="501"/>
      <c r="D281" s="501"/>
    </row>
    <row r="282" spans="2:4">
      <c r="B282" s="501"/>
      <c r="C282" s="501"/>
      <c r="D282" s="501"/>
    </row>
    <row r="283" spans="2:4">
      <c r="B283" s="501"/>
      <c r="C283" s="501"/>
      <c r="D283" s="501"/>
    </row>
    <row r="284" spans="2:4">
      <c r="B284" s="501"/>
      <c r="C284" s="501"/>
      <c r="D284" s="501"/>
    </row>
    <row r="285" spans="2:4">
      <c r="B285" s="501"/>
      <c r="C285" s="501"/>
      <c r="D285" s="501"/>
    </row>
    <row r="286" spans="2:4">
      <c r="B286" s="501"/>
      <c r="C286" s="501"/>
      <c r="D286" s="501"/>
    </row>
    <row r="287" spans="2:4">
      <c r="B287" s="501"/>
      <c r="C287" s="501"/>
      <c r="D287" s="501"/>
    </row>
    <row r="288" spans="2:4">
      <c r="B288" s="501"/>
      <c r="C288" s="501"/>
      <c r="D288" s="501"/>
    </row>
    <row r="289" spans="2:4">
      <c r="B289" s="501"/>
      <c r="C289" s="501"/>
      <c r="D289" s="501"/>
    </row>
    <row r="290" spans="2:4">
      <c r="B290" s="501"/>
      <c r="C290" s="501"/>
      <c r="D290" s="501"/>
    </row>
    <row r="291" spans="2:4">
      <c r="B291" s="501"/>
      <c r="C291" s="501"/>
      <c r="D291" s="501"/>
    </row>
    <row r="292" spans="2:4">
      <c r="B292" s="501"/>
      <c r="C292" s="501"/>
      <c r="D292" s="501"/>
    </row>
    <row r="293" spans="2:4">
      <c r="B293" s="501"/>
      <c r="C293" s="501"/>
      <c r="D293" s="501"/>
    </row>
    <row r="294" spans="2:4">
      <c r="B294" s="501"/>
      <c r="C294" s="501"/>
      <c r="D294" s="501"/>
    </row>
    <row r="295" spans="2:4">
      <c r="B295" s="501"/>
      <c r="C295" s="501"/>
      <c r="D295" s="501"/>
    </row>
    <row r="296" spans="2:4">
      <c r="B296" s="501"/>
      <c r="C296" s="501"/>
      <c r="D296" s="501"/>
    </row>
    <row r="297" spans="2:4">
      <c r="B297" s="501"/>
      <c r="C297" s="501"/>
      <c r="D297" s="501"/>
    </row>
    <row r="298" spans="2:4">
      <c r="B298" s="501"/>
      <c r="C298" s="501"/>
      <c r="D298" s="501"/>
    </row>
    <row r="299" spans="2:4">
      <c r="B299" s="501"/>
      <c r="C299" s="501"/>
      <c r="D299" s="501"/>
    </row>
    <row r="300" spans="2:4">
      <c r="B300" s="501"/>
      <c r="C300" s="501"/>
      <c r="D300" s="501"/>
    </row>
    <row r="301" spans="2:4">
      <c r="B301" s="501"/>
      <c r="C301" s="501"/>
      <c r="D301" s="501"/>
    </row>
    <row r="302" spans="2:4">
      <c r="B302" s="501"/>
      <c r="C302" s="501"/>
      <c r="D302" s="501"/>
    </row>
    <row r="303" spans="2:4">
      <c r="B303" s="501"/>
      <c r="C303" s="501"/>
      <c r="D303" s="501"/>
    </row>
    <row r="304" spans="2:4">
      <c r="B304" s="501"/>
      <c r="C304" s="501"/>
      <c r="D304" s="501"/>
    </row>
    <row r="305" spans="2:4">
      <c r="B305" s="501"/>
      <c r="C305" s="501"/>
      <c r="D305" s="501"/>
    </row>
    <row r="306" spans="2:4">
      <c r="B306" s="501"/>
      <c r="C306" s="501"/>
      <c r="D306" s="501"/>
    </row>
    <row r="307" spans="2:4">
      <c r="B307" s="501"/>
      <c r="C307" s="501"/>
      <c r="D307" s="501"/>
    </row>
    <row r="308" spans="2:4">
      <c r="B308" s="501"/>
      <c r="C308" s="501"/>
      <c r="D308" s="501"/>
    </row>
    <row r="309" spans="2:4">
      <c r="B309" s="501"/>
      <c r="C309" s="501"/>
      <c r="D309" s="501"/>
    </row>
    <row r="310" spans="2:4">
      <c r="B310" s="501"/>
      <c r="C310" s="501"/>
      <c r="D310" s="501"/>
    </row>
    <row r="311" spans="2:4">
      <c r="B311" s="501"/>
      <c r="C311" s="501"/>
      <c r="D311" s="501"/>
    </row>
    <row r="312" spans="2:4">
      <c r="B312" s="501"/>
      <c r="C312" s="501"/>
      <c r="D312" s="501"/>
    </row>
    <row r="313" spans="2:4">
      <c r="B313" s="501"/>
      <c r="C313" s="501"/>
      <c r="D313" s="501"/>
    </row>
    <row r="314" spans="2:4">
      <c r="B314" s="501"/>
      <c r="C314" s="501"/>
      <c r="D314" s="501"/>
    </row>
    <row r="315" spans="2:4">
      <c r="B315" s="501"/>
      <c r="C315" s="501"/>
      <c r="D315" s="501"/>
    </row>
    <row r="316" spans="2:4">
      <c r="B316" s="501"/>
      <c r="C316" s="501"/>
      <c r="D316" s="501"/>
    </row>
    <row r="317" spans="2:4">
      <c r="B317" s="501"/>
      <c r="C317" s="501"/>
      <c r="D317" s="501"/>
    </row>
    <row r="318" spans="2:4">
      <c r="B318" s="501"/>
      <c r="C318" s="501"/>
      <c r="D318" s="501"/>
    </row>
    <row r="319" spans="2:4">
      <c r="B319" s="501"/>
      <c r="C319" s="501"/>
      <c r="D319" s="501"/>
    </row>
    <row r="320" spans="2:4">
      <c r="B320" s="501"/>
      <c r="C320" s="501"/>
      <c r="D320" s="501"/>
    </row>
    <row r="321" spans="2:4">
      <c r="B321" s="501"/>
      <c r="C321" s="501"/>
      <c r="D321" s="501"/>
    </row>
    <row r="322" spans="2:4">
      <c r="B322" s="501"/>
      <c r="C322" s="501"/>
      <c r="D322" s="501"/>
    </row>
    <row r="323" spans="2:4">
      <c r="B323" s="501"/>
      <c r="C323" s="501"/>
      <c r="D323" s="501"/>
    </row>
    <row r="324" spans="2:4">
      <c r="B324" s="501"/>
      <c r="C324" s="501"/>
      <c r="D324" s="501"/>
    </row>
    <row r="325" spans="2:4">
      <c r="B325" s="501"/>
      <c r="C325" s="501"/>
      <c r="D325" s="501"/>
    </row>
    <row r="326" spans="2:4">
      <c r="B326" s="501"/>
      <c r="C326" s="501"/>
      <c r="D326" s="501"/>
    </row>
    <row r="327" spans="2:4">
      <c r="B327" s="501"/>
      <c r="C327" s="501"/>
      <c r="D327" s="501"/>
    </row>
    <row r="328" spans="2:4">
      <c r="B328" s="501"/>
      <c r="C328" s="501"/>
      <c r="D328" s="501"/>
    </row>
    <row r="329" spans="2:4">
      <c r="B329" s="501"/>
      <c r="C329" s="501"/>
      <c r="D329" s="501"/>
    </row>
    <row r="330" spans="2:4">
      <c r="B330" s="501"/>
      <c r="C330" s="501"/>
      <c r="D330" s="501"/>
    </row>
    <row r="331" spans="2:4">
      <c r="B331" s="501"/>
      <c r="C331" s="501"/>
      <c r="D331" s="501"/>
    </row>
    <row r="332" spans="2:4">
      <c r="B332" s="501"/>
      <c r="C332" s="501"/>
      <c r="D332" s="501"/>
    </row>
    <row r="333" spans="2:4">
      <c r="B333" s="501"/>
      <c r="C333" s="501"/>
      <c r="D333" s="501"/>
    </row>
    <row r="334" spans="2:4">
      <c r="B334" s="501"/>
      <c r="C334" s="501"/>
      <c r="D334" s="501"/>
    </row>
    <row r="335" spans="2:4">
      <c r="B335" s="501"/>
      <c r="C335" s="501"/>
      <c r="D335" s="501"/>
    </row>
    <row r="336" spans="2:4">
      <c r="B336" s="501"/>
      <c r="C336" s="501"/>
      <c r="D336" s="501"/>
    </row>
    <row r="337" spans="2:4">
      <c r="B337" s="501"/>
      <c r="C337" s="501"/>
      <c r="D337" s="501"/>
    </row>
    <row r="338" spans="2:4">
      <c r="B338" s="501"/>
      <c r="C338" s="501"/>
      <c r="D338" s="501"/>
    </row>
    <row r="339" spans="2:4">
      <c r="B339" s="501"/>
      <c r="C339" s="501"/>
      <c r="D339" s="501"/>
    </row>
    <row r="340" spans="2:4">
      <c r="B340" s="501"/>
      <c r="C340" s="501"/>
      <c r="D340" s="501"/>
    </row>
    <row r="341" spans="2:4">
      <c r="B341" s="501"/>
      <c r="C341" s="501"/>
      <c r="D341" s="501"/>
    </row>
    <row r="342" spans="2:4">
      <c r="B342" s="501"/>
      <c r="C342" s="501"/>
      <c r="D342" s="501"/>
    </row>
    <row r="343" spans="2:4">
      <c r="B343" s="501"/>
      <c r="C343" s="501"/>
      <c r="D343" s="501"/>
    </row>
    <row r="344" spans="2:4">
      <c r="B344" s="501"/>
      <c r="C344" s="501"/>
      <c r="D344" s="501"/>
    </row>
    <row r="345" spans="2:4">
      <c r="B345" s="501"/>
      <c r="C345" s="501"/>
      <c r="D345" s="501"/>
    </row>
    <row r="346" spans="2:4">
      <c r="B346" s="501"/>
      <c r="C346" s="501"/>
      <c r="D346" s="501"/>
    </row>
    <row r="347" spans="2:4">
      <c r="B347" s="501"/>
      <c r="C347" s="501"/>
      <c r="D347" s="501"/>
    </row>
    <row r="348" spans="2:4">
      <c r="B348" s="501"/>
      <c r="C348" s="501"/>
      <c r="D348" s="501"/>
    </row>
    <row r="349" spans="2:4">
      <c r="B349" s="501"/>
      <c r="C349" s="501"/>
      <c r="D349" s="501"/>
    </row>
    <row r="350" spans="2:4">
      <c r="B350" s="501"/>
      <c r="C350" s="501"/>
      <c r="D350" s="501"/>
    </row>
    <row r="351" spans="2:4">
      <c r="B351" s="501"/>
      <c r="C351" s="501"/>
      <c r="D351" s="501"/>
    </row>
    <row r="352" spans="2:4">
      <c r="B352" s="501"/>
      <c r="C352" s="501"/>
      <c r="D352" s="501"/>
    </row>
    <row r="353" spans="2:4">
      <c r="B353" s="501"/>
      <c r="C353" s="501"/>
      <c r="D353" s="501"/>
    </row>
    <row r="354" spans="2:4">
      <c r="B354" s="501"/>
      <c r="C354" s="501"/>
      <c r="D354" s="501"/>
    </row>
    <row r="355" spans="2:4">
      <c r="B355" s="501"/>
      <c r="C355" s="501"/>
      <c r="D355" s="501"/>
    </row>
    <row r="356" spans="2:4">
      <c r="B356" s="501"/>
      <c r="C356" s="501"/>
      <c r="D356" s="501"/>
    </row>
    <row r="357" spans="2:4">
      <c r="B357" s="501"/>
      <c r="C357" s="501"/>
      <c r="D357" s="501"/>
    </row>
    <row r="358" spans="2:4">
      <c r="B358" s="501"/>
      <c r="C358" s="501"/>
      <c r="D358" s="501"/>
    </row>
    <row r="359" spans="2:4">
      <c r="B359" s="501"/>
      <c r="C359" s="501"/>
      <c r="D359" s="501"/>
    </row>
    <row r="360" spans="2:4">
      <c r="B360" s="501"/>
      <c r="C360" s="501"/>
      <c r="D360" s="501"/>
    </row>
    <row r="361" spans="2:4">
      <c r="B361" s="501"/>
      <c r="C361" s="501"/>
      <c r="D361" s="501"/>
    </row>
    <row r="362" spans="2:4">
      <c r="B362" s="501"/>
      <c r="C362" s="501"/>
      <c r="D362" s="501"/>
    </row>
    <row r="363" spans="2:4">
      <c r="B363" s="501"/>
      <c r="C363" s="501"/>
      <c r="D363" s="501"/>
    </row>
    <row r="364" spans="2:4">
      <c r="B364" s="501"/>
      <c r="C364" s="501"/>
      <c r="D364" s="501"/>
    </row>
    <row r="365" spans="2:4">
      <c r="B365" s="501"/>
      <c r="C365" s="501"/>
      <c r="D365" s="501"/>
    </row>
    <row r="366" spans="2:4">
      <c r="B366" s="501"/>
      <c r="C366" s="501"/>
      <c r="D366" s="501"/>
    </row>
    <row r="367" spans="2:4">
      <c r="B367" s="501"/>
      <c r="C367" s="501"/>
      <c r="D367" s="501"/>
    </row>
    <row r="368" spans="2:4">
      <c r="B368" s="501"/>
      <c r="C368" s="501"/>
      <c r="D368" s="501"/>
    </row>
    <row r="369" spans="2:4">
      <c r="B369" s="501"/>
      <c r="C369" s="501"/>
      <c r="D369" s="501"/>
    </row>
    <row r="370" spans="2:4">
      <c r="B370" s="501"/>
      <c r="C370" s="501"/>
      <c r="D370" s="501"/>
    </row>
    <row r="371" spans="2:4">
      <c r="B371" s="501"/>
      <c r="C371" s="501"/>
      <c r="D371" s="501"/>
    </row>
    <row r="372" spans="2:4">
      <c r="B372" s="501"/>
      <c r="C372" s="501"/>
      <c r="D372" s="501"/>
    </row>
    <row r="373" spans="2:4">
      <c r="B373" s="501"/>
      <c r="C373" s="501"/>
      <c r="D373" s="501"/>
    </row>
    <row r="374" spans="2:4">
      <c r="B374" s="501"/>
      <c r="C374" s="501"/>
      <c r="D374" s="501"/>
    </row>
    <row r="375" spans="2:4">
      <c r="B375" s="501"/>
      <c r="C375" s="501"/>
      <c r="D375" s="501"/>
    </row>
    <row r="376" spans="2:4">
      <c r="B376" s="501"/>
      <c r="C376" s="501"/>
      <c r="D376" s="501"/>
    </row>
    <row r="377" spans="2:4">
      <c r="B377" s="501"/>
      <c r="C377" s="501"/>
      <c r="D377" s="501"/>
    </row>
    <row r="378" spans="2:4">
      <c r="B378" s="501"/>
      <c r="C378" s="501"/>
      <c r="D378" s="501"/>
    </row>
    <row r="379" spans="2:4">
      <c r="B379" s="501"/>
      <c r="C379" s="501"/>
      <c r="D379" s="501"/>
    </row>
    <row r="380" spans="2:4">
      <c r="B380" s="501"/>
      <c r="C380" s="501"/>
      <c r="D380" s="501"/>
    </row>
    <row r="381" spans="2:4">
      <c r="B381" s="501"/>
      <c r="C381" s="501"/>
      <c r="D381" s="501"/>
    </row>
    <row r="382" spans="2:4">
      <c r="B382" s="501"/>
      <c r="C382" s="501"/>
      <c r="D382" s="501"/>
    </row>
    <row r="383" spans="2:4">
      <c r="B383" s="501"/>
      <c r="C383" s="501"/>
      <c r="D383" s="501"/>
    </row>
    <row r="384" spans="2:4">
      <c r="B384" s="501"/>
      <c r="C384" s="501"/>
      <c r="D384" s="501"/>
    </row>
    <row r="385" spans="2:4">
      <c r="B385" s="501"/>
      <c r="C385" s="501"/>
      <c r="D385" s="501"/>
    </row>
    <row r="386" spans="2:4">
      <c r="B386" s="501"/>
      <c r="C386" s="501"/>
      <c r="D386" s="501"/>
    </row>
    <row r="387" spans="2:4">
      <c r="B387" s="501"/>
      <c r="C387" s="501"/>
      <c r="D387" s="501"/>
    </row>
    <row r="388" spans="2:4">
      <c r="B388" s="501"/>
      <c r="C388" s="501"/>
      <c r="D388" s="501"/>
    </row>
    <row r="389" spans="2:4">
      <c r="B389" s="501"/>
      <c r="C389" s="501"/>
      <c r="D389" s="501"/>
    </row>
    <row r="390" spans="2:4">
      <c r="B390" s="501"/>
      <c r="C390" s="501"/>
      <c r="D390" s="501"/>
    </row>
    <row r="391" spans="2:4">
      <c r="B391" s="501"/>
      <c r="C391" s="501"/>
      <c r="D391" s="501"/>
    </row>
    <row r="392" spans="2:4">
      <c r="B392" s="501"/>
      <c r="C392" s="501"/>
      <c r="D392" s="501"/>
    </row>
    <row r="393" spans="2:4">
      <c r="B393" s="501"/>
      <c r="C393" s="501"/>
      <c r="D393" s="501"/>
    </row>
    <row r="394" spans="2:4">
      <c r="B394" s="501"/>
      <c r="C394" s="501"/>
      <c r="D394" s="501"/>
    </row>
    <row r="395" spans="2:4">
      <c r="B395" s="501"/>
      <c r="C395" s="501"/>
      <c r="D395" s="501"/>
    </row>
    <row r="396" spans="2:4">
      <c r="B396" s="501"/>
      <c r="C396" s="501"/>
      <c r="D396" s="501"/>
    </row>
    <row r="397" spans="2:4">
      <c r="B397" s="501"/>
      <c r="C397" s="501"/>
      <c r="D397" s="501"/>
    </row>
    <row r="398" spans="2:4">
      <c r="B398" s="501"/>
      <c r="C398" s="501"/>
      <c r="D398" s="501"/>
    </row>
    <row r="399" spans="2:4">
      <c r="B399" s="501"/>
      <c r="C399" s="501"/>
      <c r="D399" s="501"/>
    </row>
    <row r="400" spans="2:4">
      <c r="B400" s="501"/>
      <c r="C400" s="501"/>
      <c r="D400" s="501"/>
    </row>
    <row r="401" spans="2:4">
      <c r="B401" s="501"/>
      <c r="C401" s="501"/>
      <c r="D401" s="501"/>
    </row>
    <row r="402" spans="2:4">
      <c r="B402" s="501"/>
      <c r="C402" s="501"/>
      <c r="D402" s="501"/>
    </row>
    <row r="403" spans="2:4">
      <c r="B403" s="501"/>
      <c r="C403" s="501"/>
      <c r="D403" s="501"/>
    </row>
    <row r="404" spans="2:4">
      <c r="B404" s="501"/>
      <c r="C404" s="501"/>
      <c r="D404" s="501"/>
    </row>
    <row r="405" spans="2:4">
      <c r="B405" s="501"/>
      <c r="C405" s="501"/>
      <c r="D405" s="501"/>
    </row>
    <row r="406" spans="2:4">
      <c r="B406" s="501"/>
      <c r="C406" s="501"/>
      <c r="D406" s="501"/>
    </row>
    <row r="407" spans="2:4">
      <c r="B407" s="501"/>
      <c r="C407" s="501"/>
      <c r="D407" s="501"/>
    </row>
    <row r="408" spans="2:4">
      <c r="B408" s="501"/>
      <c r="C408" s="501"/>
      <c r="D408" s="501"/>
    </row>
    <row r="409" spans="2:4">
      <c r="B409" s="501"/>
      <c r="C409" s="501"/>
      <c r="D409" s="501"/>
    </row>
    <row r="410" spans="2:4">
      <c r="B410" s="501"/>
      <c r="C410" s="501"/>
      <c r="D410" s="501"/>
    </row>
    <row r="411" spans="2:4">
      <c r="B411" s="501"/>
      <c r="C411" s="501"/>
      <c r="D411" s="501"/>
    </row>
    <row r="412" spans="2:4">
      <c r="B412" s="501"/>
      <c r="C412" s="501"/>
      <c r="D412" s="501"/>
    </row>
    <row r="413" spans="2:4">
      <c r="B413" s="501"/>
      <c r="C413" s="501"/>
      <c r="D413" s="501"/>
    </row>
    <row r="414" spans="2:4">
      <c r="B414" s="501"/>
      <c r="C414" s="501"/>
      <c r="D414" s="501"/>
    </row>
    <row r="415" spans="2:4">
      <c r="B415" s="501"/>
      <c r="C415" s="501"/>
      <c r="D415" s="501"/>
    </row>
    <row r="416" spans="2:4">
      <c r="B416" s="501"/>
      <c r="C416" s="501"/>
      <c r="D416" s="501"/>
    </row>
    <row r="417" spans="2:4">
      <c r="B417" s="501"/>
      <c r="C417" s="501"/>
      <c r="D417" s="501"/>
    </row>
    <row r="418" spans="2:4">
      <c r="B418" s="501"/>
      <c r="C418" s="501"/>
      <c r="D418" s="501"/>
    </row>
    <row r="419" spans="2:4">
      <c r="B419" s="501"/>
      <c r="C419" s="501"/>
      <c r="D419" s="501"/>
    </row>
    <row r="420" spans="2:4">
      <c r="B420" s="501"/>
      <c r="C420" s="501"/>
      <c r="D420" s="501"/>
    </row>
    <row r="421" spans="2:4">
      <c r="B421" s="501"/>
      <c r="C421" s="501"/>
      <c r="D421" s="501"/>
    </row>
    <row r="422" spans="2:4">
      <c r="B422" s="501"/>
      <c r="C422" s="501"/>
      <c r="D422" s="501"/>
    </row>
    <row r="423" spans="2:4">
      <c r="B423" s="501"/>
      <c r="C423" s="501"/>
      <c r="D423" s="501"/>
    </row>
    <row r="424" spans="2:4">
      <c r="B424" s="501"/>
      <c r="C424" s="501"/>
      <c r="D424" s="501"/>
    </row>
    <row r="425" spans="2:4">
      <c r="B425" s="501"/>
      <c r="C425" s="501"/>
      <c r="D425" s="501"/>
    </row>
    <row r="426" spans="2:4">
      <c r="B426" s="501"/>
      <c r="C426" s="501"/>
      <c r="D426" s="501"/>
    </row>
    <row r="427" spans="2:4">
      <c r="B427" s="501"/>
      <c r="C427" s="501"/>
      <c r="D427" s="501"/>
    </row>
    <row r="428" spans="2:4">
      <c r="B428" s="501"/>
      <c r="C428" s="501"/>
      <c r="D428" s="501"/>
    </row>
    <row r="429" spans="2:4">
      <c r="B429" s="501"/>
      <c r="C429" s="501"/>
      <c r="D429" s="501"/>
    </row>
    <row r="430" spans="2:4">
      <c r="B430" s="501"/>
      <c r="C430" s="501"/>
      <c r="D430" s="501"/>
    </row>
    <row r="431" spans="2:4">
      <c r="B431" s="501"/>
      <c r="C431" s="501"/>
      <c r="D431" s="501"/>
    </row>
    <row r="432" spans="2:4">
      <c r="B432" s="501"/>
      <c r="C432" s="501"/>
      <c r="D432" s="501"/>
    </row>
    <row r="433" spans="2:4">
      <c r="B433" s="501"/>
      <c r="C433" s="501"/>
      <c r="D433" s="501"/>
    </row>
    <row r="434" spans="2:4">
      <c r="B434" s="501"/>
      <c r="C434" s="501"/>
      <c r="D434" s="501"/>
    </row>
    <row r="435" spans="2:4">
      <c r="B435" s="501"/>
      <c r="C435" s="501"/>
      <c r="D435" s="501"/>
    </row>
    <row r="436" spans="2:4">
      <c r="B436" s="501"/>
      <c r="C436" s="501"/>
      <c r="D436" s="501"/>
    </row>
    <row r="437" spans="2:4">
      <c r="B437" s="501"/>
      <c r="C437" s="501"/>
      <c r="D437" s="501"/>
    </row>
    <row r="438" spans="2:4">
      <c r="B438" s="501"/>
      <c r="C438" s="501"/>
      <c r="D438" s="501"/>
    </row>
    <row r="439" spans="2:4">
      <c r="B439" s="501"/>
      <c r="C439" s="501"/>
      <c r="D439" s="501"/>
    </row>
    <row r="440" spans="2:4">
      <c r="B440" s="501"/>
      <c r="C440" s="501"/>
      <c r="D440" s="501"/>
    </row>
    <row r="441" spans="2:4">
      <c r="B441" s="501"/>
      <c r="C441" s="501"/>
      <c r="D441" s="501"/>
    </row>
    <row r="442" spans="2:4">
      <c r="B442" s="501"/>
      <c r="C442" s="501"/>
      <c r="D442" s="501"/>
    </row>
    <row r="443" spans="2:4">
      <c r="B443" s="501"/>
      <c r="C443" s="501"/>
      <c r="D443" s="501"/>
    </row>
    <row r="444" spans="2:4">
      <c r="B444" s="501"/>
      <c r="C444" s="501"/>
      <c r="D444" s="501"/>
    </row>
    <row r="445" spans="2:4">
      <c r="B445" s="501"/>
      <c r="C445" s="501"/>
      <c r="D445" s="501"/>
    </row>
    <row r="446" spans="2:4">
      <c r="B446" s="501"/>
      <c r="C446" s="501"/>
      <c r="D446" s="501"/>
    </row>
    <row r="447" spans="2:4">
      <c r="B447" s="501"/>
      <c r="C447" s="501"/>
      <c r="D447" s="501"/>
    </row>
    <row r="448" spans="2:4">
      <c r="B448" s="501"/>
      <c r="C448" s="501"/>
      <c r="D448" s="501"/>
    </row>
    <row r="449" spans="2:4">
      <c r="B449" s="501"/>
      <c r="C449" s="501"/>
      <c r="D449" s="501"/>
    </row>
    <row r="450" spans="2:4">
      <c r="B450" s="501"/>
      <c r="C450" s="501"/>
      <c r="D450" s="501"/>
    </row>
    <row r="451" spans="2:4">
      <c r="B451" s="501"/>
      <c r="C451" s="501"/>
      <c r="D451" s="501"/>
    </row>
    <row r="452" spans="2:4">
      <c r="B452" s="501"/>
      <c r="C452" s="501"/>
      <c r="D452" s="501"/>
    </row>
    <row r="453" spans="2:4">
      <c r="B453" s="501"/>
      <c r="C453" s="501"/>
      <c r="D453" s="501"/>
    </row>
    <row r="454" spans="2:4">
      <c r="B454" s="501"/>
      <c r="C454" s="501"/>
      <c r="D454" s="501"/>
    </row>
    <row r="455" spans="2:4">
      <c r="B455" s="501"/>
      <c r="C455" s="501"/>
      <c r="D455" s="501"/>
    </row>
    <row r="456" spans="2:4">
      <c r="B456" s="501"/>
      <c r="C456" s="501"/>
      <c r="D456" s="501"/>
    </row>
    <row r="457" spans="2:4">
      <c r="B457" s="501"/>
      <c r="C457" s="501"/>
      <c r="D457" s="501"/>
    </row>
    <row r="458" spans="2:4">
      <c r="B458" s="501"/>
      <c r="C458" s="501"/>
      <c r="D458" s="501"/>
    </row>
    <row r="459" spans="2:4">
      <c r="B459" s="501"/>
      <c r="C459" s="501"/>
      <c r="D459" s="501"/>
    </row>
    <row r="460" spans="2:4">
      <c r="B460" s="501"/>
      <c r="C460" s="501"/>
      <c r="D460" s="501"/>
    </row>
    <row r="461" spans="2:4">
      <c r="B461" s="501"/>
      <c r="C461" s="501"/>
      <c r="D461" s="501"/>
    </row>
    <row r="462" spans="2:4">
      <c r="B462" s="501"/>
      <c r="C462" s="501"/>
      <c r="D462" s="501"/>
    </row>
    <row r="463" spans="2:4">
      <c r="B463" s="501"/>
      <c r="C463" s="501"/>
      <c r="D463" s="501"/>
    </row>
    <row r="464" spans="2:4">
      <c r="B464" s="501"/>
      <c r="C464" s="501"/>
      <c r="D464" s="501"/>
    </row>
    <row r="465" spans="2:4">
      <c r="B465" s="501"/>
      <c r="C465" s="501"/>
      <c r="D465" s="501"/>
    </row>
    <row r="466" spans="2:4">
      <c r="B466" s="501"/>
      <c r="C466" s="501"/>
      <c r="D466" s="501"/>
    </row>
    <row r="467" spans="2:4">
      <c r="B467" s="501"/>
      <c r="C467" s="501"/>
      <c r="D467" s="501"/>
    </row>
    <row r="468" spans="2:4">
      <c r="B468" s="501"/>
      <c r="C468" s="501"/>
      <c r="D468" s="501"/>
    </row>
    <row r="469" spans="2:4">
      <c r="B469" s="501"/>
      <c r="C469" s="501"/>
      <c r="D469" s="501"/>
    </row>
    <row r="470" spans="2:4">
      <c r="B470" s="501"/>
      <c r="C470" s="501"/>
      <c r="D470" s="501"/>
    </row>
    <row r="471" spans="2:4">
      <c r="B471" s="501"/>
      <c r="C471" s="501"/>
      <c r="D471" s="501"/>
    </row>
    <row r="472" spans="2:4">
      <c r="B472" s="501"/>
      <c r="C472" s="501"/>
      <c r="D472" s="501"/>
    </row>
    <row r="473" spans="2:4">
      <c r="B473" s="501"/>
      <c r="C473" s="501"/>
      <c r="D473" s="501"/>
    </row>
    <row r="474" spans="2:4">
      <c r="B474" s="501"/>
      <c r="C474" s="501"/>
      <c r="D474" s="501"/>
    </row>
    <row r="475" spans="2:4">
      <c r="B475" s="501"/>
      <c r="C475" s="501"/>
      <c r="D475" s="501"/>
    </row>
    <row r="476" spans="2:4">
      <c r="B476" s="501"/>
      <c r="C476" s="501"/>
      <c r="D476" s="501"/>
    </row>
    <row r="477" spans="2:4">
      <c r="B477" s="501"/>
      <c r="C477" s="501"/>
      <c r="D477" s="501"/>
    </row>
    <row r="478" spans="2:4">
      <c r="B478" s="501"/>
      <c r="C478" s="501"/>
      <c r="D478" s="501"/>
    </row>
    <row r="479" spans="2:4">
      <c r="B479" s="501"/>
      <c r="C479" s="501"/>
      <c r="D479" s="501"/>
    </row>
    <row r="480" spans="2:4">
      <c r="B480" s="501"/>
      <c r="C480" s="501"/>
      <c r="D480" s="501"/>
    </row>
    <row r="481" spans="2:4">
      <c r="B481" s="501"/>
      <c r="C481" s="501"/>
      <c r="D481" s="501"/>
    </row>
    <row r="482" spans="2:4">
      <c r="B482" s="501"/>
      <c r="C482" s="501"/>
      <c r="D482" s="501"/>
    </row>
    <row r="483" spans="2:4">
      <c r="B483" s="501"/>
      <c r="C483" s="501"/>
      <c r="D483" s="501"/>
    </row>
    <row r="484" spans="2:4">
      <c r="B484" s="501"/>
      <c r="C484" s="501"/>
      <c r="D484" s="501"/>
    </row>
    <row r="485" spans="2:4">
      <c r="B485" s="501"/>
      <c r="C485" s="501"/>
      <c r="D485" s="501"/>
    </row>
    <row r="486" spans="2:4">
      <c r="B486" s="501"/>
      <c r="C486" s="501"/>
      <c r="D486" s="501"/>
    </row>
    <row r="487" spans="2:4">
      <c r="B487" s="501"/>
      <c r="C487" s="501"/>
      <c r="D487" s="501"/>
    </row>
    <row r="488" spans="2:4">
      <c r="B488" s="501"/>
      <c r="C488" s="501"/>
      <c r="D488" s="501"/>
    </row>
    <row r="489" spans="2:4">
      <c r="B489" s="501"/>
      <c r="C489" s="501"/>
      <c r="D489" s="501"/>
    </row>
    <row r="490" spans="2:4">
      <c r="B490" s="501"/>
      <c r="C490" s="501"/>
      <c r="D490" s="501"/>
    </row>
    <row r="491" spans="2:4">
      <c r="B491" s="501"/>
      <c r="C491" s="501"/>
      <c r="D491" s="501"/>
    </row>
    <row r="492" spans="2:4">
      <c r="B492" s="501"/>
      <c r="C492" s="501"/>
      <c r="D492" s="501"/>
    </row>
    <row r="493" spans="2:4">
      <c r="B493" s="501"/>
      <c r="C493" s="501"/>
      <c r="D493" s="501"/>
    </row>
    <row r="494" spans="2:4">
      <c r="B494" s="501"/>
      <c r="C494" s="501"/>
      <c r="D494" s="501"/>
    </row>
    <row r="495" spans="2:4">
      <c r="B495" s="501"/>
      <c r="C495" s="501"/>
      <c r="D495" s="501"/>
    </row>
    <row r="496" spans="2:4">
      <c r="B496" s="501"/>
      <c r="C496" s="501"/>
      <c r="D496" s="501"/>
    </row>
    <row r="497" spans="2:4">
      <c r="B497" s="501"/>
      <c r="C497" s="501"/>
      <c r="D497" s="501"/>
    </row>
    <row r="498" spans="2:4">
      <c r="B498" s="501"/>
      <c r="C498" s="501"/>
      <c r="D498" s="501"/>
    </row>
    <row r="499" spans="2:4">
      <c r="B499" s="501"/>
      <c r="C499" s="501"/>
      <c r="D499" s="501"/>
    </row>
    <row r="500" spans="2:4">
      <c r="B500" s="501"/>
      <c r="C500" s="501"/>
      <c r="D500" s="501"/>
    </row>
    <row r="501" spans="2:4">
      <c r="B501" s="501"/>
      <c r="C501" s="501"/>
      <c r="D501" s="501"/>
    </row>
    <row r="502" spans="2:4">
      <c r="B502" s="501"/>
      <c r="C502" s="501"/>
      <c r="D502" s="501"/>
    </row>
    <row r="503" spans="2:4">
      <c r="B503" s="501"/>
      <c r="C503" s="501"/>
      <c r="D503" s="501"/>
    </row>
    <row r="504" spans="2:4">
      <c r="B504" s="501"/>
      <c r="C504" s="501"/>
      <c r="D504" s="501"/>
    </row>
    <row r="505" spans="2:4">
      <c r="B505" s="501"/>
      <c r="C505" s="501"/>
      <c r="D505" s="501"/>
    </row>
    <row r="506" spans="2:4">
      <c r="B506" s="501"/>
      <c r="C506" s="501"/>
      <c r="D506" s="501"/>
    </row>
    <row r="507" spans="2:4">
      <c r="B507" s="501"/>
      <c r="C507" s="501"/>
      <c r="D507" s="501"/>
    </row>
    <row r="508" spans="2:4">
      <c r="B508" s="501"/>
      <c r="C508" s="501"/>
      <c r="D508" s="501"/>
    </row>
    <row r="509" spans="2:4">
      <c r="B509" s="501"/>
      <c r="C509" s="501"/>
      <c r="D509" s="501"/>
    </row>
    <row r="510" spans="2:4">
      <c r="B510" s="501"/>
      <c r="C510" s="501"/>
      <c r="D510" s="501"/>
    </row>
    <row r="511" spans="2:4">
      <c r="B511" s="501"/>
      <c r="C511" s="501"/>
      <c r="D511" s="501"/>
    </row>
    <row r="512" spans="2:4">
      <c r="B512" s="501"/>
      <c r="C512" s="501"/>
      <c r="D512" s="501"/>
    </row>
    <row r="513" spans="2:4">
      <c r="B513" s="501"/>
      <c r="C513" s="501"/>
      <c r="D513" s="501"/>
    </row>
    <row r="514" spans="2:4">
      <c r="B514" s="501"/>
      <c r="C514" s="501"/>
      <c r="D514" s="501"/>
    </row>
    <row r="515" spans="2:4">
      <c r="B515" s="501"/>
      <c r="C515" s="501"/>
      <c r="D515" s="501"/>
    </row>
    <row r="516" spans="2:4">
      <c r="B516" s="501"/>
      <c r="C516" s="501"/>
      <c r="D516" s="501"/>
    </row>
    <row r="517" spans="2:4">
      <c r="B517" s="501"/>
      <c r="C517" s="501"/>
      <c r="D517" s="501"/>
    </row>
    <row r="518" spans="2:4">
      <c r="B518" s="501"/>
      <c r="C518" s="501"/>
      <c r="D518" s="501"/>
    </row>
    <row r="519" spans="2:4">
      <c r="B519" s="501"/>
      <c r="C519" s="501"/>
      <c r="D519" s="501"/>
    </row>
    <row r="520" spans="2:4">
      <c r="B520" s="501"/>
      <c r="C520" s="501"/>
      <c r="D520" s="501"/>
    </row>
    <row r="521" spans="2:4">
      <c r="B521" s="501"/>
      <c r="C521" s="501"/>
      <c r="D521" s="501"/>
    </row>
    <row r="522" spans="2:4">
      <c r="B522" s="501"/>
      <c r="C522" s="501"/>
      <c r="D522" s="501"/>
    </row>
    <row r="523" spans="2:4">
      <c r="B523" s="501"/>
      <c r="C523" s="501"/>
      <c r="D523" s="501"/>
    </row>
    <row r="524" spans="2:4">
      <c r="B524" s="501"/>
      <c r="C524" s="501"/>
      <c r="D524" s="501"/>
    </row>
    <row r="525" spans="2:4">
      <c r="B525" s="501"/>
      <c r="C525" s="501"/>
      <c r="D525" s="501"/>
    </row>
    <row r="526" spans="2:4">
      <c r="B526" s="501"/>
      <c r="C526" s="501"/>
      <c r="D526" s="501"/>
    </row>
    <row r="527" spans="2:4">
      <c r="B527" s="501"/>
      <c r="C527" s="501"/>
      <c r="D527" s="501"/>
    </row>
    <row r="528" spans="2:4">
      <c r="B528" s="501"/>
      <c r="C528" s="501"/>
      <c r="D528" s="501"/>
    </row>
    <row r="529" spans="2:4">
      <c r="B529" s="501"/>
      <c r="C529" s="501"/>
      <c r="D529" s="501"/>
    </row>
    <row r="530" spans="2:4">
      <c r="B530" s="501"/>
      <c r="C530" s="501"/>
      <c r="D530" s="501"/>
    </row>
    <row r="531" spans="2:4">
      <c r="B531" s="501"/>
      <c r="C531" s="501"/>
      <c r="D531" s="501"/>
    </row>
    <row r="532" spans="2:4">
      <c r="B532" s="501"/>
      <c r="C532" s="501"/>
      <c r="D532" s="501"/>
    </row>
    <row r="533" spans="2:4">
      <c r="B533" s="501"/>
      <c r="C533" s="501"/>
      <c r="D533" s="501"/>
    </row>
    <row r="534" spans="2:4">
      <c r="B534" s="501"/>
      <c r="C534" s="501"/>
      <c r="D534" s="501"/>
    </row>
    <row r="535" spans="2:4">
      <c r="B535" s="501"/>
      <c r="C535" s="501"/>
      <c r="D535" s="501"/>
    </row>
    <row r="536" spans="2:4">
      <c r="B536" s="501"/>
      <c r="C536" s="501"/>
      <c r="D536" s="501"/>
    </row>
    <row r="537" spans="2:4">
      <c r="B537" s="501"/>
      <c r="C537" s="501"/>
      <c r="D537" s="501"/>
    </row>
    <row r="538" spans="2:4">
      <c r="B538" s="501"/>
      <c r="C538" s="501"/>
      <c r="D538" s="501"/>
    </row>
    <row r="539" spans="2:4">
      <c r="B539" s="501"/>
      <c r="C539" s="501"/>
      <c r="D539" s="501"/>
    </row>
    <row r="540" spans="2:4">
      <c r="B540" s="501"/>
      <c r="C540" s="501"/>
      <c r="D540" s="501"/>
    </row>
    <row r="541" spans="2:4">
      <c r="B541" s="501"/>
      <c r="C541" s="501"/>
      <c r="D541" s="501"/>
    </row>
    <row r="542" spans="2:4">
      <c r="B542" s="501"/>
      <c r="C542" s="501"/>
      <c r="D542" s="501"/>
    </row>
    <row r="543" spans="2:4">
      <c r="B543" s="501"/>
      <c r="C543" s="501"/>
      <c r="D543" s="501"/>
    </row>
    <row r="544" spans="2:4">
      <c r="B544" s="501"/>
      <c r="C544" s="501"/>
      <c r="D544" s="501"/>
    </row>
    <row r="545" spans="2:4">
      <c r="B545" s="501"/>
      <c r="C545" s="501"/>
      <c r="D545" s="501"/>
    </row>
    <row r="546" spans="2:4">
      <c r="B546" s="501"/>
      <c r="C546" s="501"/>
      <c r="D546" s="501"/>
    </row>
    <row r="547" spans="2:4">
      <c r="B547" s="501"/>
      <c r="C547" s="501"/>
      <c r="D547" s="501"/>
    </row>
    <row r="548" spans="2:4">
      <c r="B548" s="501"/>
      <c r="C548" s="501"/>
      <c r="D548" s="501"/>
    </row>
    <row r="549" spans="2:4">
      <c r="B549" s="501"/>
      <c r="C549" s="501"/>
      <c r="D549" s="501"/>
    </row>
    <row r="550" spans="2:4">
      <c r="B550" s="501"/>
      <c r="C550" s="501"/>
      <c r="D550" s="501"/>
    </row>
    <row r="551" spans="2:4">
      <c r="B551" s="501"/>
      <c r="C551" s="501"/>
      <c r="D551" s="501"/>
    </row>
    <row r="552" spans="2:4">
      <c r="B552" s="501"/>
      <c r="C552" s="501"/>
      <c r="D552" s="501"/>
    </row>
    <row r="553" spans="2:4">
      <c r="B553" s="501"/>
      <c r="C553" s="501"/>
      <c r="D553" s="501"/>
    </row>
    <row r="554" spans="2:4">
      <c r="B554" s="501"/>
      <c r="C554" s="501"/>
      <c r="D554" s="501"/>
    </row>
    <row r="555" spans="2:4">
      <c r="B555" s="501"/>
      <c r="C555" s="501"/>
      <c r="D555" s="501"/>
    </row>
    <row r="556" spans="2:4">
      <c r="B556" s="501"/>
      <c r="C556" s="501"/>
      <c r="D556" s="501"/>
    </row>
    <row r="557" spans="2:4">
      <c r="B557" s="501"/>
      <c r="C557" s="501"/>
      <c r="D557" s="501"/>
    </row>
    <row r="558" spans="2:4">
      <c r="B558" s="501"/>
      <c r="C558" s="501"/>
      <c r="D558" s="501"/>
    </row>
    <row r="559" spans="2:4">
      <c r="B559" s="501"/>
      <c r="C559" s="501"/>
      <c r="D559" s="501"/>
    </row>
    <row r="560" spans="2:4">
      <c r="B560" s="501"/>
      <c r="C560" s="501"/>
      <c r="D560" s="501"/>
    </row>
    <row r="561" spans="2:4">
      <c r="B561" s="501"/>
      <c r="C561" s="501"/>
      <c r="D561" s="501"/>
    </row>
    <row r="562" spans="2:4">
      <c r="B562" s="501"/>
      <c r="C562" s="501"/>
      <c r="D562" s="501"/>
    </row>
    <row r="563" spans="2:4">
      <c r="B563" s="501"/>
      <c r="C563" s="501"/>
      <c r="D563" s="501"/>
    </row>
    <row r="564" spans="2:4">
      <c r="B564" s="501"/>
      <c r="C564" s="501"/>
      <c r="D564" s="501"/>
    </row>
    <row r="565" spans="2:4">
      <c r="B565" s="501"/>
      <c r="C565" s="501"/>
      <c r="D565" s="501"/>
    </row>
    <row r="566" spans="2:4">
      <c r="B566" s="501"/>
      <c r="C566" s="501"/>
      <c r="D566" s="501"/>
    </row>
    <row r="567" spans="2:4">
      <c r="B567" s="501"/>
      <c r="C567" s="501"/>
      <c r="D567" s="501"/>
    </row>
    <row r="568" spans="2:4">
      <c r="B568" s="501"/>
      <c r="C568" s="501"/>
      <c r="D568" s="501"/>
    </row>
    <row r="569" spans="2:4">
      <c r="B569" s="501"/>
      <c r="C569" s="501"/>
      <c r="D569" s="501"/>
    </row>
    <row r="570" spans="2:4">
      <c r="B570" s="501"/>
      <c r="C570" s="501"/>
      <c r="D570" s="501"/>
    </row>
    <row r="571" spans="2:4">
      <c r="B571" s="501"/>
      <c r="C571" s="501"/>
      <c r="D571" s="501"/>
    </row>
    <row r="572" spans="2:4">
      <c r="B572" s="501"/>
      <c r="C572" s="501"/>
      <c r="D572" s="501"/>
    </row>
    <row r="573" spans="2:4">
      <c r="B573" s="501"/>
      <c r="C573" s="501"/>
      <c r="D573" s="501"/>
    </row>
    <row r="574" spans="2:4">
      <c r="B574" s="501"/>
      <c r="C574" s="501"/>
      <c r="D574" s="501"/>
    </row>
    <row r="575" spans="2:4">
      <c r="B575" s="501"/>
      <c r="C575" s="501"/>
      <c r="D575" s="501"/>
    </row>
    <row r="576" spans="2:4">
      <c r="B576" s="501"/>
      <c r="C576" s="501"/>
      <c r="D576" s="501"/>
    </row>
    <row r="577" spans="2:4">
      <c r="B577" s="501"/>
      <c r="C577" s="501"/>
      <c r="D577" s="501"/>
    </row>
    <row r="578" spans="2:4">
      <c r="B578" s="501"/>
      <c r="C578" s="501"/>
      <c r="D578" s="501"/>
    </row>
    <row r="579" spans="2:4">
      <c r="B579" s="501"/>
      <c r="C579" s="501"/>
      <c r="D579" s="501"/>
    </row>
    <row r="580" spans="2:4">
      <c r="B580" s="501"/>
      <c r="C580" s="501"/>
      <c r="D580" s="501"/>
    </row>
    <row r="581" spans="2:4">
      <c r="B581" s="501"/>
      <c r="C581" s="501"/>
      <c r="D581" s="501"/>
    </row>
    <row r="582" spans="2:4">
      <c r="B582" s="501"/>
      <c r="C582" s="501"/>
      <c r="D582" s="501"/>
    </row>
    <row r="583" spans="2:4">
      <c r="B583" s="501"/>
      <c r="C583" s="501"/>
      <c r="D583" s="501"/>
    </row>
    <row r="584" spans="2:4">
      <c r="B584" s="501"/>
      <c r="C584" s="501"/>
      <c r="D584" s="501"/>
    </row>
    <row r="585" spans="2:4">
      <c r="B585" s="501"/>
      <c r="C585" s="501"/>
      <c r="D585" s="501"/>
    </row>
    <row r="586" spans="2:4">
      <c r="B586" s="501"/>
      <c r="C586" s="501"/>
      <c r="D586" s="501"/>
    </row>
    <row r="587" spans="2:4">
      <c r="B587" s="501"/>
      <c r="C587" s="501"/>
      <c r="D587" s="501"/>
    </row>
    <row r="588" spans="2:4">
      <c r="B588" s="501"/>
      <c r="C588" s="501"/>
      <c r="D588" s="501"/>
    </row>
    <row r="589" spans="2:4">
      <c r="B589" s="501"/>
      <c r="C589" s="501"/>
      <c r="D589" s="501"/>
    </row>
    <row r="590" spans="2:4">
      <c r="B590" s="501"/>
      <c r="C590" s="501"/>
      <c r="D590" s="501"/>
    </row>
    <row r="591" spans="2:4">
      <c r="B591" s="501"/>
      <c r="C591" s="501"/>
      <c r="D591" s="501"/>
    </row>
    <row r="592" spans="2:4">
      <c r="B592" s="501"/>
      <c r="C592" s="501"/>
      <c r="D592" s="501"/>
    </row>
    <row r="593" spans="2:4">
      <c r="B593" s="501"/>
      <c r="C593" s="501"/>
      <c r="D593" s="501"/>
    </row>
    <row r="594" spans="2:4">
      <c r="B594" s="501"/>
      <c r="C594" s="501"/>
      <c r="D594" s="501"/>
    </row>
    <row r="595" spans="2:4">
      <c r="B595" s="501"/>
      <c r="C595" s="501"/>
      <c r="D595" s="501"/>
    </row>
    <row r="596" spans="2:4">
      <c r="B596" s="501"/>
      <c r="C596" s="501"/>
      <c r="D596" s="501"/>
    </row>
    <row r="597" spans="2:4">
      <c r="B597" s="501"/>
      <c r="C597" s="501"/>
      <c r="D597" s="501"/>
    </row>
    <row r="598" spans="2:4">
      <c r="B598" s="501"/>
      <c r="C598" s="501"/>
      <c r="D598" s="501"/>
    </row>
    <row r="599" spans="2:4">
      <c r="B599" s="501"/>
      <c r="C599" s="501"/>
      <c r="D599" s="501"/>
    </row>
    <row r="600" spans="2:4">
      <c r="B600" s="501"/>
      <c r="C600" s="501"/>
      <c r="D600" s="501"/>
    </row>
    <row r="601" spans="2:4">
      <c r="B601" s="501"/>
      <c r="C601" s="501"/>
      <c r="D601" s="501"/>
    </row>
    <row r="602" spans="2:4">
      <c r="B602" s="501"/>
      <c r="C602" s="501"/>
      <c r="D602" s="501"/>
    </row>
    <row r="603" spans="2:4">
      <c r="B603" s="501"/>
      <c r="C603" s="501"/>
      <c r="D603" s="501"/>
    </row>
    <row r="604" spans="2:4">
      <c r="B604" s="501"/>
      <c r="C604" s="501"/>
      <c r="D604" s="501"/>
    </row>
    <row r="605" spans="2:4">
      <c r="B605" s="501"/>
      <c r="C605" s="501"/>
      <c r="D605" s="501"/>
    </row>
    <row r="606" spans="2:4">
      <c r="B606" s="501"/>
      <c r="C606" s="501"/>
      <c r="D606" s="501"/>
    </row>
    <row r="607" spans="2:4">
      <c r="B607" s="501"/>
      <c r="C607" s="501"/>
      <c r="D607" s="501"/>
    </row>
    <row r="608" spans="2:4">
      <c r="B608" s="501"/>
      <c r="C608" s="501"/>
      <c r="D608" s="501"/>
    </row>
    <row r="609" spans="2:4">
      <c r="B609" s="501"/>
      <c r="C609" s="501"/>
      <c r="D609" s="501"/>
    </row>
    <row r="610" spans="2:4">
      <c r="B610" s="501"/>
      <c r="C610" s="501"/>
      <c r="D610" s="501"/>
    </row>
    <row r="611" spans="2:4">
      <c r="B611" s="501"/>
      <c r="C611" s="501"/>
      <c r="D611" s="501"/>
    </row>
    <row r="612" spans="2:4">
      <c r="B612" s="501"/>
      <c r="C612" s="501"/>
      <c r="D612" s="501"/>
    </row>
    <row r="613" spans="2:4">
      <c r="B613" s="501"/>
      <c r="C613" s="501"/>
      <c r="D613" s="501"/>
    </row>
    <row r="614" spans="2:4">
      <c r="B614" s="501"/>
      <c r="C614" s="501"/>
      <c r="D614" s="501"/>
    </row>
    <row r="615" spans="2:4">
      <c r="B615" s="501"/>
      <c r="C615" s="501"/>
      <c r="D615" s="501"/>
    </row>
    <row r="616" spans="2:4">
      <c r="B616" s="501"/>
      <c r="C616" s="501"/>
      <c r="D616" s="501"/>
    </row>
    <row r="617" spans="2:4">
      <c r="B617" s="501"/>
      <c r="C617" s="501"/>
      <c r="D617" s="501"/>
    </row>
    <row r="618" spans="2:4">
      <c r="B618" s="501"/>
      <c r="C618" s="501"/>
      <c r="D618" s="501"/>
    </row>
    <row r="619" spans="2:4">
      <c r="B619" s="501"/>
      <c r="C619" s="501"/>
      <c r="D619" s="501"/>
    </row>
    <row r="620" spans="2:4">
      <c r="B620" s="501"/>
      <c r="C620" s="501"/>
      <c r="D620" s="501"/>
    </row>
    <row r="621" spans="2:4">
      <c r="B621" s="501"/>
      <c r="C621" s="501"/>
      <c r="D621" s="501"/>
    </row>
    <row r="622" spans="2:4">
      <c r="B622" s="501"/>
      <c r="C622" s="501"/>
      <c r="D622" s="501"/>
    </row>
    <row r="623" spans="2:4">
      <c r="B623" s="501"/>
      <c r="C623" s="501"/>
      <c r="D623" s="501"/>
    </row>
    <row r="624" spans="2:4">
      <c r="B624" s="501"/>
      <c r="C624" s="501"/>
      <c r="D624" s="501"/>
    </row>
    <row r="625" spans="2:4">
      <c r="B625" s="501"/>
      <c r="C625" s="501"/>
      <c r="D625" s="501"/>
    </row>
    <row r="626" spans="2:4">
      <c r="B626" s="501"/>
      <c r="C626" s="501"/>
      <c r="D626" s="501"/>
    </row>
    <row r="627" spans="2:4">
      <c r="B627" s="501"/>
      <c r="C627" s="501"/>
      <c r="D627" s="501"/>
    </row>
    <row r="628" spans="2:4">
      <c r="B628" s="501"/>
      <c r="C628" s="501"/>
      <c r="D628" s="501"/>
    </row>
    <row r="629" spans="2:4">
      <c r="B629" s="501"/>
      <c r="C629" s="501"/>
      <c r="D629" s="501"/>
    </row>
    <row r="630" spans="2:4">
      <c r="B630" s="501"/>
      <c r="C630" s="501"/>
      <c r="D630" s="501"/>
    </row>
    <row r="631" spans="2:4">
      <c r="B631" s="501"/>
      <c r="C631" s="501"/>
      <c r="D631" s="501"/>
    </row>
    <row r="632" spans="2:4">
      <c r="B632" s="501"/>
      <c r="C632" s="501"/>
      <c r="D632" s="501"/>
    </row>
    <row r="633" spans="2:4">
      <c r="B633" s="501"/>
      <c r="C633" s="501"/>
      <c r="D633" s="501"/>
    </row>
    <row r="634" spans="2:4">
      <c r="B634" s="501"/>
      <c r="C634" s="501"/>
      <c r="D634" s="501"/>
    </row>
    <row r="635" spans="2:4">
      <c r="B635" s="501"/>
      <c r="C635" s="501"/>
      <c r="D635" s="501"/>
    </row>
    <row r="636" spans="2:4">
      <c r="B636" s="501"/>
      <c r="C636" s="501"/>
      <c r="D636" s="501"/>
    </row>
    <row r="637" spans="2:4">
      <c r="B637" s="501"/>
      <c r="C637" s="501"/>
      <c r="D637" s="501"/>
    </row>
    <row r="638" spans="2:4">
      <c r="B638" s="501"/>
      <c r="C638" s="501"/>
      <c r="D638" s="501"/>
    </row>
    <row r="639" spans="2:4">
      <c r="B639" s="501"/>
      <c r="C639" s="501"/>
      <c r="D639" s="501"/>
    </row>
    <row r="640" spans="2:4">
      <c r="B640" s="501"/>
      <c r="C640" s="501"/>
      <c r="D640" s="501"/>
    </row>
    <row r="641" spans="2:4">
      <c r="B641" s="501"/>
      <c r="C641" s="501"/>
      <c r="D641" s="501"/>
    </row>
    <row r="642" spans="2:4">
      <c r="B642" s="501"/>
      <c r="C642" s="501"/>
      <c r="D642" s="501"/>
    </row>
    <row r="643" spans="2:4">
      <c r="B643" s="501"/>
      <c r="C643" s="501"/>
      <c r="D643" s="501"/>
    </row>
    <row r="644" spans="2:4">
      <c r="B644" s="501"/>
      <c r="C644" s="501"/>
      <c r="D644" s="501"/>
    </row>
    <row r="645" spans="2:4">
      <c r="B645" s="501"/>
      <c r="C645" s="501"/>
      <c r="D645" s="501"/>
    </row>
    <row r="646" spans="2:4">
      <c r="B646" s="501"/>
      <c r="C646" s="501"/>
      <c r="D646" s="501"/>
    </row>
    <row r="647" spans="2:4">
      <c r="B647" s="501"/>
      <c r="C647" s="501"/>
      <c r="D647" s="501"/>
    </row>
    <row r="648" spans="2:4">
      <c r="B648" s="501"/>
      <c r="C648" s="501"/>
      <c r="D648" s="501"/>
    </row>
    <row r="649" spans="2:4">
      <c r="B649" s="501"/>
      <c r="C649" s="501"/>
      <c r="D649" s="501"/>
    </row>
    <row r="650" spans="2:4">
      <c r="B650" s="501"/>
      <c r="C650" s="501"/>
      <c r="D650" s="501"/>
    </row>
    <row r="651" spans="2:4">
      <c r="B651" s="501"/>
      <c r="C651" s="501"/>
      <c r="D651" s="501"/>
    </row>
    <row r="652" spans="2:4">
      <c r="B652" s="501"/>
      <c r="C652" s="501"/>
      <c r="D652" s="501"/>
    </row>
    <row r="653" spans="2:4">
      <c r="B653" s="501"/>
      <c r="C653" s="501"/>
      <c r="D653" s="501"/>
    </row>
    <row r="654" spans="2:4">
      <c r="B654" s="501"/>
      <c r="C654" s="501"/>
      <c r="D654" s="501"/>
    </row>
    <row r="655" spans="2:4">
      <c r="B655" s="501"/>
      <c r="C655" s="501"/>
      <c r="D655" s="501"/>
    </row>
    <row r="656" spans="2:4">
      <c r="B656" s="501"/>
      <c r="C656" s="501"/>
      <c r="D656" s="501"/>
    </row>
    <row r="657" spans="2:4">
      <c r="B657" s="501"/>
      <c r="C657" s="501"/>
      <c r="D657" s="501"/>
    </row>
    <row r="658" spans="2:4">
      <c r="B658" s="501"/>
      <c r="C658" s="501"/>
      <c r="D658" s="501"/>
    </row>
    <row r="659" spans="2:4">
      <c r="B659" s="501"/>
      <c r="C659" s="501"/>
      <c r="D659" s="501"/>
    </row>
    <row r="660" spans="2:4">
      <c r="B660" s="501"/>
      <c r="C660" s="501"/>
      <c r="D660" s="501"/>
    </row>
    <row r="661" spans="2:4">
      <c r="B661" s="501"/>
      <c r="C661" s="501"/>
      <c r="D661" s="501"/>
    </row>
    <row r="662" spans="2:4">
      <c r="B662" s="501"/>
      <c r="C662" s="501"/>
      <c r="D662" s="501"/>
    </row>
    <row r="663" spans="2:4">
      <c r="B663" s="501"/>
      <c r="C663" s="501"/>
      <c r="D663" s="501"/>
    </row>
    <row r="664" spans="2:4">
      <c r="B664" s="501"/>
      <c r="C664" s="501"/>
      <c r="D664" s="501"/>
    </row>
    <row r="665" spans="2:4">
      <c r="B665" s="501"/>
      <c r="C665" s="501"/>
      <c r="D665" s="501"/>
    </row>
    <row r="666" spans="2:4">
      <c r="B666" s="501"/>
      <c r="C666" s="501"/>
      <c r="D666" s="501"/>
    </row>
    <row r="667" spans="2:4">
      <c r="B667" s="501"/>
      <c r="C667" s="501"/>
      <c r="D667" s="501"/>
    </row>
    <row r="668" spans="2:4">
      <c r="B668" s="501"/>
      <c r="C668" s="501"/>
      <c r="D668" s="501"/>
    </row>
    <row r="669" spans="2:4">
      <c r="B669" s="501"/>
      <c r="C669" s="501"/>
      <c r="D669" s="501"/>
    </row>
    <row r="670" spans="2:4">
      <c r="B670" s="501"/>
      <c r="C670" s="501"/>
      <c r="D670" s="501"/>
    </row>
    <row r="671" spans="2:4">
      <c r="B671" s="501"/>
      <c r="C671" s="501"/>
      <c r="D671" s="501"/>
    </row>
    <row r="672" spans="2:4">
      <c r="B672" s="501"/>
      <c r="C672" s="501"/>
      <c r="D672" s="501"/>
    </row>
    <row r="673" spans="2:4">
      <c r="B673" s="501"/>
      <c r="C673" s="501"/>
      <c r="D673" s="501"/>
    </row>
    <row r="674" spans="2:4">
      <c r="B674" s="501"/>
      <c r="C674" s="501"/>
      <c r="D674" s="501"/>
    </row>
    <row r="675" spans="2:4">
      <c r="B675" s="501"/>
      <c r="C675" s="501"/>
      <c r="D675" s="501"/>
    </row>
    <row r="676" spans="2:4">
      <c r="B676" s="501"/>
      <c r="C676" s="501"/>
      <c r="D676" s="501"/>
    </row>
    <row r="677" spans="2:4">
      <c r="B677" s="501"/>
      <c r="C677" s="501"/>
      <c r="D677" s="501"/>
    </row>
    <row r="678" spans="2:4">
      <c r="B678" s="501"/>
      <c r="C678" s="501"/>
      <c r="D678" s="501"/>
    </row>
    <row r="679" spans="2:4">
      <c r="B679" s="501"/>
      <c r="C679" s="501"/>
      <c r="D679" s="501"/>
    </row>
    <row r="680" spans="2:4">
      <c r="B680" s="501"/>
      <c r="C680" s="501"/>
      <c r="D680" s="501"/>
    </row>
    <row r="681" spans="2:4">
      <c r="B681" s="501"/>
      <c r="C681" s="501"/>
      <c r="D681" s="501"/>
    </row>
    <row r="682" spans="2:4">
      <c r="B682" s="501"/>
      <c r="C682" s="501"/>
      <c r="D682" s="501"/>
    </row>
    <row r="683" spans="2:4">
      <c r="B683" s="501"/>
      <c r="C683" s="501"/>
      <c r="D683" s="501"/>
    </row>
    <row r="684" spans="2:4">
      <c r="B684" s="501"/>
      <c r="C684" s="501"/>
      <c r="D684" s="501"/>
    </row>
    <row r="685" spans="2:4">
      <c r="B685" s="501"/>
      <c r="C685" s="501"/>
      <c r="D685" s="501"/>
    </row>
    <row r="686" spans="2:4">
      <c r="B686" s="501"/>
      <c r="C686" s="501"/>
      <c r="D686" s="501"/>
    </row>
    <row r="687" spans="2:4">
      <c r="B687" s="501"/>
      <c r="C687" s="501"/>
      <c r="D687" s="501"/>
    </row>
    <row r="688" spans="2:4">
      <c r="B688" s="501"/>
      <c r="C688" s="501"/>
      <c r="D688" s="501"/>
    </row>
    <row r="689" spans="2:4">
      <c r="B689" s="501"/>
      <c r="C689" s="501"/>
      <c r="D689" s="501"/>
    </row>
    <row r="690" spans="2:4">
      <c r="B690" s="501"/>
      <c r="C690" s="501"/>
      <c r="D690" s="501"/>
    </row>
    <row r="691" spans="2:4">
      <c r="B691" s="501"/>
      <c r="C691" s="501"/>
      <c r="D691" s="501"/>
    </row>
    <row r="692" spans="2:4">
      <c r="B692" s="501"/>
      <c r="C692" s="501"/>
      <c r="D692" s="501"/>
    </row>
    <row r="693" spans="2:4">
      <c r="B693" s="501"/>
      <c r="C693" s="501"/>
      <c r="D693" s="501"/>
    </row>
    <row r="694" spans="2:4">
      <c r="B694" s="501"/>
      <c r="C694" s="501"/>
      <c r="D694" s="501"/>
    </row>
    <row r="695" spans="2:4">
      <c r="B695" s="501"/>
      <c r="C695" s="501"/>
      <c r="D695" s="501"/>
    </row>
    <row r="696" spans="2:4">
      <c r="B696" s="501"/>
      <c r="C696" s="501"/>
      <c r="D696" s="501"/>
    </row>
    <row r="697" spans="2:4">
      <c r="B697" s="501"/>
      <c r="C697" s="501"/>
      <c r="D697" s="501"/>
    </row>
    <row r="698" spans="2:4">
      <c r="B698" s="501"/>
      <c r="C698" s="501"/>
      <c r="D698" s="501"/>
    </row>
    <row r="699" spans="2:4">
      <c r="B699" s="501"/>
      <c r="C699" s="501"/>
      <c r="D699" s="501"/>
    </row>
    <row r="700" spans="2:4">
      <c r="B700" s="501"/>
      <c r="C700" s="501"/>
      <c r="D700" s="501"/>
    </row>
    <row r="701" spans="2:4">
      <c r="B701" s="501"/>
      <c r="C701" s="501"/>
      <c r="D701" s="501"/>
    </row>
    <row r="702" spans="2:4">
      <c r="B702" s="501"/>
      <c r="C702" s="501"/>
      <c r="D702" s="501"/>
    </row>
    <row r="703" spans="2:4">
      <c r="B703" s="501"/>
      <c r="C703" s="501"/>
      <c r="D703" s="501"/>
    </row>
    <row r="704" spans="2:4">
      <c r="B704" s="501"/>
      <c r="C704" s="501"/>
      <c r="D704" s="501"/>
    </row>
    <row r="705" spans="2:4">
      <c r="B705" s="501"/>
      <c r="C705" s="501"/>
      <c r="D705" s="501"/>
    </row>
    <row r="706" spans="2:4">
      <c r="B706" s="501"/>
      <c r="C706" s="501"/>
      <c r="D706" s="501"/>
    </row>
    <row r="707" spans="2:4">
      <c r="B707" s="501"/>
      <c r="C707" s="501"/>
      <c r="D707" s="501"/>
    </row>
    <row r="708" spans="2:4">
      <c r="B708" s="501"/>
      <c r="C708" s="501"/>
      <c r="D708" s="501"/>
    </row>
    <row r="709" spans="2:4">
      <c r="B709" s="501"/>
      <c r="C709" s="501"/>
      <c r="D709" s="501"/>
    </row>
    <row r="710" spans="2:4">
      <c r="B710" s="501"/>
      <c r="C710" s="501"/>
      <c r="D710" s="501"/>
    </row>
    <row r="711" spans="2:4">
      <c r="B711" s="501"/>
      <c r="C711" s="501"/>
      <c r="D711" s="501"/>
    </row>
    <row r="712" spans="2:4">
      <c r="B712" s="501"/>
      <c r="C712" s="501"/>
      <c r="D712" s="501"/>
    </row>
    <row r="713" spans="2:4">
      <c r="B713" s="501"/>
      <c r="C713" s="501"/>
      <c r="D713" s="501"/>
    </row>
    <row r="714" spans="2:4">
      <c r="B714" s="501"/>
      <c r="C714" s="501"/>
      <c r="D714" s="501"/>
    </row>
    <row r="715" spans="2:4">
      <c r="B715" s="501"/>
      <c r="C715" s="501"/>
      <c r="D715" s="501"/>
    </row>
    <row r="716" spans="2:4">
      <c r="B716" s="501"/>
      <c r="C716" s="501"/>
      <c r="D716" s="501"/>
    </row>
    <row r="717" spans="2:4">
      <c r="B717" s="501"/>
      <c r="C717" s="501"/>
      <c r="D717" s="501"/>
    </row>
    <row r="718" spans="2:4">
      <c r="B718" s="501"/>
      <c r="C718" s="501"/>
      <c r="D718" s="501"/>
    </row>
    <row r="719" spans="2:4">
      <c r="B719" s="501"/>
      <c r="C719" s="501"/>
      <c r="D719" s="501"/>
    </row>
    <row r="720" spans="2:4">
      <c r="B720" s="501"/>
      <c r="C720" s="501"/>
      <c r="D720" s="501"/>
    </row>
    <row r="721" spans="2:4">
      <c r="B721" s="501"/>
      <c r="C721" s="501"/>
      <c r="D721" s="501"/>
    </row>
    <row r="722" spans="2:4">
      <c r="B722" s="501"/>
      <c r="C722" s="501"/>
      <c r="D722" s="501"/>
    </row>
    <row r="723" spans="2:4">
      <c r="B723" s="501"/>
      <c r="C723" s="501"/>
      <c r="D723" s="501"/>
    </row>
    <row r="724" spans="2:4">
      <c r="B724" s="501"/>
      <c r="C724" s="501"/>
      <c r="D724" s="501"/>
    </row>
    <row r="725" spans="2:4">
      <c r="B725" s="501"/>
      <c r="C725" s="501"/>
      <c r="D725" s="501"/>
    </row>
    <row r="726" spans="2:4">
      <c r="B726" s="501"/>
      <c r="C726" s="501"/>
      <c r="D726" s="501"/>
    </row>
    <row r="727" spans="2:4">
      <c r="B727" s="501"/>
      <c r="C727" s="501"/>
      <c r="D727" s="501"/>
    </row>
    <row r="728" spans="2:4">
      <c r="B728" s="501"/>
      <c r="C728" s="501"/>
      <c r="D728" s="501"/>
    </row>
    <row r="729" spans="2:4">
      <c r="B729" s="501"/>
      <c r="C729" s="501"/>
      <c r="D729" s="501"/>
    </row>
    <row r="730" spans="2:4">
      <c r="B730" s="501"/>
      <c r="C730" s="501"/>
      <c r="D730" s="501"/>
    </row>
    <row r="731" spans="2:4">
      <c r="B731" s="501"/>
      <c r="C731" s="501"/>
      <c r="D731" s="501"/>
    </row>
    <row r="732" spans="2:4">
      <c r="B732" s="501"/>
      <c r="C732" s="501"/>
      <c r="D732" s="501"/>
    </row>
    <row r="733" spans="2:4">
      <c r="B733" s="501"/>
      <c r="C733" s="501"/>
      <c r="D733" s="501"/>
    </row>
    <row r="734" spans="2:4">
      <c r="B734" s="501"/>
      <c r="C734" s="501"/>
      <c r="D734" s="501"/>
    </row>
    <row r="735" spans="2:4">
      <c r="B735" s="501"/>
      <c r="C735" s="501"/>
      <c r="D735" s="501"/>
    </row>
    <row r="736" spans="2:4">
      <c r="B736" s="501"/>
      <c r="C736" s="501"/>
      <c r="D736" s="501"/>
    </row>
    <row r="737" spans="2:4">
      <c r="B737" s="501"/>
      <c r="C737" s="501"/>
      <c r="D737" s="501"/>
    </row>
    <row r="738" spans="2:4">
      <c r="B738" s="501"/>
      <c r="C738" s="501"/>
      <c r="D738" s="501"/>
    </row>
    <row r="739" spans="2:4">
      <c r="B739" s="501"/>
      <c r="C739" s="501"/>
      <c r="D739" s="501"/>
    </row>
    <row r="740" spans="2:4">
      <c r="B740" s="501"/>
      <c r="C740" s="501"/>
      <c r="D740" s="501"/>
    </row>
    <row r="741" spans="2:4">
      <c r="B741" s="501"/>
      <c r="C741" s="501"/>
      <c r="D741" s="501"/>
    </row>
    <row r="742" spans="2:4">
      <c r="B742" s="501"/>
      <c r="C742" s="501"/>
      <c r="D742" s="501"/>
    </row>
    <row r="743" spans="2:4">
      <c r="B743" s="501"/>
      <c r="C743" s="501"/>
      <c r="D743" s="501"/>
    </row>
    <row r="744" spans="2:4">
      <c r="B744" s="501"/>
      <c r="C744" s="501"/>
      <c r="D744" s="501"/>
    </row>
    <row r="745" spans="2:4">
      <c r="B745" s="501"/>
      <c r="C745" s="501"/>
      <c r="D745" s="501"/>
    </row>
    <row r="746" spans="2:4">
      <c r="B746" s="501"/>
      <c r="C746" s="501"/>
      <c r="D746" s="501"/>
    </row>
    <row r="747" spans="2:4">
      <c r="B747" s="501"/>
      <c r="C747" s="501"/>
      <c r="D747" s="501"/>
    </row>
    <row r="748" spans="2:4">
      <c r="B748" s="501"/>
      <c r="C748" s="501"/>
      <c r="D748" s="501"/>
    </row>
    <row r="749" spans="2:4">
      <c r="B749" s="501"/>
      <c r="C749" s="501"/>
      <c r="D749" s="501"/>
    </row>
    <row r="750" spans="2:4">
      <c r="B750" s="501"/>
      <c r="C750" s="501"/>
      <c r="D750" s="501"/>
    </row>
    <row r="751" spans="2:4">
      <c r="B751" s="501"/>
      <c r="C751" s="501"/>
      <c r="D751" s="501"/>
    </row>
    <row r="752" spans="2:4">
      <c r="B752" s="501"/>
      <c r="C752" s="501"/>
      <c r="D752" s="501"/>
    </row>
    <row r="753" spans="2:4">
      <c r="B753" s="501"/>
      <c r="C753" s="501"/>
      <c r="D753" s="501"/>
    </row>
    <row r="754" spans="2:4">
      <c r="B754" s="501"/>
      <c r="C754" s="501"/>
      <c r="D754" s="501"/>
    </row>
    <row r="755" spans="2:4">
      <c r="B755" s="501"/>
      <c r="C755" s="501"/>
      <c r="D755" s="501"/>
    </row>
    <row r="756" spans="2:4">
      <c r="B756" s="501"/>
      <c r="C756" s="501"/>
      <c r="D756" s="501"/>
    </row>
    <row r="757" spans="2:4">
      <c r="B757" s="501"/>
      <c r="C757" s="501"/>
      <c r="D757" s="501"/>
    </row>
    <row r="758" spans="2:4">
      <c r="B758" s="501"/>
      <c r="C758" s="501"/>
      <c r="D758" s="501"/>
    </row>
    <row r="759" spans="2:4">
      <c r="B759" s="501"/>
      <c r="C759" s="501"/>
      <c r="D759" s="501"/>
    </row>
    <row r="760" spans="2:4">
      <c r="B760" s="501"/>
      <c r="C760" s="501"/>
      <c r="D760" s="501"/>
    </row>
    <row r="761" spans="2:4">
      <c r="B761" s="501"/>
      <c r="C761" s="501"/>
      <c r="D761" s="501"/>
    </row>
    <row r="762" spans="2:4">
      <c r="B762" s="501"/>
      <c r="C762" s="501"/>
      <c r="D762" s="501"/>
    </row>
    <row r="763" spans="2:4">
      <c r="B763" s="501"/>
      <c r="C763" s="501"/>
      <c r="D763" s="501"/>
    </row>
    <row r="764" spans="2:4">
      <c r="B764" s="501"/>
      <c r="C764" s="501"/>
      <c r="D764" s="501"/>
    </row>
    <row r="765" spans="2:4">
      <c r="B765" s="501"/>
      <c r="C765" s="501"/>
      <c r="D765" s="501"/>
    </row>
    <row r="766" spans="2:4">
      <c r="B766" s="501"/>
      <c r="C766" s="501"/>
      <c r="D766" s="501"/>
    </row>
    <row r="767" spans="2:4">
      <c r="B767" s="501"/>
      <c r="C767" s="501"/>
      <c r="D767" s="501"/>
    </row>
    <row r="768" spans="2:4">
      <c r="B768" s="501"/>
      <c r="C768" s="501"/>
      <c r="D768" s="501"/>
    </row>
    <row r="769" spans="2:4">
      <c r="B769" s="501"/>
      <c r="C769" s="501"/>
      <c r="D769" s="501"/>
    </row>
    <row r="770" spans="2:4">
      <c r="B770" s="501"/>
      <c r="C770" s="501"/>
      <c r="D770" s="501"/>
    </row>
    <row r="771" spans="2:4">
      <c r="B771" s="501"/>
      <c r="C771" s="501"/>
      <c r="D771" s="501"/>
    </row>
    <row r="772" spans="2:4">
      <c r="B772" s="501"/>
      <c r="C772" s="501"/>
      <c r="D772" s="501"/>
    </row>
    <row r="773" spans="2:4">
      <c r="B773" s="501"/>
      <c r="C773" s="501"/>
      <c r="D773" s="501"/>
    </row>
    <row r="774" spans="2:4">
      <c r="B774" s="501"/>
      <c r="C774" s="501"/>
      <c r="D774" s="501"/>
    </row>
    <row r="775" spans="2:4">
      <c r="B775" s="501"/>
      <c r="C775" s="501"/>
      <c r="D775" s="501"/>
    </row>
    <row r="776" spans="2:4">
      <c r="B776" s="501"/>
      <c r="C776" s="501"/>
      <c r="D776" s="501"/>
    </row>
    <row r="777" spans="2:4">
      <c r="B777" s="501"/>
      <c r="C777" s="501"/>
      <c r="D777" s="501"/>
    </row>
    <row r="778" spans="2:4">
      <c r="B778" s="501"/>
      <c r="C778" s="501"/>
      <c r="D778" s="501"/>
    </row>
    <row r="779" spans="2:4">
      <c r="B779" s="501"/>
      <c r="C779" s="501"/>
      <c r="D779" s="501"/>
    </row>
    <row r="780" spans="2:4">
      <c r="B780" s="501"/>
      <c r="C780" s="501"/>
      <c r="D780" s="501"/>
    </row>
    <row r="781" spans="2:4">
      <c r="B781" s="501"/>
      <c r="C781" s="501"/>
      <c r="D781" s="501"/>
    </row>
    <row r="782" spans="2:4">
      <c r="B782" s="501"/>
      <c r="C782" s="501"/>
      <c r="D782" s="501"/>
    </row>
    <row r="783" spans="2:4">
      <c r="B783" s="501"/>
      <c r="C783" s="501"/>
      <c r="D783" s="501"/>
    </row>
    <row r="784" spans="2:4">
      <c r="B784" s="501"/>
      <c r="C784" s="501"/>
      <c r="D784" s="501"/>
    </row>
    <row r="785" spans="2:4">
      <c r="B785" s="501"/>
      <c r="C785" s="501"/>
      <c r="D785" s="501"/>
    </row>
    <row r="786" spans="2:4">
      <c r="B786" s="501"/>
      <c r="C786" s="501"/>
      <c r="D786" s="501"/>
    </row>
    <row r="787" spans="2:4">
      <c r="B787" s="501"/>
      <c r="C787" s="501"/>
      <c r="D787" s="501"/>
    </row>
    <row r="788" spans="2:4">
      <c r="B788" s="501"/>
      <c r="C788" s="501"/>
      <c r="D788" s="501"/>
    </row>
    <row r="789" spans="2:4">
      <c r="B789" s="501"/>
      <c r="C789" s="501"/>
      <c r="D789" s="501"/>
    </row>
    <row r="790" spans="2:4">
      <c r="B790" s="501"/>
      <c r="C790" s="501"/>
      <c r="D790" s="501"/>
    </row>
    <row r="791" spans="2:4">
      <c r="B791" s="501"/>
      <c r="C791" s="501"/>
      <c r="D791" s="501"/>
    </row>
    <row r="792" spans="2:4">
      <c r="B792" s="501"/>
      <c r="C792" s="501"/>
      <c r="D792" s="501"/>
    </row>
    <row r="793" spans="2:4">
      <c r="B793" s="501"/>
      <c r="C793" s="501"/>
      <c r="D793" s="501"/>
    </row>
    <row r="794" spans="2:4">
      <c r="B794" s="501"/>
      <c r="C794" s="501"/>
      <c r="D794" s="501"/>
    </row>
    <row r="795" spans="2:4">
      <c r="B795" s="501"/>
      <c r="C795" s="501"/>
      <c r="D795" s="501"/>
    </row>
    <row r="796" spans="2:4">
      <c r="B796" s="501"/>
      <c r="C796" s="501"/>
      <c r="D796" s="501"/>
    </row>
    <row r="797" spans="2:4">
      <c r="B797" s="501"/>
      <c r="C797" s="501"/>
      <c r="D797" s="501"/>
    </row>
    <row r="798" spans="2:4">
      <c r="B798" s="501"/>
      <c r="C798" s="501"/>
      <c r="D798" s="501"/>
    </row>
    <row r="799" spans="2:4">
      <c r="B799" s="501"/>
      <c r="C799" s="501"/>
      <c r="D799" s="501"/>
    </row>
    <row r="800" spans="2:4">
      <c r="B800" s="501"/>
      <c r="C800" s="501"/>
      <c r="D800" s="501"/>
    </row>
  </sheetData>
  <mergeCells count="9">
    <mergeCell ref="B54:I54"/>
    <mergeCell ref="B55:I55"/>
    <mergeCell ref="B27:I27"/>
    <mergeCell ref="B29:I29"/>
    <mergeCell ref="F50:H50"/>
    <mergeCell ref="B51:I51"/>
    <mergeCell ref="B52:I52"/>
    <mergeCell ref="B53:I53"/>
    <mergeCell ref="C44:J44"/>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sheetPr>
    <tabColor theme="3" tint="-0.499984740745262"/>
    <pageSetUpPr fitToPage="1"/>
  </sheetPr>
  <dimension ref="A2:I38"/>
  <sheetViews>
    <sheetView showGridLines="0" workbookViewId="0">
      <selection activeCell="E29" sqref="E29"/>
    </sheetView>
  </sheetViews>
  <sheetFormatPr baseColWidth="10" defaultRowHeight="13.2"/>
  <cols>
    <col min="1" max="1" width="49.77734375" customWidth="1"/>
    <col min="2" max="2" width="14.109375" customWidth="1"/>
    <col min="4" max="4" width="14.77734375" customWidth="1"/>
    <col min="5" max="5" width="13.33203125" customWidth="1"/>
    <col min="9" max="9" width="8.77734375" bestFit="1" customWidth="1"/>
  </cols>
  <sheetData>
    <row r="2" spans="1:9" ht="37.5" customHeight="1">
      <c r="A2" s="1255" t="s">
        <v>739</v>
      </c>
      <c r="B2" s="1255"/>
      <c r="C2" s="1255"/>
      <c r="D2" s="1255"/>
      <c r="E2" s="1255"/>
      <c r="F2" s="1255"/>
      <c r="G2" s="1255"/>
      <c r="H2" s="1255"/>
      <c r="I2" s="1255"/>
    </row>
    <row r="5" spans="1:9">
      <c r="A5" s="1254" t="s">
        <v>472</v>
      </c>
      <c r="B5" s="1254"/>
      <c r="C5" s="1254"/>
      <c r="D5" s="1254"/>
      <c r="E5" s="1254"/>
      <c r="F5" s="1254"/>
      <c r="G5" s="1254"/>
      <c r="H5" s="1254"/>
      <c r="I5" s="1254"/>
    </row>
    <row r="7" spans="1:9" ht="17.25" customHeight="1">
      <c r="B7" s="1261" t="s">
        <v>482</v>
      </c>
      <c r="C7" s="1262"/>
      <c r="D7" s="1262"/>
      <c r="E7" s="1262"/>
      <c r="F7" s="1262"/>
      <c r="G7" s="1262"/>
      <c r="H7" s="1263"/>
    </row>
    <row r="8" spans="1:9" ht="28.5" customHeight="1">
      <c r="A8" s="541" t="s">
        <v>192</v>
      </c>
      <c r="B8" s="1264" t="s">
        <v>432</v>
      </c>
      <c r="C8" s="1265" t="s">
        <v>227</v>
      </c>
      <c r="D8" s="1264" t="s">
        <v>474</v>
      </c>
      <c r="E8" s="1264" t="s">
        <v>228</v>
      </c>
      <c r="F8" s="1266" t="s">
        <v>226</v>
      </c>
      <c r="G8" s="1266"/>
      <c r="H8" s="1267"/>
      <c r="I8" s="1273" t="s">
        <v>1</v>
      </c>
    </row>
    <row r="9" spans="1:9" ht="26.25" customHeight="1">
      <c r="A9" s="682" t="s">
        <v>740</v>
      </c>
      <c r="B9" s="1264"/>
      <c r="C9" s="1265"/>
      <c r="D9" s="1264"/>
      <c r="E9" s="1264"/>
      <c r="F9" s="326" t="s">
        <v>433</v>
      </c>
      <c r="G9" s="326" t="s">
        <v>434</v>
      </c>
      <c r="H9" s="327" t="s">
        <v>435</v>
      </c>
      <c r="I9" s="1273"/>
    </row>
    <row r="10" spans="1:9" s="4" customFormat="1">
      <c r="B10" s="53"/>
      <c r="C10" s="53"/>
      <c r="D10" s="53"/>
      <c r="E10" s="53"/>
      <c r="F10" s="53"/>
      <c r="G10" s="53"/>
      <c r="H10" s="53"/>
      <c r="I10" s="53"/>
    </row>
    <row r="11" spans="1:9">
      <c r="A11" s="128" t="s">
        <v>197</v>
      </c>
      <c r="B11" s="48">
        <f>B12+B14+B15</f>
        <v>166</v>
      </c>
      <c r="C11" s="48">
        <f t="shared" ref="C11:E11" si="0">C12+C14+C15</f>
        <v>55</v>
      </c>
      <c r="D11" s="48">
        <f t="shared" si="0"/>
        <v>8</v>
      </c>
      <c r="E11" s="48">
        <f t="shared" si="0"/>
        <v>13</v>
      </c>
      <c r="F11" s="48"/>
      <c r="G11" s="48"/>
      <c r="H11" s="48"/>
      <c r="I11" s="529">
        <f>H11+G11+F11+E11+D11+C11+B11</f>
        <v>242</v>
      </c>
    </row>
    <row r="12" spans="1:9" ht="13.8">
      <c r="A12" s="444" t="s">
        <v>167</v>
      </c>
      <c r="B12" s="445">
        <v>30</v>
      </c>
      <c r="C12" s="445">
        <v>12</v>
      </c>
      <c r="D12" s="445">
        <v>4</v>
      </c>
      <c r="E12" s="445">
        <v>3</v>
      </c>
      <c r="F12" s="445"/>
      <c r="G12" s="445"/>
      <c r="H12" s="445"/>
      <c r="I12" s="93">
        <f t="shared" ref="I12:I24" si="1">H12+G12+F12+E12+D12+C12+B12</f>
        <v>49</v>
      </c>
    </row>
    <row r="13" spans="1:9" ht="13.8">
      <c r="A13" s="444" t="s">
        <v>168</v>
      </c>
      <c r="B13" s="445">
        <v>118</v>
      </c>
      <c r="C13" s="445">
        <v>65</v>
      </c>
      <c r="D13" s="445">
        <v>3</v>
      </c>
      <c r="E13" s="445">
        <v>14</v>
      </c>
      <c r="F13" s="445"/>
      <c r="G13" s="445"/>
      <c r="H13" s="445"/>
      <c r="I13" s="93">
        <f t="shared" si="1"/>
        <v>200</v>
      </c>
    </row>
    <row r="14" spans="1:9" ht="13.8">
      <c r="A14" s="444" t="s">
        <v>169</v>
      </c>
      <c r="B14" s="445">
        <v>125</v>
      </c>
      <c r="C14" s="445">
        <v>41</v>
      </c>
      <c r="D14" s="445">
        <v>4</v>
      </c>
      <c r="E14" s="445">
        <v>10</v>
      </c>
      <c r="F14" s="445"/>
      <c r="G14" s="445"/>
      <c r="H14" s="445"/>
      <c r="I14" s="93">
        <f t="shared" si="1"/>
        <v>180</v>
      </c>
    </row>
    <row r="15" spans="1:9" ht="13.8">
      <c r="A15" s="444" t="s">
        <v>170</v>
      </c>
      <c r="B15" s="445">
        <v>11</v>
      </c>
      <c r="C15" s="445">
        <v>2</v>
      </c>
      <c r="D15" s="445"/>
      <c r="E15" s="445"/>
      <c r="F15" s="445"/>
      <c r="G15" s="445"/>
      <c r="H15" s="445"/>
      <c r="I15" s="93">
        <f t="shared" si="1"/>
        <v>13</v>
      </c>
    </row>
    <row r="16" spans="1:9">
      <c r="A16" s="36" t="s">
        <v>198</v>
      </c>
      <c r="B16" s="37"/>
      <c r="C16" s="37"/>
      <c r="D16" s="37"/>
      <c r="E16" s="37"/>
      <c r="F16" s="37">
        <v>1</v>
      </c>
      <c r="G16" s="37">
        <v>1</v>
      </c>
      <c r="H16" s="37">
        <v>1</v>
      </c>
      <c r="I16" s="46">
        <f t="shared" si="1"/>
        <v>3</v>
      </c>
    </row>
    <row r="17" spans="1:9">
      <c r="A17" s="36" t="s">
        <v>199</v>
      </c>
      <c r="B17" s="37"/>
      <c r="C17" s="37"/>
      <c r="D17" s="37"/>
      <c r="E17" s="37"/>
      <c r="F17" s="37"/>
      <c r="G17" s="37">
        <v>6</v>
      </c>
      <c r="H17" s="37"/>
      <c r="I17" s="46">
        <f t="shared" si="1"/>
        <v>6</v>
      </c>
    </row>
    <row r="18" spans="1:9">
      <c r="A18" s="36" t="s">
        <v>200</v>
      </c>
      <c r="B18" s="37"/>
      <c r="C18" s="37"/>
      <c r="D18" s="37"/>
      <c r="E18" s="37"/>
      <c r="F18" s="37">
        <v>1</v>
      </c>
      <c r="G18" s="37"/>
      <c r="H18" s="37"/>
      <c r="I18" s="46"/>
    </row>
    <row r="19" spans="1:9">
      <c r="A19" s="36" t="s">
        <v>741</v>
      </c>
      <c r="B19" s="37"/>
      <c r="C19" s="37"/>
      <c r="D19" s="37"/>
      <c r="E19" s="37"/>
      <c r="F19" s="37">
        <v>1</v>
      </c>
      <c r="G19" s="37"/>
      <c r="H19" s="37"/>
      <c r="I19" s="46"/>
    </row>
    <row r="20" spans="1:9">
      <c r="A20" s="36" t="s">
        <v>201</v>
      </c>
      <c r="B20" s="37"/>
      <c r="C20" s="37"/>
      <c r="D20" s="37"/>
      <c r="E20" s="37"/>
      <c r="F20" s="37">
        <v>2</v>
      </c>
      <c r="G20" s="37">
        <v>3</v>
      </c>
      <c r="H20" s="37">
        <v>3</v>
      </c>
      <c r="I20" s="46">
        <f t="shared" si="1"/>
        <v>8</v>
      </c>
    </row>
    <row r="21" spans="1:9">
      <c r="A21" s="36" t="s">
        <v>202</v>
      </c>
      <c r="B21" s="37"/>
      <c r="C21" s="37"/>
      <c r="D21" s="37"/>
      <c r="E21" s="37"/>
      <c r="F21" s="37">
        <v>10</v>
      </c>
      <c r="G21" s="37">
        <v>14</v>
      </c>
      <c r="H21" s="37">
        <v>10</v>
      </c>
      <c r="I21" s="46">
        <f t="shared" si="1"/>
        <v>34</v>
      </c>
    </row>
    <row r="23" spans="1:9">
      <c r="A23" s="688" t="s">
        <v>1</v>
      </c>
      <c r="B23" s="689">
        <f>SUM(B12:B21)</f>
        <v>284</v>
      </c>
      <c r="C23" s="451">
        <f t="shared" ref="C23:H23" si="2">SUM(C12:C21)</f>
        <v>120</v>
      </c>
      <c r="D23" s="451">
        <f t="shared" si="2"/>
        <v>11</v>
      </c>
      <c r="E23" s="451">
        <f t="shared" si="2"/>
        <v>27</v>
      </c>
      <c r="F23" s="451">
        <f t="shared" si="2"/>
        <v>15</v>
      </c>
      <c r="G23" s="451">
        <f t="shared" si="2"/>
        <v>24</v>
      </c>
      <c r="H23" s="451">
        <f t="shared" si="2"/>
        <v>14</v>
      </c>
      <c r="I23" s="436">
        <f t="shared" si="1"/>
        <v>495</v>
      </c>
    </row>
    <row r="24" spans="1:9">
      <c r="A24" s="1269" t="s">
        <v>191</v>
      </c>
      <c r="B24" s="1271">
        <f>B23/I23</f>
        <v>0.57373737373737377</v>
      </c>
      <c r="C24" s="452">
        <f>C23/I23</f>
        <v>0.24242424242424243</v>
      </c>
      <c r="D24" s="452">
        <f>D23/I23</f>
        <v>2.2222222222222223E-2</v>
      </c>
      <c r="E24" s="452">
        <f>E23/I23</f>
        <v>5.4545454545454543E-2</v>
      </c>
      <c r="F24" s="452">
        <f>F23/I23</f>
        <v>3.0303030303030304E-2</v>
      </c>
      <c r="G24" s="452">
        <f>G23/I23</f>
        <v>4.8484848484848485E-2</v>
      </c>
      <c r="H24" s="452">
        <f>H23/I23</f>
        <v>2.8282828282828285E-2</v>
      </c>
      <c r="I24" s="530">
        <f t="shared" si="1"/>
        <v>1</v>
      </c>
    </row>
    <row r="25" spans="1:9">
      <c r="A25" s="1270"/>
      <c r="B25" s="1272"/>
      <c r="C25" s="1268">
        <f>(C23+D23+E23)/I23</f>
        <v>0.31919191919191919</v>
      </c>
      <c r="D25" s="1268"/>
      <c r="E25" s="1268"/>
      <c r="F25" s="1268">
        <f>(F23+G23+H23)/I23</f>
        <v>0.10707070707070707</v>
      </c>
      <c r="G25" s="1268"/>
      <c r="H25" s="1268"/>
    </row>
    <row r="26" spans="1:9">
      <c r="C26" s="683"/>
      <c r="D26" s="683"/>
      <c r="E26" s="683"/>
      <c r="F26" s="683"/>
      <c r="G26" s="683"/>
      <c r="H26" s="683"/>
    </row>
    <row r="29" spans="1:9" ht="13.8">
      <c r="A29" s="680" t="s">
        <v>473</v>
      </c>
      <c r="B29" s="512"/>
      <c r="C29" s="512"/>
      <c r="D29" s="512"/>
      <c r="E29" s="513"/>
    </row>
    <row r="30" spans="1:9">
      <c r="A30" s="534"/>
      <c r="B30" s="70"/>
      <c r="C30" s="70"/>
      <c r="D30" s="70"/>
      <c r="E30" s="514"/>
    </row>
    <row r="31" spans="1:9" ht="13.8">
      <c r="A31" s="536" t="s">
        <v>475</v>
      </c>
      <c r="B31" s="70"/>
      <c r="C31" s="70"/>
      <c r="D31" s="70"/>
      <c r="E31" s="514"/>
    </row>
    <row r="32" spans="1:9" ht="13.8">
      <c r="A32" s="536" t="s">
        <v>477</v>
      </c>
      <c r="B32" s="70"/>
      <c r="C32" s="70"/>
      <c r="D32" s="70"/>
      <c r="E32" s="514"/>
    </row>
    <row r="33" spans="1:5" ht="13.8">
      <c r="A33" s="536" t="s">
        <v>476</v>
      </c>
      <c r="B33" s="70"/>
      <c r="C33" s="70"/>
      <c r="D33" s="70"/>
      <c r="E33" s="514"/>
    </row>
    <row r="34" spans="1:5">
      <c r="A34" s="534"/>
      <c r="B34" s="70"/>
      <c r="C34" s="70"/>
      <c r="D34" s="70"/>
      <c r="E34" s="514"/>
    </row>
    <row r="35" spans="1:5" ht="13.8">
      <c r="A35" s="536" t="s">
        <v>478</v>
      </c>
      <c r="B35" s="70"/>
      <c r="C35" s="70"/>
      <c r="D35" s="70"/>
      <c r="E35" s="514"/>
    </row>
    <row r="36" spans="1:5" ht="13.8">
      <c r="A36" s="537" t="s">
        <v>479</v>
      </c>
      <c r="B36" s="70"/>
      <c r="C36" s="70"/>
      <c r="D36" s="70"/>
      <c r="E36" s="514"/>
    </row>
    <row r="37" spans="1:5" ht="13.8">
      <c r="A37" s="537" t="s">
        <v>480</v>
      </c>
      <c r="B37" s="70"/>
      <c r="C37" s="70"/>
      <c r="D37" s="70"/>
      <c r="E37" s="514"/>
    </row>
    <row r="38" spans="1:5" ht="13.8">
      <c r="A38" s="681" t="s">
        <v>481</v>
      </c>
      <c r="B38" s="517"/>
      <c r="C38" s="517"/>
      <c r="D38" s="517"/>
      <c r="E38" s="518"/>
    </row>
  </sheetData>
  <mergeCells count="13">
    <mergeCell ref="C25:E25"/>
    <mergeCell ref="F25:H25"/>
    <mergeCell ref="A24:A25"/>
    <mergeCell ref="B24:B25"/>
    <mergeCell ref="I8:I9"/>
    <mergeCell ref="A5:I5"/>
    <mergeCell ref="A2:I2"/>
    <mergeCell ref="B7:H7"/>
    <mergeCell ref="B8:B9"/>
    <mergeCell ref="C8:C9"/>
    <mergeCell ref="D8:D9"/>
    <mergeCell ref="E8:E9"/>
    <mergeCell ref="F8:H8"/>
  </mergeCells>
  <printOptions horizontalCentered="1"/>
  <pageMargins left="0.39370078740157483" right="0.39370078740157483" top="0.59055118110236227" bottom="0.59055118110236227" header="0.39370078740157483" footer="0.39370078740157483"/>
  <pageSetup paperSize="9" scale="91" firstPageNumber="4" orientation="landscape" useFirstPageNumber="1" r:id="rId1"/>
  <headerFooter alignWithMargins="0"/>
</worksheet>
</file>

<file path=xl/worksheets/sheet9.xml><?xml version="1.0" encoding="utf-8"?>
<worksheet xmlns="http://schemas.openxmlformats.org/spreadsheetml/2006/main" xmlns:r="http://schemas.openxmlformats.org/officeDocument/2006/relationships">
  <sheetPr>
    <tabColor theme="3" tint="-0.499984740745262"/>
  </sheetPr>
  <dimension ref="A2:I139"/>
  <sheetViews>
    <sheetView showGridLines="0" view="pageBreakPreview" zoomScale="60" zoomScaleNormal="100" workbookViewId="0">
      <selection activeCell="A139" sqref="A1:I139"/>
    </sheetView>
  </sheetViews>
  <sheetFormatPr baseColWidth="10" defaultRowHeight="13.2"/>
  <cols>
    <col min="1" max="1" width="36" bestFit="1" customWidth="1"/>
    <col min="2" max="2" width="15.6640625" customWidth="1"/>
    <col min="3" max="3" width="14.77734375" customWidth="1"/>
    <col min="4" max="4" width="16" customWidth="1"/>
    <col min="5" max="5" width="14.77734375" customWidth="1"/>
    <col min="6" max="8" width="10.33203125" customWidth="1"/>
    <col min="9" max="9" width="16" bestFit="1" customWidth="1"/>
  </cols>
  <sheetData>
    <row r="2" spans="1:9" ht="39" customHeight="1">
      <c r="A2" s="1255" t="s">
        <v>739</v>
      </c>
      <c r="B2" s="1255"/>
      <c r="C2" s="1255"/>
      <c r="D2" s="1255"/>
      <c r="E2" s="1255"/>
      <c r="F2" s="1255"/>
      <c r="G2" s="1255"/>
      <c r="H2" s="1255"/>
      <c r="I2" s="1255"/>
    </row>
    <row r="5" spans="1:9" ht="15.75" customHeight="1">
      <c r="A5" s="1254" t="s">
        <v>485</v>
      </c>
      <c r="B5" s="1254"/>
      <c r="C5" s="1254"/>
      <c r="D5" s="1254"/>
      <c r="E5" s="1254"/>
      <c r="F5" s="1254"/>
      <c r="G5" s="1254"/>
      <c r="H5" s="1254"/>
      <c r="I5" s="1254"/>
    </row>
    <row r="7" spans="1:9" ht="17.25" customHeight="1">
      <c r="B7" s="1261" t="s">
        <v>482</v>
      </c>
      <c r="C7" s="1262"/>
      <c r="D7" s="1262"/>
      <c r="E7" s="1262"/>
      <c r="F7" s="1262"/>
      <c r="G7" s="1262"/>
      <c r="H7" s="1263"/>
    </row>
    <row r="8" spans="1:9" ht="27.75" customHeight="1">
      <c r="A8" s="540"/>
      <c r="B8" s="1265" t="s">
        <v>432</v>
      </c>
      <c r="C8" s="1265" t="s">
        <v>227</v>
      </c>
      <c r="D8" s="1264" t="s">
        <v>474</v>
      </c>
      <c r="E8" s="1264" t="s">
        <v>228</v>
      </c>
      <c r="F8" s="1266" t="s">
        <v>226</v>
      </c>
      <c r="G8" s="1266"/>
      <c r="H8" s="1267"/>
      <c r="I8" s="1273" t="s">
        <v>1</v>
      </c>
    </row>
    <row r="9" spans="1:9" s="3" customFormat="1" ht="26.25" customHeight="1">
      <c r="A9" s="684" t="s">
        <v>484</v>
      </c>
      <c r="B9" s="1265"/>
      <c r="C9" s="1265"/>
      <c r="D9" s="1264"/>
      <c r="E9" s="1264"/>
      <c r="F9" s="326" t="s">
        <v>433</v>
      </c>
      <c r="G9" s="326" t="s">
        <v>434</v>
      </c>
      <c r="H9" s="327" t="s">
        <v>435</v>
      </c>
      <c r="I9" s="1273"/>
    </row>
    <row r="10" spans="1:9">
      <c r="A10" s="803" t="s">
        <v>748</v>
      </c>
      <c r="B10" s="506">
        <v>21</v>
      </c>
      <c r="C10" s="506">
        <v>8</v>
      </c>
      <c r="D10" s="506"/>
      <c r="E10" s="506"/>
      <c r="F10" s="506"/>
      <c r="G10" s="506">
        <v>3</v>
      </c>
      <c r="H10" s="506">
        <v>1</v>
      </c>
      <c r="I10" s="334">
        <v>33</v>
      </c>
    </row>
    <row r="11" spans="1:9">
      <c r="A11" s="876" t="s">
        <v>2</v>
      </c>
      <c r="B11" s="751">
        <v>18</v>
      </c>
      <c r="C11" s="751">
        <v>6</v>
      </c>
      <c r="D11" s="751"/>
      <c r="E11" s="751"/>
      <c r="F11" s="751"/>
      <c r="G11" s="751">
        <v>1</v>
      </c>
      <c r="H11" s="752">
        <v>1</v>
      </c>
      <c r="I11" s="876">
        <v>26</v>
      </c>
    </row>
    <row r="12" spans="1:9">
      <c r="A12" s="875" t="s">
        <v>600</v>
      </c>
      <c r="B12" s="736"/>
      <c r="C12" s="736"/>
      <c r="D12" s="736"/>
      <c r="E12" s="736"/>
      <c r="F12" s="736"/>
      <c r="G12" s="736">
        <v>1</v>
      </c>
      <c r="H12" s="754"/>
      <c r="I12" s="875">
        <v>1</v>
      </c>
    </row>
    <row r="13" spans="1:9">
      <c r="A13" s="878" t="s">
        <v>181</v>
      </c>
      <c r="B13" s="756">
        <v>3</v>
      </c>
      <c r="C13" s="756">
        <v>2</v>
      </c>
      <c r="D13" s="756"/>
      <c r="E13" s="756"/>
      <c r="F13" s="756"/>
      <c r="G13" s="756">
        <v>1</v>
      </c>
      <c r="H13" s="757"/>
      <c r="I13" s="878">
        <v>6</v>
      </c>
    </row>
    <row r="14" spans="1:9">
      <c r="A14" s="430" t="s">
        <v>749</v>
      </c>
      <c r="B14" s="48">
        <v>6</v>
      </c>
      <c r="C14" s="48">
        <v>8</v>
      </c>
      <c r="D14" s="48"/>
      <c r="E14" s="48"/>
      <c r="F14" s="48"/>
      <c r="G14" s="48">
        <v>1</v>
      </c>
      <c r="H14" s="48"/>
      <c r="I14" s="227">
        <v>15</v>
      </c>
    </row>
    <row r="15" spans="1:9">
      <c r="A15" s="876" t="s">
        <v>3</v>
      </c>
      <c r="B15" s="751">
        <v>4</v>
      </c>
      <c r="C15" s="751">
        <v>7</v>
      </c>
      <c r="D15" s="751"/>
      <c r="E15" s="751"/>
      <c r="F15" s="751"/>
      <c r="G15" s="751">
        <v>1</v>
      </c>
      <c r="H15" s="752"/>
      <c r="I15" s="876">
        <v>12</v>
      </c>
    </row>
    <row r="16" spans="1:9">
      <c r="A16" s="878" t="s">
        <v>4</v>
      </c>
      <c r="B16" s="756">
        <v>2</v>
      </c>
      <c r="C16" s="756">
        <v>1</v>
      </c>
      <c r="D16" s="756"/>
      <c r="E16" s="756"/>
      <c r="F16" s="756"/>
      <c r="G16" s="756"/>
      <c r="H16" s="757"/>
      <c r="I16" s="878">
        <v>3</v>
      </c>
    </row>
    <row r="17" spans="1:9">
      <c r="A17" s="430" t="s">
        <v>750</v>
      </c>
      <c r="B17" s="48">
        <v>2</v>
      </c>
      <c r="C17" s="48">
        <v>4</v>
      </c>
      <c r="D17" s="48"/>
      <c r="E17" s="48"/>
      <c r="F17" s="48"/>
      <c r="G17" s="48"/>
      <c r="H17" s="48"/>
      <c r="I17" s="227">
        <v>6</v>
      </c>
    </row>
    <row r="18" spans="1:9">
      <c r="A18" s="799" t="s">
        <v>5</v>
      </c>
      <c r="B18" s="699">
        <v>2</v>
      </c>
      <c r="C18" s="699">
        <v>4</v>
      </c>
      <c r="D18" s="699"/>
      <c r="E18" s="699"/>
      <c r="F18" s="699"/>
      <c r="G18" s="699"/>
      <c r="H18" s="759"/>
      <c r="I18" s="799">
        <v>6</v>
      </c>
    </row>
    <row r="19" spans="1:9">
      <c r="A19" s="430" t="s">
        <v>751</v>
      </c>
      <c r="B19" s="48">
        <v>15</v>
      </c>
      <c r="C19" s="48">
        <v>5</v>
      </c>
      <c r="D19" s="48">
        <v>1</v>
      </c>
      <c r="E19" s="48"/>
      <c r="F19" s="48">
        <v>1</v>
      </c>
      <c r="G19" s="48">
        <v>1</v>
      </c>
      <c r="H19" s="48">
        <v>2</v>
      </c>
      <c r="I19" s="227">
        <v>25</v>
      </c>
    </row>
    <row r="20" spans="1:9">
      <c r="A20" s="876" t="s">
        <v>6</v>
      </c>
      <c r="B20" s="751">
        <v>7</v>
      </c>
      <c r="C20" s="751">
        <v>2</v>
      </c>
      <c r="D20" s="751"/>
      <c r="E20" s="751"/>
      <c r="F20" s="751">
        <v>1</v>
      </c>
      <c r="G20" s="751">
        <v>1</v>
      </c>
      <c r="H20" s="752">
        <v>1</v>
      </c>
      <c r="I20" s="876">
        <v>12</v>
      </c>
    </row>
    <row r="21" spans="1:9">
      <c r="A21" s="875" t="s">
        <v>7</v>
      </c>
      <c r="B21" s="736">
        <v>4</v>
      </c>
      <c r="C21" s="736">
        <v>2</v>
      </c>
      <c r="D21" s="736"/>
      <c r="E21" s="736"/>
      <c r="F21" s="736"/>
      <c r="G21" s="736"/>
      <c r="H21" s="754"/>
      <c r="I21" s="875">
        <v>6</v>
      </c>
    </row>
    <row r="22" spans="1:9">
      <c r="A22" s="875" t="s">
        <v>8</v>
      </c>
      <c r="B22" s="736">
        <v>1</v>
      </c>
      <c r="C22" s="736"/>
      <c r="D22" s="736"/>
      <c r="E22" s="736"/>
      <c r="F22" s="736"/>
      <c r="G22" s="736"/>
      <c r="H22" s="754"/>
      <c r="I22" s="875">
        <v>1</v>
      </c>
    </row>
    <row r="23" spans="1:9">
      <c r="A23" s="878" t="s">
        <v>9</v>
      </c>
      <c r="B23" s="756">
        <v>3</v>
      </c>
      <c r="C23" s="756">
        <v>1</v>
      </c>
      <c r="D23" s="756">
        <v>1</v>
      </c>
      <c r="E23" s="756"/>
      <c r="F23" s="756"/>
      <c r="G23" s="756"/>
      <c r="H23" s="757">
        <v>1</v>
      </c>
      <c r="I23" s="878">
        <v>6</v>
      </c>
    </row>
    <row r="24" spans="1:9">
      <c r="A24" s="430" t="s">
        <v>752</v>
      </c>
      <c r="B24" s="48">
        <v>8</v>
      </c>
      <c r="C24" s="48"/>
      <c r="D24" s="48"/>
      <c r="E24" s="48"/>
      <c r="F24" s="48"/>
      <c r="G24" s="48"/>
      <c r="H24" s="48">
        <v>1</v>
      </c>
      <c r="I24" s="227">
        <v>9</v>
      </c>
    </row>
    <row r="25" spans="1:9">
      <c r="A25" s="799" t="s">
        <v>10</v>
      </c>
      <c r="B25" s="699">
        <v>8</v>
      </c>
      <c r="C25" s="699"/>
      <c r="D25" s="699"/>
      <c r="E25" s="699"/>
      <c r="F25" s="699"/>
      <c r="G25" s="699"/>
      <c r="H25" s="759">
        <v>1</v>
      </c>
      <c r="I25" s="799">
        <v>9</v>
      </c>
    </row>
    <row r="26" spans="1:9">
      <c r="A26" s="430" t="s">
        <v>753</v>
      </c>
      <c r="B26" s="48">
        <v>2</v>
      </c>
      <c r="C26" s="48"/>
      <c r="D26" s="48"/>
      <c r="E26" s="48"/>
      <c r="F26" s="48"/>
      <c r="G26" s="48"/>
      <c r="H26" s="48"/>
      <c r="I26" s="227">
        <v>2</v>
      </c>
    </row>
    <row r="27" spans="1:9">
      <c r="A27" s="799" t="s">
        <v>94</v>
      </c>
      <c r="B27" s="699">
        <v>2</v>
      </c>
      <c r="C27" s="699"/>
      <c r="D27" s="699"/>
      <c r="E27" s="699"/>
      <c r="F27" s="699"/>
      <c r="G27" s="699"/>
      <c r="H27" s="759"/>
      <c r="I27" s="799">
        <v>2</v>
      </c>
    </row>
    <row r="28" spans="1:9">
      <c r="A28" s="430" t="s">
        <v>754</v>
      </c>
      <c r="B28" s="48">
        <v>1</v>
      </c>
      <c r="C28" s="48"/>
      <c r="D28" s="48"/>
      <c r="E28" s="48"/>
      <c r="F28" s="48"/>
      <c r="G28" s="48"/>
      <c r="H28" s="48"/>
      <c r="I28" s="227">
        <v>1</v>
      </c>
    </row>
    <row r="29" spans="1:9">
      <c r="A29" s="799" t="s">
        <v>14</v>
      </c>
      <c r="B29" s="699">
        <v>1</v>
      </c>
      <c r="C29" s="699"/>
      <c r="D29" s="699"/>
      <c r="E29" s="699"/>
      <c r="F29" s="699"/>
      <c r="G29" s="699"/>
      <c r="H29" s="759"/>
      <c r="I29" s="799">
        <v>1</v>
      </c>
    </row>
    <row r="30" spans="1:9">
      <c r="A30" s="430" t="s">
        <v>755</v>
      </c>
      <c r="B30" s="48">
        <v>8</v>
      </c>
      <c r="C30" s="48">
        <v>6</v>
      </c>
      <c r="D30" s="48"/>
      <c r="E30" s="48">
        <v>10</v>
      </c>
      <c r="F30" s="48">
        <v>3</v>
      </c>
      <c r="G30" s="48"/>
      <c r="H30" s="48"/>
      <c r="I30" s="227">
        <v>27</v>
      </c>
    </row>
    <row r="31" spans="1:9">
      <c r="A31" s="876" t="s">
        <v>17</v>
      </c>
      <c r="B31" s="751"/>
      <c r="C31" s="751"/>
      <c r="D31" s="751"/>
      <c r="E31" s="751">
        <v>1</v>
      </c>
      <c r="F31" s="751"/>
      <c r="G31" s="751"/>
      <c r="H31" s="752"/>
      <c r="I31" s="876">
        <v>1</v>
      </c>
    </row>
    <row r="32" spans="1:9">
      <c r="A32" s="875" t="s">
        <v>18</v>
      </c>
      <c r="B32" s="736">
        <v>1</v>
      </c>
      <c r="C32" s="736"/>
      <c r="D32" s="736"/>
      <c r="E32" s="736">
        <v>3</v>
      </c>
      <c r="F32" s="736"/>
      <c r="G32" s="736"/>
      <c r="H32" s="754"/>
      <c r="I32" s="875">
        <v>4</v>
      </c>
    </row>
    <row r="33" spans="1:9">
      <c r="A33" s="875" t="s">
        <v>19</v>
      </c>
      <c r="B33" s="736"/>
      <c r="C33" s="736">
        <v>2</v>
      </c>
      <c r="D33" s="736"/>
      <c r="E33" s="736">
        <v>2</v>
      </c>
      <c r="F33" s="736"/>
      <c r="G33" s="736"/>
      <c r="H33" s="754"/>
      <c r="I33" s="875">
        <v>4</v>
      </c>
    </row>
    <row r="34" spans="1:9">
      <c r="A34" s="875" t="s">
        <v>20</v>
      </c>
      <c r="B34" s="736">
        <v>6</v>
      </c>
      <c r="C34" s="736">
        <v>4</v>
      </c>
      <c r="D34" s="736"/>
      <c r="E34" s="736">
        <v>4</v>
      </c>
      <c r="F34" s="736">
        <v>3</v>
      </c>
      <c r="G34" s="736"/>
      <c r="H34" s="754"/>
      <c r="I34" s="875">
        <v>17</v>
      </c>
    </row>
    <row r="35" spans="1:9">
      <c r="A35" s="878" t="s">
        <v>156</v>
      </c>
      <c r="B35" s="756">
        <v>1</v>
      </c>
      <c r="C35" s="756"/>
      <c r="D35" s="756"/>
      <c r="E35" s="756"/>
      <c r="F35" s="756"/>
      <c r="G35" s="756"/>
      <c r="H35" s="757"/>
      <c r="I35" s="878">
        <v>1</v>
      </c>
    </row>
    <row r="36" spans="1:9">
      <c r="A36" s="430" t="s">
        <v>756</v>
      </c>
      <c r="B36" s="48">
        <v>4</v>
      </c>
      <c r="C36" s="48">
        <v>4</v>
      </c>
      <c r="D36" s="48"/>
      <c r="E36" s="48"/>
      <c r="F36" s="48"/>
      <c r="G36" s="48"/>
      <c r="H36" s="48">
        <v>1</v>
      </c>
      <c r="I36" s="227">
        <v>9</v>
      </c>
    </row>
    <row r="37" spans="1:9">
      <c r="A37" s="799" t="s">
        <v>21</v>
      </c>
      <c r="B37" s="699">
        <v>4</v>
      </c>
      <c r="C37" s="699">
        <v>4</v>
      </c>
      <c r="D37" s="699"/>
      <c r="E37" s="699"/>
      <c r="F37" s="699"/>
      <c r="G37" s="699"/>
      <c r="H37" s="759">
        <v>1</v>
      </c>
      <c r="I37" s="799">
        <v>9</v>
      </c>
    </row>
    <row r="38" spans="1:9">
      <c r="A38" s="430" t="s">
        <v>757</v>
      </c>
      <c r="B38" s="48">
        <v>7</v>
      </c>
      <c r="C38" s="48">
        <v>7</v>
      </c>
      <c r="D38" s="48">
        <v>1</v>
      </c>
      <c r="E38" s="48"/>
      <c r="F38" s="48"/>
      <c r="G38" s="48"/>
      <c r="H38" s="48">
        <v>1</v>
      </c>
      <c r="I38" s="227">
        <v>16</v>
      </c>
    </row>
    <row r="39" spans="1:9">
      <c r="A39" s="876" t="s">
        <v>23</v>
      </c>
      <c r="B39" s="751">
        <v>3</v>
      </c>
      <c r="C39" s="751"/>
      <c r="D39" s="751"/>
      <c r="E39" s="751"/>
      <c r="F39" s="751"/>
      <c r="G39" s="751"/>
      <c r="H39" s="752"/>
      <c r="I39" s="876">
        <v>3</v>
      </c>
    </row>
    <row r="40" spans="1:9">
      <c r="A40" s="875" t="s">
        <v>24</v>
      </c>
      <c r="B40" s="736">
        <v>1</v>
      </c>
      <c r="C40" s="736">
        <v>2</v>
      </c>
      <c r="D40" s="736"/>
      <c r="E40" s="736"/>
      <c r="F40" s="736"/>
      <c r="G40" s="736"/>
      <c r="H40" s="754"/>
      <c r="I40" s="875">
        <v>3</v>
      </c>
    </row>
    <row r="41" spans="1:9">
      <c r="A41" s="875" t="s">
        <v>25</v>
      </c>
      <c r="B41" s="736"/>
      <c r="C41" s="736">
        <v>2</v>
      </c>
      <c r="D41" s="736">
        <v>1</v>
      </c>
      <c r="E41" s="736"/>
      <c r="F41" s="736"/>
      <c r="G41" s="736"/>
      <c r="H41" s="754"/>
      <c r="I41" s="875">
        <v>3</v>
      </c>
    </row>
    <row r="42" spans="1:9">
      <c r="A42" s="875" t="s">
        <v>26</v>
      </c>
      <c r="B42" s="736">
        <v>3</v>
      </c>
      <c r="C42" s="736">
        <v>1</v>
      </c>
      <c r="D42" s="736"/>
      <c r="E42" s="736"/>
      <c r="F42" s="736"/>
      <c r="G42" s="736"/>
      <c r="H42" s="754"/>
      <c r="I42" s="875">
        <v>4</v>
      </c>
    </row>
    <row r="43" spans="1:9">
      <c r="A43" s="875" t="s">
        <v>98</v>
      </c>
      <c r="B43" s="736"/>
      <c r="C43" s="736">
        <v>1</v>
      </c>
      <c r="D43" s="736"/>
      <c r="E43" s="736"/>
      <c r="F43" s="736"/>
      <c r="G43" s="736"/>
      <c r="H43" s="754">
        <v>1</v>
      </c>
      <c r="I43" s="875">
        <v>2</v>
      </c>
    </row>
    <row r="44" spans="1:9">
      <c r="A44" s="878" t="s">
        <v>27</v>
      </c>
      <c r="B44" s="756"/>
      <c r="C44" s="756">
        <v>1</v>
      </c>
      <c r="D44" s="756"/>
      <c r="E44" s="756"/>
      <c r="F44" s="756"/>
      <c r="G44" s="756"/>
      <c r="H44" s="757"/>
      <c r="I44" s="878">
        <v>1</v>
      </c>
    </row>
    <row r="45" spans="1:9">
      <c r="A45" s="430" t="s">
        <v>758</v>
      </c>
      <c r="B45" s="48"/>
      <c r="C45" s="48">
        <v>1</v>
      </c>
      <c r="D45" s="48">
        <v>2</v>
      </c>
      <c r="E45" s="48"/>
      <c r="F45" s="48"/>
      <c r="G45" s="48"/>
      <c r="H45" s="48"/>
      <c r="I45" s="227">
        <v>3</v>
      </c>
    </row>
    <row r="46" spans="1:9">
      <c r="A46" s="799" t="s">
        <v>745</v>
      </c>
      <c r="B46" s="699"/>
      <c r="C46" s="699">
        <v>1</v>
      </c>
      <c r="D46" s="699">
        <v>2</v>
      </c>
      <c r="E46" s="699"/>
      <c r="F46" s="699"/>
      <c r="G46" s="699"/>
      <c r="H46" s="759"/>
      <c r="I46" s="799">
        <v>3</v>
      </c>
    </row>
    <row r="47" spans="1:9">
      <c r="A47" s="430" t="s">
        <v>759</v>
      </c>
      <c r="B47" s="48">
        <v>4</v>
      </c>
      <c r="C47" s="48">
        <v>1</v>
      </c>
      <c r="D47" s="48"/>
      <c r="E47" s="48"/>
      <c r="F47" s="48">
        <v>1</v>
      </c>
      <c r="G47" s="48">
        <v>1</v>
      </c>
      <c r="H47" s="48"/>
      <c r="I47" s="227">
        <v>7</v>
      </c>
    </row>
    <row r="48" spans="1:9">
      <c r="A48" s="799" t="s">
        <v>30</v>
      </c>
      <c r="B48" s="699">
        <v>4</v>
      </c>
      <c r="C48" s="699">
        <v>1</v>
      </c>
      <c r="D48" s="699"/>
      <c r="E48" s="699"/>
      <c r="F48" s="699">
        <v>1</v>
      </c>
      <c r="G48" s="699">
        <v>1</v>
      </c>
      <c r="H48" s="759"/>
      <c r="I48" s="799">
        <v>7</v>
      </c>
    </row>
    <row r="49" spans="1:9">
      <c r="A49" s="430" t="s">
        <v>760</v>
      </c>
      <c r="B49" s="48">
        <v>21</v>
      </c>
      <c r="C49" s="48">
        <v>13</v>
      </c>
      <c r="D49" s="48"/>
      <c r="E49" s="48"/>
      <c r="F49" s="48"/>
      <c r="G49" s="48">
        <v>1</v>
      </c>
      <c r="H49" s="48">
        <v>1</v>
      </c>
      <c r="I49" s="227">
        <v>36</v>
      </c>
    </row>
    <row r="50" spans="1:9">
      <c r="A50" s="876" t="s">
        <v>32</v>
      </c>
      <c r="B50" s="751">
        <v>2</v>
      </c>
      <c r="C50" s="751"/>
      <c r="D50" s="751"/>
      <c r="E50" s="751"/>
      <c r="F50" s="751"/>
      <c r="G50" s="751"/>
      <c r="H50" s="752"/>
      <c r="I50" s="876">
        <v>2</v>
      </c>
    </row>
    <row r="51" spans="1:9">
      <c r="A51" s="875" t="s">
        <v>33</v>
      </c>
      <c r="B51" s="736">
        <v>8</v>
      </c>
      <c r="C51" s="736">
        <v>7</v>
      </c>
      <c r="D51" s="736"/>
      <c r="E51" s="736"/>
      <c r="F51" s="736"/>
      <c r="G51" s="736"/>
      <c r="H51" s="754"/>
      <c r="I51" s="875">
        <v>15</v>
      </c>
    </row>
    <row r="52" spans="1:9">
      <c r="A52" s="875" t="s">
        <v>34</v>
      </c>
      <c r="B52" s="736">
        <v>2</v>
      </c>
      <c r="C52" s="736">
        <v>1</v>
      </c>
      <c r="D52" s="736"/>
      <c r="E52" s="736"/>
      <c r="F52" s="736"/>
      <c r="G52" s="736">
        <v>1</v>
      </c>
      <c r="H52" s="754"/>
      <c r="I52" s="875">
        <v>4</v>
      </c>
    </row>
    <row r="53" spans="1:9">
      <c r="A53" s="875" t="s">
        <v>35</v>
      </c>
      <c r="B53" s="736">
        <v>4</v>
      </c>
      <c r="C53" s="736">
        <v>4</v>
      </c>
      <c r="D53" s="736"/>
      <c r="E53" s="736"/>
      <c r="F53" s="736"/>
      <c r="G53" s="736"/>
      <c r="H53" s="754"/>
      <c r="I53" s="875">
        <v>8</v>
      </c>
    </row>
    <row r="54" spans="1:9">
      <c r="A54" s="875" t="s">
        <v>621</v>
      </c>
      <c r="B54" s="736">
        <v>1</v>
      </c>
      <c r="C54" s="736"/>
      <c r="D54" s="736"/>
      <c r="E54" s="736"/>
      <c r="F54" s="736"/>
      <c r="G54" s="736"/>
      <c r="H54" s="754"/>
      <c r="I54" s="875">
        <v>1</v>
      </c>
    </row>
    <row r="55" spans="1:9">
      <c r="A55" s="878" t="s">
        <v>36</v>
      </c>
      <c r="B55" s="756">
        <v>4</v>
      </c>
      <c r="C55" s="756">
        <v>1</v>
      </c>
      <c r="D55" s="756"/>
      <c r="E55" s="756"/>
      <c r="F55" s="756"/>
      <c r="G55" s="756"/>
      <c r="H55" s="757">
        <v>1</v>
      </c>
      <c r="I55" s="878">
        <v>6</v>
      </c>
    </row>
    <row r="56" spans="1:9">
      <c r="A56" s="430" t="s">
        <v>761</v>
      </c>
      <c r="B56" s="48">
        <v>6</v>
      </c>
      <c r="C56" s="48">
        <v>2</v>
      </c>
      <c r="D56" s="48"/>
      <c r="E56" s="48"/>
      <c r="F56" s="48"/>
      <c r="G56" s="48"/>
      <c r="H56" s="48"/>
      <c r="I56" s="227">
        <v>8</v>
      </c>
    </row>
    <row r="57" spans="1:9">
      <c r="A57" s="799" t="s">
        <v>38</v>
      </c>
      <c r="B57" s="699">
        <v>6</v>
      </c>
      <c r="C57" s="699">
        <v>2</v>
      </c>
      <c r="D57" s="699"/>
      <c r="E57" s="699"/>
      <c r="F57" s="699"/>
      <c r="G57" s="699"/>
      <c r="H57" s="759"/>
      <c r="I57" s="799">
        <v>8</v>
      </c>
    </row>
    <row r="58" spans="1:9">
      <c r="A58" s="430" t="s">
        <v>762</v>
      </c>
      <c r="B58" s="48">
        <v>21</v>
      </c>
      <c r="C58" s="48">
        <v>7</v>
      </c>
      <c r="D58" s="48">
        <v>4</v>
      </c>
      <c r="E58" s="48"/>
      <c r="F58" s="48"/>
      <c r="G58" s="48">
        <v>1</v>
      </c>
      <c r="H58" s="48"/>
      <c r="I58" s="227">
        <v>33</v>
      </c>
    </row>
    <row r="59" spans="1:9">
      <c r="A59" s="876" t="s">
        <v>40</v>
      </c>
      <c r="B59" s="751">
        <v>11</v>
      </c>
      <c r="C59" s="751">
        <v>1</v>
      </c>
      <c r="D59" s="751">
        <v>1</v>
      </c>
      <c r="E59" s="751"/>
      <c r="F59" s="751"/>
      <c r="G59" s="751"/>
      <c r="H59" s="752"/>
      <c r="I59" s="876">
        <v>13</v>
      </c>
    </row>
    <row r="60" spans="1:9">
      <c r="A60" s="875" t="s">
        <v>41</v>
      </c>
      <c r="B60" s="736">
        <v>1</v>
      </c>
      <c r="C60" s="736">
        <v>2</v>
      </c>
      <c r="D60" s="736"/>
      <c r="E60" s="736"/>
      <c r="F60" s="736"/>
      <c r="G60" s="736"/>
      <c r="H60" s="754"/>
      <c r="I60" s="875">
        <v>3</v>
      </c>
    </row>
    <row r="61" spans="1:9">
      <c r="A61" s="875" t="s">
        <v>158</v>
      </c>
      <c r="B61" s="736">
        <v>1</v>
      </c>
      <c r="C61" s="736"/>
      <c r="D61" s="736"/>
      <c r="E61" s="736"/>
      <c r="F61" s="736"/>
      <c r="G61" s="736"/>
      <c r="H61" s="754"/>
      <c r="I61" s="875">
        <v>1</v>
      </c>
    </row>
    <row r="62" spans="1:9">
      <c r="A62" s="875" t="s">
        <v>95</v>
      </c>
      <c r="B62" s="736"/>
      <c r="C62" s="736">
        <v>1</v>
      </c>
      <c r="D62" s="736"/>
      <c r="E62" s="736"/>
      <c r="F62" s="736"/>
      <c r="G62" s="736"/>
      <c r="H62" s="754"/>
      <c r="I62" s="875">
        <v>1</v>
      </c>
    </row>
    <row r="63" spans="1:9">
      <c r="A63" s="875" t="s">
        <v>746</v>
      </c>
      <c r="B63" s="736"/>
      <c r="C63" s="736"/>
      <c r="D63" s="736"/>
      <c r="E63" s="736"/>
      <c r="F63" s="736"/>
      <c r="G63" s="736">
        <v>1</v>
      </c>
      <c r="H63" s="754"/>
      <c r="I63" s="875">
        <v>1</v>
      </c>
    </row>
    <row r="64" spans="1:9">
      <c r="A64" s="875" t="s">
        <v>601</v>
      </c>
      <c r="B64" s="736"/>
      <c r="C64" s="736"/>
      <c r="D64" s="736">
        <v>1</v>
      </c>
      <c r="E64" s="736"/>
      <c r="F64" s="736"/>
      <c r="G64" s="736"/>
      <c r="H64" s="754"/>
      <c r="I64" s="875">
        <v>1</v>
      </c>
    </row>
    <row r="65" spans="1:9">
      <c r="A65" s="875" t="s">
        <v>42</v>
      </c>
      <c r="B65" s="736">
        <v>4</v>
      </c>
      <c r="C65" s="736">
        <v>2</v>
      </c>
      <c r="D65" s="736">
        <v>1</v>
      </c>
      <c r="E65" s="736"/>
      <c r="F65" s="736"/>
      <c r="G65" s="736"/>
      <c r="H65" s="754"/>
      <c r="I65" s="875">
        <v>7</v>
      </c>
    </row>
    <row r="66" spans="1:9">
      <c r="A66" s="878" t="s">
        <v>43</v>
      </c>
      <c r="B66" s="756">
        <v>4</v>
      </c>
      <c r="C66" s="756">
        <v>1</v>
      </c>
      <c r="D66" s="756">
        <v>1</v>
      </c>
      <c r="E66" s="756"/>
      <c r="F66" s="756"/>
      <c r="G66" s="756"/>
      <c r="H66" s="757"/>
      <c r="I66" s="878">
        <v>6</v>
      </c>
    </row>
    <row r="67" spans="1:9">
      <c r="A67" s="430" t="s">
        <v>763</v>
      </c>
      <c r="B67" s="48">
        <v>16</v>
      </c>
      <c r="C67" s="48">
        <v>6</v>
      </c>
      <c r="D67" s="48"/>
      <c r="E67" s="48"/>
      <c r="F67" s="48"/>
      <c r="G67" s="48">
        <v>3</v>
      </c>
      <c r="H67" s="48">
        <v>1</v>
      </c>
      <c r="I67" s="227">
        <v>26</v>
      </c>
    </row>
    <row r="68" spans="1:9">
      <c r="A68" s="876" t="s">
        <v>45</v>
      </c>
      <c r="B68" s="751">
        <v>10</v>
      </c>
      <c r="C68" s="751">
        <v>3</v>
      </c>
      <c r="D68" s="751"/>
      <c r="E68" s="751"/>
      <c r="F68" s="751"/>
      <c r="G68" s="751">
        <v>1</v>
      </c>
      <c r="H68" s="752">
        <v>1</v>
      </c>
      <c r="I68" s="876">
        <v>15</v>
      </c>
    </row>
    <row r="69" spans="1:9">
      <c r="A69" s="875" t="s">
        <v>46</v>
      </c>
      <c r="B69" s="736">
        <v>5</v>
      </c>
      <c r="C69" s="736">
        <v>2</v>
      </c>
      <c r="D69" s="736"/>
      <c r="E69" s="736"/>
      <c r="F69" s="736"/>
      <c r="G69" s="736">
        <v>2</v>
      </c>
      <c r="H69" s="754"/>
      <c r="I69" s="875">
        <v>9</v>
      </c>
    </row>
    <row r="70" spans="1:9">
      <c r="A70" s="875" t="s">
        <v>96</v>
      </c>
      <c r="B70" s="736"/>
      <c r="C70" s="736">
        <v>1</v>
      </c>
      <c r="D70" s="736"/>
      <c r="E70" s="736"/>
      <c r="F70" s="736"/>
      <c r="G70" s="736"/>
      <c r="H70" s="754"/>
      <c r="I70" s="875">
        <v>1</v>
      </c>
    </row>
    <row r="71" spans="1:9">
      <c r="A71" s="878" t="s">
        <v>47</v>
      </c>
      <c r="B71" s="756">
        <v>1</v>
      </c>
      <c r="C71" s="756"/>
      <c r="D71" s="756"/>
      <c r="E71" s="756"/>
      <c r="F71" s="756"/>
      <c r="G71" s="756"/>
      <c r="H71" s="757"/>
      <c r="I71" s="878">
        <v>1</v>
      </c>
    </row>
    <row r="72" spans="1:9">
      <c r="A72" s="430" t="s">
        <v>764</v>
      </c>
      <c r="B72" s="48">
        <v>18</v>
      </c>
      <c r="C72" s="48">
        <v>4</v>
      </c>
      <c r="D72" s="48"/>
      <c r="E72" s="48"/>
      <c r="F72" s="48"/>
      <c r="G72" s="48"/>
      <c r="H72" s="48">
        <v>1</v>
      </c>
      <c r="I72" s="227">
        <v>23</v>
      </c>
    </row>
    <row r="73" spans="1:9">
      <c r="A73" s="799" t="s">
        <v>49</v>
      </c>
      <c r="B73" s="699">
        <v>18</v>
      </c>
      <c r="C73" s="699">
        <v>4</v>
      </c>
      <c r="D73" s="699"/>
      <c r="E73" s="699"/>
      <c r="F73" s="699"/>
      <c r="G73" s="699"/>
      <c r="H73" s="759">
        <v>1</v>
      </c>
      <c r="I73" s="799">
        <v>23</v>
      </c>
    </row>
    <row r="74" spans="1:9">
      <c r="A74" s="430" t="s">
        <v>765</v>
      </c>
      <c r="B74" s="48">
        <v>13</v>
      </c>
      <c r="C74" s="48">
        <v>7</v>
      </c>
      <c r="D74" s="48"/>
      <c r="E74" s="48"/>
      <c r="F74" s="48"/>
      <c r="G74" s="48"/>
      <c r="H74" s="48"/>
      <c r="I74" s="227">
        <v>20</v>
      </c>
    </row>
    <row r="75" spans="1:9">
      <c r="A75" s="876" t="s">
        <v>51</v>
      </c>
      <c r="B75" s="751">
        <v>4</v>
      </c>
      <c r="C75" s="751">
        <v>5</v>
      </c>
      <c r="D75" s="751"/>
      <c r="E75" s="751"/>
      <c r="F75" s="751"/>
      <c r="G75" s="751"/>
      <c r="H75" s="752"/>
      <c r="I75" s="876">
        <v>9</v>
      </c>
    </row>
    <row r="76" spans="1:9">
      <c r="A76" s="875" t="s">
        <v>52</v>
      </c>
      <c r="B76" s="736">
        <v>3</v>
      </c>
      <c r="C76" s="736"/>
      <c r="D76" s="736"/>
      <c r="E76" s="736"/>
      <c r="F76" s="736"/>
      <c r="G76" s="736"/>
      <c r="H76" s="754"/>
      <c r="I76" s="875">
        <v>3</v>
      </c>
    </row>
    <row r="77" spans="1:9">
      <c r="A77" s="878" t="s">
        <v>50</v>
      </c>
      <c r="B77" s="756">
        <v>6</v>
      </c>
      <c r="C77" s="756">
        <v>2</v>
      </c>
      <c r="D77" s="756"/>
      <c r="E77" s="756"/>
      <c r="F77" s="756"/>
      <c r="G77" s="756"/>
      <c r="H77" s="757"/>
      <c r="I77" s="878">
        <v>8</v>
      </c>
    </row>
    <row r="78" spans="1:9">
      <c r="A78" s="430" t="s">
        <v>766</v>
      </c>
      <c r="B78" s="48">
        <v>2</v>
      </c>
      <c r="C78" s="48">
        <v>2</v>
      </c>
      <c r="D78" s="48">
        <v>2</v>
      </c>
      <c r="E78" s="48"/>
      <c r="F78" s="48">
        <v>2</v>
      </c>
      <c r="G78" s="48">
        <v>1</v>
      </c>
      <c r="H78" s="48"/>
      <c r="I78" s="227">
        <v>9</v>
      </c>
    </row>
    <row r="79" spans="1:9">
      <c r="A79" s="876" t="s">
        <v>54</v>
      </c>
      <c r="B79" s="751">
        <v>1</v>
      </c>
      <c r="C79" s="751">
        <v>2</v>
      </c>
      <c r="D79" s="751"/>
      <c r="E79" s="751"/>
      <c r="F79" s="751">
        <v>2</v>
      </c>
      <c r="G79" s="751">
        <v>1</v>
      </c>
      <c r="H79" s="752"/>
      <c r="I79" s="876">
        <v>6</v>
      </c>
    </row>
    <row r="80" spans="1:9">
      <c r="A80" s="878" t="s">
        <v>55</v>
      </c>
      <c r="B80" s="756">
        <v>1</v>
      </c>
      <c r="C80" s="756"/>
      <c r="D80" s="756">
        <v>2</v>
      </c>
      <c r="E80" s="756"/>
      <c r="F80" s="756"/>
      <c r="G80" s="756"/>
      <c r="H80" s="757"/>
      <c r="I80" s="878">
        <v>3</v>
      </c>
    </row>
    <row r="81" spans="1:9">
      <c r="A81" s="430" t="s">
        <v>767</v>
      </c>
      <c r="B81" s="48">
        <v>28</v>
      </c>
      <c r="C81" s="48">
        <v>6</v>
      </c>
      <c r="D81" s="48"/>
      <c r="E81" s="48">
        <v>9</v>
      </c>
      <c r="F81" s="48">
        <v>3</v>
      </c>
      <c r="G81" s="48">
        <v>4</v>
      </c>
      <c r="H81" s="48">
        <v>1</v>
      </c>
      <c r="I81" s="227">
        <v>51</v>
      </c>
    </row>
    <row r="82" spans="1:9">
      <c r="A82" s="876" t="s">
        <v>60</v>
      </c>
      <c r="B82" s="751">
        <v>2</v>
      </c>
      <c r="C82" s="751"/>
      <c r="D82" s="751"/>
      <c r="E82" s="751"/>
      <c r="F82" s="751"/>
      <c r="G82" s="751">
        <v>1</v>
      </c>
      <c r="H82" s="752"/>
      <c r="I82" s="876">
        <v>3</v>
      </c>
    </row>
    <row r="83" spans="1:9">
      <c r="A83" s="875" t="s">
        <v>97</v>
      </c>
      <c r="B83" s="736"/>
      <c r="C83" s="736"/>
      <c r="D83" s="736"/>
      <c r="E83" s="736"/>
      <c r="F83" s="736">
        <v>1</v>
      </c>
      <c r="G83" s="736"/>
      <c r="H83" s="754"/>
      <c r="I83" s="875">
        <v>1</v>
      </c>
    </row>
    <row r="84" spans="1:9">
      <c r="A84" s="875" t="s">
        <v>61</v>
      </c>
      <c r="B84" s="736">
        <v>3</v>
      </c>
      <c r="C84" s="736">
        <v>2</v>
      </c>
      <c r="D84" s="736"/>
      <c r="E84" s="736"/>
      <c r="F84" s="736"/>
      <c r="G84" s="736"/>
      <c r="H84" s="754"/>
      <c r="I84" s="875">
        <v>5</v>
      </c>
    </row>
    <row r="85" spans="1:9">
      <c r="A85" s="875" t="s">
        <v>62</v>
      </c>
      <c r="B85" s="736">
        <v>3</v>
      </c>
      <c r="C85" s="736"/>
      <c r="D85" s="736"/>
      <c r="E85" s="736">
        <v>1</v>
      </c>
      <c r="F85" s="736"/>
      <c r="G85" s="736">
        <v>1</v>
      </c>
      <c r="H85" s="754">
        <v>1</v>
      </c>
      <c r="I85" s="875">
        <v>6</v>
      </c>
    </row>
    <row r="86" spans="1:9">
      <c r="A86" s="875" t="s">
        <v>63</v>
      </c>
      <c r="B86" s="736">
        <v>7</v>
      </c>
      <c r="C86" s="736"/>
      <c r="D86" s="736"/>
      <c r="E86" s="736"/>
      <c r="F86" s="736"/>
      <c r="G86" s="736"/>
      <c r="H86" s="754"/>
      <c r="I86" s="875">
        <v>7</v>
      </c>
    </row>
    <row r="87" spans="1:9">
      <c r="A87" s="875" t="s">
        <v>64</v>
      </c>
      <c r="B87" s="736">
        <v>3</v>
      </c>
      <c r="C87" s="736">
        <v>2</v>
      </c>
      <c r="D87" s="736"/>
      <c r="E87" s="736">
        <v>1</v>
      </c>
      <c r="F87" s="736">
        <v>1</v>
      </c>
      <c r="G87" s="736">
        <v>2</v>
      </c>
      <c r="H87" s="754"/>
      <c r="I87" s="875">
        <v>9</v>
      </c>
    </row>
    <row r="88" spans="1:9">
      <c r="A88" s="875" t="s">
        <v>65</v>
      </c>
      <c r="B88" s="736">
        <v>7</v>
      </c>
      <c r="C88" s="736">
        <v>2</v>
      </c>
      <c r="D88" s="736"/>
      <c r="E88" s="736">
        <v>5</v>
      </c>
      <c r="F88" s="736">
        <v>1</v>
      </c>
      <c r="G88" s="736"/>
      <c r="H88" s="754"/>
      <c r="I88" s="875">
        <v>15</v>
      </c>
    </row>
    <row r="89" spans="1:9">
      <c r="A89" s="875" t="s">
        <v>67</v>
      </c>
      <c r="B89" s="736">
        <v>1</v>
      </c>
      <c r="C89" s="736"/>
      <c r="D89" s="736"/>
      <c r="E89" s="736"/>
      <c r="F89" s="736"/>
      <c r="G89" s="736"/>
      <c r="H89" s="754"/>
      <c r="I89" s="875">
        <v>1</v>
      </c>
    </row>
    <row r="90" spans="1:9">
      <c r="A90" s="875" t="s">
        <v>68</v>
      </c>
      <c r="B90" s="736"/>
      <c r="C90" s="736"/>
      <c r="D90" s="736"/>
      <c r="E90" s="736">
        <v>2</v>
      </c>
      <c r="F90" s="736"/>
      <c r="G90" s="736"/>
      <c r="H90" s="754"/>
      <c r="I90" s="875">
        <v>2</v>
      </c>
    </row>
    <row r="91" spans="1:9">
      <c r="A91" s="875" t="s">
        <v>185</v>
      </c>
      <c r="B91" s="736">
        <v>1</v>
      </c>
      <c r="C91" s="736"/>
      <c r="D91" s="736"/>
      <c r="E91" s="736"/>
      <c r="F91" s="736"/>
      <c r="G91" s="736"/>
      <c r="H91" s="754"/>
      <c r="I91" s="875">
        <v>1</v>
      </c>
    </row>
    <row r="92" spans="1:9">
      <c r="A92" s="878" t="s">
        <v>747</v>
      </c>
      <c r="B92" s="756">
        <v>1</v>
      </c>
      <c r="C92" s="756"/>
      <c r="D92" s="756"/>
      <c r="E92" s="756"/>
      <c r="F92" s="756"/>
      <c r="G92" s="756"/>
      <c r="H92" s="757"/>
      <c r="I92" s="878">
        <v>1</v>
      </c>
    </row>
    <row r="93" spans="1:9">
      <c r="A93" s="430" t="s">
        <v>768</v>
      </c>
      <c r="B93" s="48">
        <v>10</v>
      </c>
      <c r="C93" s="48">
        <v>3</v>
      </c>
      <c r="D93" s="48"/>
      <c r="E93" s="48"/>
      <c r="F93" s="48"/>
      <c r="G93" s="48">
        <v>3</v>
      </c>
      <c r="H93" s="48"/>
      <c r="I93" s="227">
        <v>16</v>
      </c>
    </row>
    <row r="94" spans="1:9">
      <c r="A94" s="876" t="s">
        <v>70</v>
      </c>
      <c r="B94" s="751">
        <v>1</v>
      </c>
      <c r="C94" s="751">
        <v>2</v>
      </c>
      <c r="D94" s="751"/>
      <c r="E94" s="751"/>
      <c r="F94" s="751"/>
      <c r="G94" s="751"/>
      <c r="H94" s="752"/>
      <c r="I94" s="876">
        <v>3</v>
      </c>
    </row>
    <row r="95" spans="1:9">
      <c r="A95" s="875" t="s">
        <v>69</v>
      </c>
      <c r="B95" s="736">
        <v>8</v>
      </c>
      <c r="C95" s="736">
        <v>1</v>
      </c>
      <c r="D95" s="736"/>
      <c r="E95" s="736"/>
      <c r="F95" s="736"/>
      <c r="G95" s="736">
        <v>3</v>
      </c>
      <c r="H95" s="754"/>
      <c r="I95" s="875">
        <v>12</v>
      </c>
    </row>
    <row r="96" spans="1:9">
      <c r="A96" s="878" t="s">
        <v>71</v>
      </c>
      <c r="B96" s="756">
        <v>1</v>
      </c>
      <c r="C96" s="756"/>
      <c r="D96" s="756"/>
      <c r="E96" s="756"/>
      <c r="F96" s="756"/>
      <c r="G96" s="756"/>
      <c r="H96" s="757"/>
      <c r="I96" s="878">
        <v>1</v>
      </c>
    </row>
    <row r="97" spans="1:9">
      <c r="A97" s="430" t="s">
        <v>769</v>
      </c>
      <c r="B97" s="48">
        <v>4</v>
      </c>
      <c r="C97" s="48">
        <v>1</v>
      </c>
      <c r="D97" s="48"/>
      <c r="E97" s="48"/>
      <c r="F97" s="48"/>
      <c r="G97" s="48"/>
      <c r="H97" s="48"/>
      <c r="I97" s="227">
        <v>5</v>
      </c>
    </row>
    <row r="98" spans="1:9">
      <c r="A98" s="799" t="s">
        <v>72</v>
      </c>
      <c r="B98" s="699">
        <v>4</v>
      </c>
      <c r="C98" s="699">
        <v>1</v>
      </c>
      <c r="D98" s="699"/>
      <c r="E98" s="699"/>
      <c r="F98" s="699"/>
      <c r="G98" s="699"/>
      <c r="H98" s="759"/>
      <c r="I98" s="799">
        <v>5</v>
      </c>
    </row>
    <row r="99" spans="1:9">
      <c r="A99" s="430" t="s">
        <v>770</v>
      </c>
      <c r="B99" s="48">
        <v>9</v>
      </c>
      <c r="C99" s="48">
        <v>4</v>
      </c>
      <c r="D99" s="48"/>
      <c r="E99" s="48"/>
      <c r="F99" s="48"/>
      <c r="G99" s="48"/>
      <c r="H99" s="48">
        <v>3</v>
      </c>
      <c r="I99" s="227">
        <v>16</v>
      </c>
    </row>
    <row r="100" spans="1:9">
      <c r="A100" s="876" t="s">
        <v>74</v>
      </c>
      <c r="B100" s="751">
        <v>3</v>
      </c>
      <c r="C100" s="751"/>
      <c r="D100" s="751"/>
      <c r="E100" s="751"/>
      <c r="F100" s="751"/>
      <c r="G100" s="751"/>
      <c r="H100" s="752"/>
      <c r="I100" s="876">
        <v>3</v>
      </c>
    </row>
    <row r="101" spans="1:9">
      <c r="A101" s="875" t="s">
        <v>75</v>
      </c>
      <c r="B101" s="736">
        <v>1</v>
      </c>
      <c r="C101" s="736">
        <v>1</v>
      </c>
      <c r="D101" s="736"/>
      <c r="E101" s="736"/>
      <c r="F101" s="736"/>
      <c r="G101" s="736"/>
      <c r="H101" s="754"/>
      <c r="I101" s="875">
        <v>2</v>
      </c>
    </row>
    <row r="102" spans="1:9">
      <c r="A102" s="875" t="s">
        <v>76</v>
      </c>
      <c r="B102" s="736">
        <v>5</v>
      </c>
      <c r="C102" s="736">
        <v>2</v>
      </c>
      <c r="D102" s="736"/>
      <c r="E102" s="736"/>
      <c r="F102" s="736"/>
      <c r="G102" s="736"/>
      <c r="H102" s="754">
        <v>3</v>
      </c>
      <c r="I102" s="875">
        <v>10</v>
      </c>
    </row>
    <row r="103" spans="1:9">
      <c r="A103" s="878" t="s">
        <v>622</v>
      </c>
      <c r="B103" s="756"/>
      <c r="C103" s="756">
        <v>1</v>
      </c>
      <c r="D103" s="756"/>
      <c r="E103" s="756"/>
      <c r="F103" s="756"/>
      <c r="G103" s="756"/>
      <c r="H103" s="757"/>
      <c r="I103" s="878">
        <v>1</v>
      </c>
    </row>
    <row r="104" spans="1:9">
      <c r="A104" s="430" t="s">
        <v>771</v>
      </c>
      <c r="B104" s="48">
        <v>6</v>
      </c>
      <c r="C104" s="48">
        <v>5</v>
      </c>
      <c r="D104" s="48"/>
      <c r="E104" s="48"/>
      <c r="F104" s="48"/>
      <c r="G104" s="48"/>
      <c r="H104" s="48"/>
      <c r="I104" s="227">
        <v>11</v>
      </c>
    </row>
    <row r="105" spans="1:9">
      <c r="A105" s="799" t="s">
        <v>79</v>
      </c>
      <c r="B105" s="699">
        <v>6</v>
      </c>
      <c r="C105" s="699">
        <v>5</v>
      </c>
      <c r="D105" s="699"/>
      <c r="E105" s="699"/>
      <c r="F105" s="699"/>
      <c r="G105" s="699"/>
      <c r="H105" s="759"/>
      <c r="I105" s="799">
        <v>11</v>
      </c>
    </row>
    <row r="106" spans="1:9">
      <c r="A106" s="430" t="s">
        <v>772</v>
      </c>
      <c r="B106" s="48">
        <v>13</v>
      </c>
      <c r="C106" s="48">
        <v>1</v>
      </c>
      <c r="D106" s="48"/>
      <c r="E106" s="48"/>
      <c r="F106" s="48">
        <v>2</v>
      </c>
      <c r="G106" s="48"/>
      <c r="H106" s="48">
        <v>1</v>
      </c>
      <c r="I106" s="227">
        <v>17</v>
      </c>
    </row>
    <row r="107" spans="1:9">
      <c r="A107" s="876" t="s">
        <v>82</v>
      </c>
      <c r="B107" s="751">
        <v>4</v>
      </c>
      <c r="C107" s="751">
        <v>1</v>
      </c>
      <c r="D107" s="751"/>
      <c r="E107" s="751"/>
      <c r="F107" s="751"/>
      <c r="G107" s="751"/>
      <c r="H107" s="752"/>
      <c r="I107" s="876">
        <v>5</v>
      </c>
    </row>
    <row r="108" spans="1:9">
      <c r="A108" s="878" t="s">
        <v>81</v>
      </c>
      <c r="B108" s="756">
        <v>9</v>
      </c>
      <c r="C108" s="756"/>
      <c r="D108" s="756"/>
      <c r="E108" s="756"/>
      <c r="F108" s="756">
        <v>2</v>
      </c>
      <c r="G108" s="756"/>
      <c r="H108" s="757">
        <v>1</v>
      </c>
      <c r="I108" s="878">
        <v>12</v>
      </c>
    </row>
    <row r="109" spans="1:9">
      <c r="A109" s="430" t="s">
        <v>773</v>
      </c>
      <c r="B109" s="48">
        <v>18</v>
      </c>
      <c r="C109" s="48">
        <v>7</v>
      </c>
      <c r="D109" s="48"/>
      <c r="E109" s="48"/>
      <c r="F109" s="48"/>
      <c r="G109" s="48"/>
      <c r="H109" s="48"/>
      <c r="I109" s="227">
        <v>25</v>
      </c>
    </row>
    <row r="110" spans="1:9">
      <c r="A110" s="876" t="s">
        <v>85</v>
      </c>
      <c r="B110" s="751">
        <v>8</v>
      </c>
      <c r="C110" s="751">
        <v>5</v>
      </c>
      <c r="D110" s="751"/>
      <c r="E110" s="751"/>
      <c r="F110" s="751"/>
      <c r="G110" s="751"/>
      <c r="H110" s="752"/>
      <c r="I110" s="876">
        <v>13</v>
      </c>
    </row>
    <row r="111" spans="1:9">
      <c r="A111" s="875" t="s">
        <v>86</v>
      </c>
      <c r="B111" s="736">
        <v>7</v>
      </c>
      <c r="C111" s="736">
        <v>2</v>
      </c>
      <c r="D111" s="736"/>
      <c r="E111" s="736"/>
      <c r="F111" s="736"/>
      <c r="G111" s="736"/>
      <c r="H111" s="754"/>
      <c r="I111" s="875">
        <v>9</v>
      </c>
    </row>
    <row r="112" spans="1:9">
      <c r="A112" s="875" t="s">
        <v>87</v>
      </c>
      <c r="B112" s="736">
        <v>2</v>
      </c>
      <c r="C112" s="736"/>
      <c r="D112" s="736"/>
      <c r="E112" s="736"/>
      <c r="F112" s="736"/>
      <c r="G112" s="736"/>
      <c r="H112" s="754"/>
      <c r="I112" s="875">
        <v>2</v>
      </c>
    </row>
    <row r="113" spans="1:9">
      <c r="A113" s="878" t="s">
        <v>88</v>
      </c>
      <c r="B113" s="756">
        <v>1</v>
      </c>
      <c r="C113" s="756"/>
      <c r="D113" s="756"/>
      <c r="E113" s="756"/>
      <c r="F113" s="756"/>
      <c r="G113" s="756"/>
      <c r="H113" s="757"/>
      <c r="I113" s="878">
        <v>1</v>
      </c>
    </row>
    <row r="114" spans="1:9">
      <c r="A114" s="430" t="s">
        <v>774</v>
      </c>
      <c r="B114" s="48">
        <v>14</v>
      </c>
      <c r="C114" s="48">
        <v>3</v>
      </c>
      <c r="D114" s="48"/>
      <c r="E114" s="48">
        <v>8</v>
      </c>
      <c r="F114" s="48">
        <v>2</v>
      </c>
      <c r="G114" s="48">
        <v>5</v>
      </c>
      <c r="H114" s="48"/>
      <c r="I114" s="227">
        <v>32</v>
      </c>
    </row>
    <row r="115" spans="1:9">
      <c r="A115" s="876" t="s">
        <v>623</v>
      </c>
      <c r="B115" s="751"/>
      <c r="C115" s="751"/>
      <c r="D115" s="751"/>
      <c r="E115" s="751">
        <v>1</v>
      </c>
      <c r="F115" s="751"/>
      <c r="G115" s="751"/>
      <c r="H115" s="752"/>
      <c r="I115" s="876">
        <v>1</v>
      </c>
    </row>
    <row r="116" spans="1:9">
      <c r="A116" s="875" t="s">
        <v>90</v>
      </c>
      <c r="B116" s="736">
        <v>1</v>
      </c>
      <c r="C116" s="736">
        <v>1</v>
      </c>
      <c r="D116" s="736"/>
      <c r="E116" s="736"/>
      <c r="F116" s="736">
        <v>1</v>
      </c>
      <c r="G116" s="736"/>
      <c r="H116" s="754"/>
      <c r="I116" s="875">
        <v>3</v>
      </c>
    </row>
    <row r="117" spans="1:9">
      <c r="A117" s="875" t="s">
        <v>161</v>
      </c>
      <c r="B117" s="736">
        <v>2</v>
      </c>
      <c r="C117" s="736"/>
      <c r="D117" s="736"/>
      <c r="E117" s="736">
        <v>1</v>
      </c>
      <c r="F117" s="736"/>
      <c r="G117" s="736"/>
      <c r="H117" s="754"/>
      <c r="I117" s="875">
        <v>3</v>
      </c>
    </row>
    <row r="118" spans="1:9">
      <c r="A118" s="875" t="s">
        <v>91</v>
      </c>
      <c r="B118" s="736">
        <v>4</v>
      </c>
      <c r="C118" s="736">
        <v>1</v>
      </c>
      <c r="D118" s="736"/>
      <c r="E118" s="736">
        <v>3</v>
      </c>
      <c r="F118" s="736"/>
      <c r="G118" s="736"/>
      <c r="H118" s="754"/>
      <c r="I118" s="875">
        <v>8</v>
      </c>
    </row>
    <row r="119" spans="1:9">
      <c r="A119" s="875" t="s">
        <v>92</v>
      </c>
      <c r="B119" s="736">
        <v>5</v>
      </c>
      <c r="C119" s="736"/>
      <c r="D119" s="736"/>
      <c r="E119" s="736">
        <v>3</v>
      </c>
      <c r="F119" s="736">
        <v>1</v>
      </c>
      <c r="G119" s="736">
        <v>4</v>
      </c>
      <c r="H119" s="754"/>
      <c r="I119" s="875">
        <v>13</v>
      </c>
    </row>
    <row r="120" spans="1:9">
      <c r="A120" s="878" t="s">
        <v>93</v>
      </c>
      <c r="B120" s="756">
        <v>2</v>
      </c>
      <c r="C120" s="756">
        <v>1</v>
      </c>
      <c r="D120" s="756"/>
      <c r="E120" s="756"/>
      <c r="F120" s="756"/>
      <c r="G120" s="756">
        <v>1</v>
      </c>
      <c r="H120" s="757"/>
      <c r="I120" s="878">
        <v>4</v>
      </c>
    </row>
    <row r="121" spans="1:9">
      <c r="A121" s="430" t="s">
        <v>775</v>
      </c>
      <c r="B121" s="48">
        <v>7</v>
      </c>
      <c r="C121" s="48">
        <v>5</v>
      </c>
      <c r="D121" s="48">
        <v>1</v>
      </c>
      <c r="E121" s="48"/>
      <c r="F121" s="48">
        <v>1</v>
      </c>
      <c r="G121" s="48"/>
      <c r="H121" s="48"/>
      <c r="I121" s="227">
        <v>14</v>
      </c>
    </row>
    <row r="122" spans="1:9">
      <c r="A122" s="876" t="s">
        <v>57</v>
      </c>
      <c r="B122" s="751">
        <v>3</v>
      </c>
      <c r="C122" s="751">
        <v>1</v>
      </c>
      <c r="D122" s="751"/>
      <c r="E122" s="751"/>
      <c r="F122" s="751"/>
      <c r="G122" s="751"/>
      <c r="H122" s="752"/>
      <c r="I122" s="876">
        <v>4</v>
      </c>
    </row>
    <row r="123" spans="1:9">
      <c r="A123" s="877" t="s">
        <v>58</v>
      </c>
      <c r="B123" s="873">
        <v>4</v>
      </c>
      <c r="C123" s="873">
        <v>4</v>
      </c>
      <c r="D123" s="873">
        <v>1</v>
      </c>
      <c r="E123" s="873"/>
      <c r="F123" s="873">
        <v>1</v>
      </c>
      <c r="G123" s="873"/>
      <c r="H123" s="874"/>
      <c r="I123" s="877">
        <v>10</v>
      </c>
    </row>
    <row r="124" spans="1:9">
      <c r="A124" s="1"/>
      <c r="B124" s="1"/>
      <c r="C124" s="1"/>
      <c r="D124" s="1"/>
      <c r="E124" s="1"/>
      <c r="F124" s="1"/>
      <c r="G124" s="1"/>
      <c r="H124" s="1"/>
      <c r="I124" s="1"/>
    </row>
    <row r="125" spans="1:9">
      <c r="A125" s="690" t="s">
        <v>1</v>
      </c>
      <c r="B125" s="691">
        <f>B121+B114+B109+B106+B104+B99+B97+B93+B81+B78+B74+B72+B67+B58+B56+B49+B47+B45+B38+B36+B30+B28+B26+B24+B19+B17+B14+B10</f>
        <v>284</v>
      </c>
      <c r="C125" s="691">
        <f t="shared" ref="C125:I125" si="0">C121+C114+C109+C106+C104+C99+C97+C93+C81+C78+C74+C72+C67+C58+C56+C49+C47+C45+C38+C36+C30+C28+C26+C24+C19+C17+C14+C10</f>
        <v>120</v>
      </c>
      <c r="D125" s="691">
        <f t="shared" si="0"/>
        <v>11</v>
      </c>
      <c r="E125" s="691">
        <f t="shared" si="0"/>
        <v>27</v>
      </c>
      <c r="F125" s="691">
        <f t="shared" si="0"/>
        <v>15</v>
      </c>
      <c r="G125" s="691">
        <f t="shared" si="0"/>
        <v>24</v>
      </c>
      <c r="H125" s="691">
        <f t="shared" si="0"/>
        <v>14</v>
      </c>
      <c r="I125" s="432">
        <f t="shared" si="0"/>
        <v>495</v>
      </c>
    </row>
    <row r="126" spans="1:9">
      <c r="A126" s="1274" t="s">
        <v>191</v>
      </c>
      <c r="B126" s="1275">
        <f>B125/I125</f>
        <v>0.57373737373737377</v>
      </c>
      <c r="C126" s="692">
        <f>C125/$I$125</f>
        <v>0.24242424242424243</v>
      </c>
      <c r="D126" s="692">
        <f t="shared" ref="D126:I126" si="1">D125/$I$125</f>
        <v>2.2222222222222223E-2</v>
      </c>
      <c r="E126" s="692">
        <f t="shared" si="1"/>
        <v>5.4545454545454543E-2</v>
      </c>
      <c r="F126" s="692">
        <f t="shared" si="1"/>
        <v>3.0303030303030304E-2</v>
      </c>
      <c r="G126" s="692">
        <f t="shared" si="1"/>
        <v>4.8484848484848485E-2</v>
      </c>
      <c r="H126" s="692">
        <f t="shared" si="1"/>
        <v>2.8282828282828285E-2</v>
      </c>
      <c r="I126" s="693">
        <f t="shared" si="1"/>
        <v>1</v>
      </c>
    </row>
    <row r="127" spans="1:9">
      <c r="A127" s="1274"/>
      <c r="B127" s="1275"/>
      <c r="C127" s="1268">
        <f>(C125+D125+E125)/I125</f>
        <v>0.31919191919191919</v>
      </c>
      <c r="D127" s="1268"/>
      <c r="E127" s="1268"/>
      <c r="F127" s="1268">
        <f>(F125+G125+H125)/I125</f>
        <v>0.10707070707070707</v>
      </c>
      <c r="G127" s="1268"/>
      <c r="H127" s="1268"/>
    </row>
    <row r="130" spans="1:5" ht="13.8">
      <c r="A130" s="685" t="s">
        <v>473</v>
      </c>
      <c r="B130" s="532"/>
      <c r="C130" s="532"/>
      <c r="D130" s="532"/>
      <c r="E130" s="533"/>
    </row>
    <row r="131" spans="1:5">
      <c r="A131" s="555"/>
      <c r="B131" s="70"/>
      <c r="C131" s="70"/>
      <c r="D131" s="70"/>
      <c r="E131" s="535"/>
    </row>
    <row r="132" spans="1:5" ht="13.8">
      <c r="A132" s="558" t="s">
        <v>475</v>
      </c>
      <c r="B132" s="70"/>
      <c r="C132" s="70"/>
      <c r="D132" s="70"/>
      <c r="E132" s="535"/>
    </row>
    <row r="133" spans="1:5" ht="13.8">
      <c r="A133" s="558" t="s">
        <v>477</v>
      </c>
      <c r="B133" s="70"/>
      <c r="C133" s="70"/>
      <c r="D133" s="70"/>
      <c r="E133" s="535"/>
    </row>
    <row r="134" spans="1:5" ht="13.8">
      <c r="A134" s="558" t="s">
        <v>476</v>
      </c>
      <c r="B134" s="70"/>
      <c r="C134" s="70"/>
      <c r="D134" s="70"/>
      <c r="E134" s="535"/>
    </row>
    <row r="135" spans="1:5">
      <c r="A135" s="555"/>
      <c r="B135" s="70"/>
      <c r="C135" s="70"/>
      <c r="D135" s="70"/>
      <c r="E135" s="535"/>
    </row>
    <row r="136" spans="1:5" ht="13.8">
      <c r="A136" s="558" t="s">
        <v>478</v>
      </c>
      <c r="B136" s="70"/>
      <c r="C136" s="70"/>
      <c r="D136" s="70"/>
      <c r="E136" s="535"/>
    </row>
    <row r="137" spans="1:5" ht="13.8">
      <c r="A137" s="686" t="s">
        <v>479</v>
      </c>
      <c r="B137" s="70"/>
      <c r="C137" s="70"/>
      <c r="D137" s="70"/>
      <c r="E137" s="535"/>
    </row>
    <row r="138" spans="1:5" ht="13.8">
      <c r="A138" s="686" t="s">
        <v>480</v>
      </c>
      <c r="B138" s="70"/>
      <c r="C138" s="70"/>
      <c r="D138" s="70"/>
      <c r="E138" s="535"/>
    </row>
    <row r="139" spans="1:5" ht="13.8">
      <c r="A139" s="687" t="s">
        <v>481</v>
      </c>
      <c r="B139" s="538"/>
      <c r="C139" s="538"/>
      <c r="D139" s="538"/>
      <c r="E139" s="539"/>
    </row>
  </sheetData>
  <mergeCells count="13">
    <mergeCell ref="A126:A127"/>
    <mergeCell ref="B126:B127"/>
    <mergeCell ref="C127:E127"/>
    <mergeCell ref="A2:I2"/>
    <mergeCell ref="F8:H8"/>
    <mergeCell ref="I8:I9"/>
    <mergeCell ref="B7:H7"/>
    <mergeCell ref="A5:I5"/>
    <mergeCell ref="F127:H127"/>
    <mergeCell ref="B8:B9"/>
    <mergeCell ref="C8:C9"/>
    <mergeCell ref="D8:D9"/>
    <mergeCell ref="E8:E9"/>
  </mergeCells>
  <printOptions horizontalCentered="1"/>
  <pageMargins left="0.39370078740157483" right="0.39370078740157483" top="0.59055118110236227" bottom="0.59055118110236227" header="0.39370078740157483" footer="0.39370078740157483"/>
  <pageSetup paperSize="9" scale="60" firstPageNumber="4" orientation="portrait" useFirstPageNumber="1" r:id="rId1"/>
  <headerFooter alignWithMargins="0"/>
  <rowBreaks count="1" manualBreakCount="1">
    <brk id="7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52</vt:i4>
      </vt:variant>
      <vt:variant>
        <vt:lpstr>Plages nommées</vt:lpstr>
      </vt:variant>
      <vt:variant>
        <vt:i4>63</vt:i4>
      </vt:variant>
    </vt:vector>
  </HeadingPairs>
  <TitlesOfParts>
    <vt:vector size="115" baseType="lpstr">
      <vt:lpstr>PG_0</vt:lpstr>
      <vt:lpstr>tabmat</vt:lpstr>
      <vt:lpstr>PG_1</vt:lpstr>
      <vt:lpstr>TAB_1</vt:lpstr>
      <vt:lpstr>TAB_2</vt:lpstr>
      <vt:lpstr>TAB_3</vt:lpstr>
      <vt:lpstr>PG_2</vt:lpstr>
      <vt:lpstr>TAB_4</vt:lpstr>
      <vt:lpstr>TAB_5</vt:lpstr>
      <vt:lpstr>TAB_5a</vt:lpstr>
      <vt:lpstr>TAB_5b</vt:lpstr>
      <vt:lpstr>TAB_6</vt:lpstr>
      <vt:lpstr>TAB_7</vt:lpstr>
      <vt:lpstr>TAB_8</vt:lpstr>
      <vt:lpstr>TAB_8-a</vt:lpstr>
      <vt:lpstr>TAB_8-b</vt:lpstr>
      <vt:lpstr>TAB_8c</vt:lpstr>
      <vt:lpstr>TAB_9</vt:lpstr>
      <vt:lpstr>TAB_10</vt:lpstr>
      <vt:lpstr>TAB_11</vt:lpstr>
      <vt:lpstr>PG_3</vt:lpstr>
      <vt:lpstr>TAB_12</vt:lpstr>
      <vt:lpstr>TAB_13</vt:lpstr>
      <vt:lpstr>TAB_14</vt:lpstr>
      <vt:lpstr>TAB_15</vt:lpstr>
      <vt:lpstr>TAB_16</vt:lpstr>
      <vt:lpstr>PG_4</vt:lpstr>
      <vt:lpstr>TAB_17-a</vt:lpstr>
      <vt:lpstr>TAB_17-b</vt:lpstr>
      <vt:lpstr>TAB_18</vt:lpstr>
      <vt:lpstr>TAB_19-a</vt:lpstr>
      <vt:lpstr>TAB_19-b</vt:lpstr>
      <vt:lpstr>TAB_19-c</vt:lpstr>
      <vt:lpstr>TAB_19-d</vt:lpstr>
      <vt:lpstr>TAB_19-e</vt:lpstr>
      <vt:lpstr>TAB_20</vt:lpstr>
      <vt:lpstr>TAB_21</vt:lpstr>
      <vt:lpstr>PG_5</vt:lpstr>
      <vt:lpstr>TAB_22</vt:lpstr>
      <vt:lpstr>PG_6</vt:lpstr>
      <vt:lpstr>TAB_23</vt:lpstr>
      <vt:lpstr>TAB_24</vt:lpstr>
      <vt:lpstr>TAB_25</vt:lpstr>
      <vt:lpstr>TAB_26</vt:lpstr>
      <vt:lpstr>TAB_27</vt:lpstr>
      <vt:lpstr>PG_7</vt:lpstr>
      <vt:lpstr>Table CNU</vt:lpstr>
      <vt:lpstr>PG_8</vt:lpstr>
      <vt:lpstr>A-1</vt:lpstr>
      <vt:lpstr>A-2 à A-4</vt:lpstr>
      <vt:lpstr>A-5</vt:lpstr>
      <vt:lpstr>A-6 et A-7</vt:lpstr>
      <vt:lpstr>TAB_11!Impression_des_titres</vt:lpstr>
      <vt:lpstr>TAB_13!Impression_des_titres</vt:lpstr>
      <vt:lpstr>TAB_15!Impression_des_titres</vt:lpstr>
      <vt:lpstr>TAB_16!Impression_des_titres</vt:lpstr>
      <vt:lpstr>'TAB_17-a'!Impression_des_titres</vt:lpstr>
      <vt:lpstr>'TAB_17-b'!Impression_des_titres</vt:lpstr>
      <vt:lpstr>TAB_23!Impression_des_titres</vt:lpstr>
      <vt:lpstr>TAB_26!Impression_des_titres</vt:lpstr>
      <vt:lpstr>TAB_27!Impression_des_titres</vt:lpstr>
      <vt:lpstr>TAB_5!Impression_des_titres</vt:lpstr>
      <vt:lpstr>TAB_5a!Impression_des_titres</vt:lpstr>
      <vt:lpstr>TAB_5b!Impression_des_titres</vt:lpstr>
      <vt:lpstr>TAB_8!Impression_des_titres</vt:lpstr>
      <vt:lpstr>'TAB_8-a'!Impression_des_titres</vt:lpstr>
      <vt:lpstr>'TAB_8-b'!Impression_des_titres</vt:lpstr>
      <vt:lpstr>TAB_8c!Impression_des_titres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TAB_10!Zone_d_impression</vt:lpstr>
      <vt:lpstr>TAB_11!Zone_d_impression</vt:lpstr>
      <vt:lpstr>TAB_12!Zone_d_impression</vt:lpstr>
      <vt:lpstr>TAB_13!Zone_d_impression</vt:lpstr>
      <vt:lpstr>TAB_14!Zone_d_impression</vt:lpstr>
      <vt:lpstr>TAB_15!Zone_d_impression</vt:lpstr>
      <vt:lpstr>TAB_16!Zone_d_impression</vt:lpstr>
      <vt:lpstr>'TAB_17-a'!Zone_d_impression</vt:lpstr>
      <vt:lpstr>'TAB_17-b'!Zone_d_impression</vt:lpstr>
      <vt:lpstr>TAB_18!Zone_d_impression</vt:lpstr>
      <vt:lpstr>'TAB_19-a'!Zone_d_impression</vt:lpstr>
      <vt:lpstr>'TAB_19-b'!Zone_d_impression</vt:lpstr>
      <vt:lpstr>'TAB_19-c'!Zone_d_impression</vt:lpstr>
      <vt:lpstr>'TAB_19-d'!Zone_d_impression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TAB_5a!Zone_d_impression</vt:lpstr>
      <vt:lpstr>TAB_5b!Zone_d_impression</vt:lpstr>
      <vt:lpstr>TAB_6!Zone_d_impression</vt:lpstr>
      <vt:lpstr>TAB_7!Zone_d_impression</vt:lpstr>
      <vt:lpstr>TAB_8!Zone_d_impression</vt:lpstr>
      <vt:lpstr>'TAB_8-a'!Zone_d_impression</vt:lpstr>
      <vt:lpstr>'TAB_8-b'!Zone_d_impression</vt:lpstr>
      <vt:lpstr>TAB_8c!Zone_d_impression</vt:lpstr>
      <vt:lpstr>TAB_9!Zone_d_impression</vt:lpstr>
      <vt:lpstr>'Table CNU'!Zone_d_impression</vt:lpstr>
      <vt:lpstr>tabmat!Zone_d_impression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Ordinateur Personnel</cp:lastModifiedBy>
  <cp:lastPrinted>2016-07-01T15:12:09Z</cp:lastPrinted>
  <dcterms:created xsi:type="dcterms:W3CDTF">2014-04-15T10:04:34Z</dcterms:created>
  <dcterms:modified xsi:type="dcterms:W3CDTF">2016-07-01T15:12:14Z</dcterms:modified>
</cp:coreProperties>
</file>