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795" windowWidth="19440" windowHeight="11160" tabRatio="854"/>
  </bookViews>
  <sheets>
    <sheet name="PG_0" sheetId="34" r:id="rId1"/>
    <sheet name="TAB_MAT" sheetId="35" r:id="rId2"/>
    <sheet name="PG_1" sheetId="24" r:id="rId3"/>
    <sheet name="TAB_S_1" sheetId="33" r:id="rId4"/>
    <sheet name="TAB_S_2" sheetId="3" r:id="rId5"/>
    <sheet name="TAB_S_3" sheetId="32" r:id="rId6"/>
    <sheet name="TAB_S_4" sheetId="21" r:id="rId7"/>
    <sheet name="PG_2" sheetId="25" r:id="rId8"/>
    <sheet name="TAB_2_1" sheetId="12" r:id="rId9"/>
    <sheet name="TAB_2_2" sheetId="13" r:id="rId10"/>
    <sheet name="TAB_2_3" sheetId="14" r:id="rId11"/>
    <sheet name="TAB_2_4" sheetId="31" r:id="rId12"/>
    <sheet name="PG_3" sheetId="26" r:id="rId13"/>
    <sheet name="TAB_3_1" sheetId="1" r:id="rId14"/>
    <sheet name="TAB_3_2" sheetId="4" r:id="rId15"/>
    <sheet name="TAB_3_3" sheetId="2" r:id="rId16"/>
    <sheet name="TAB_3_4" sheetId="6" r:id="rId17"/>
    <sheet name="TAB_3_5" sheetId="23" r:id="rId18"/>
    <sheet name="PG_4" sheetId="27" r:id="rId19"/>
    <sheet name="TAB_4_1" sheetId="15" r:id="rId20"/>
    <sheet name="TAB_4_2" sheetId="16" r:id="rId21"/>
    <sheet name="TAB_4_3" sheetId="17" r:id="rId22"/>
    <sheet name="TAB_4_4" sheetId="18" r:id="rId23"/>
    <sheet name="TAB_4_5" sheetId="19" r:id="rId24"/>
    <sheet name="TAB 4 6" sheetId="37" r:id="rId25"/>
    <sheet name="PG_5" sheetId="28" r:id="rId26"/>
    <sheet name="TAB_5_1" sheetId="8" r:id="rId27"/>
    <sheet name="TAB_5_2" sheetId="10" r:id="rId28"/>
    <sheet name="TAB_5_3" sheetId="11" r:id="rId29"/>
    <sheet name="PG_6" sheetId="29" r:id="rId30"/>
    <sheet name="TAB_6" sheetId="20" r:id="rId31"/>
    <sheet name="TAB_CNU" sheetId="30" r:id="rId32"/>
  </sheets>
  <externalReferences>
    <externalReference r:id="rId33"/>
    <externalReference r:id="rId34"/>
  </externalReferences>
  <definedNames>
    <definedName name="_xlnm._FilterDatabase" localSheetId="10" hidden="1">TAB_2_3!$A$1:$A$90</definedName>
    <definedName name="_xlnm._FilterDatabase" localSheetId="11" hidden="1">TAB_2_4!$A$8:$H$8</definedName>
    <definedName name="_xlnm._FilterDatabase" localSheetId="13" hidden="1">TAB_3_1!$A$10:$K$84</definedName>
    <definedName name="_xlnm._FilterDatabase" localSheetId="6" hidden="1">TAB_S_4!#REF!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DC_GD">'[1]4_NON_PERMANENTS'!$E$19:$G$24</definedName>
    <definedName name="DC_GROUPE">'[1]4_NON_PERMANENTS'!$E$3:$G$17</definedName>
    <definedName name="DC_SECTION">'[1]4_NON_PERMANENTS'!$A$3:$C$60</definedName>
    <definedName name="EFF_PR_ETAB">'[1]5_EFFECTIF_PR'!$A$3:$EQ$61</definedName>
    <definedName name="EFFECTIF_MCF_ETAB">'[1]5_EFFECTIF_MCF'!$A$2:$EQ$61</definedName>
    <definedName name="etudiants_etab">[2]EFF_ETUDIANTS!$G$2:$H$145</definedName>
    <definedName name="etudiants_typo">[2]EFF_ETUDIANTS!$A$1:$B$11</definedName>
    <definedName name="groupe_2008">[2]REDEPLOIEMENT!$A$158:$O$302</definedName>
    <definedName name="groupe_2012">[2]REDEPLOIEMENT!$A$5:$O$151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_xlnm.Print_Titles" localSheetId="8">TAB_2_1!$8:$9</definedName>
    <definedName name="_xlnm.Print_Titles" localSheetId="9">TAB_2_2!$8:$9</definedName>
    <definedName name="_xlnm.Print_Titles" localSheetId="10">TAB_2_3!$8:$11</definedName>
    <definedName name="_xlnm.Print_Titles" localSheetId="11">TAB_2_4!$6:$8</definedName>
    <definedName name="_xlnm.Print_Titles" localSheetId="13">TAB_3_1!$8:$10</definedName>
    <definedName name="_xlnm.Print_Titles" localSheetId="14">TAB_3_2!$8:$10</definedName>
    <definedName name="_xlnm.Print_Titles" localSheetId="15">TAB_3_3!$8:$10</definedName>
    <definedName name="_xlnm.Print_Titles" localSheetId="16">TAB_3_4!$8:$10</definedName>
    <definedName name="_xlnm.Print_Titles" localSheetId="19">TAB_4_1!$8:$10</definedName>
    <definedName name="_xlnm.Print_Titles" localSheetId="20">TAB_4_2!$8:$9</definedName>
    <definedName name="_xlnm.Print_Titles" localSheetId="23">TAB_4_5!$5:$7</definedName>
    <definedName name="_xlnm.Print_Titles" localSheetId="26">TAB_5_1!$8:$10</definedName>
    <definedName name="_xlnm.Print_Titles" localSheetId="27">TAB_5_2!$8:$10</definedName>
    <definedName name="_xlnm.Print_Titles" localSheetId="28">TAB_5_3!$8:$10</definedName>
    <definedName name="_xlnm.Print_Titles" localSheetId="6">TAB_S_4!$6:$8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YRAMIDE_MCF">'[1]2_1_PYRAMIDE'!$L$1:$U$59</definedName>
    <definedName name="PYRAMIDE_PR">'[1]2_1_PYRAMIDE'!$A$1:$J$59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redeploiement_typo">[2]REDEPLOIEMENT_TYPO!$A$2:$B$11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TRANCHE_MCF">'[1]2_2_TRANCHE'!$U$2:$AM$60</definedName>
    <definedName name="TRANCHE_PR">'[1]2_2_TRANCHE'!$A$1:$S$61</definedName>
    <definedName name="_xlnm.Print_Area" localSheetId="0">PG_0!$A$1:$I$52</definedName>
    <definedName name="_xlnm.Print_Area" localSheetId="2">PG_1!$A$1:$I$52</definedName>
    <definedName name="_xlnm.Print_Area" localSheetId="7">PG_2!$A$1:$I$52</definedName>
    <definedName name="_xlnm.Print_Area" localSheetId="12">PG_3!$A$1:$I$52</definedName>
    <definedName name="_xlnm.Print_Area" localSheetId="18">PG_4!$A$1:$I$52</definedName>
    <definedName name="_xlnm.Print_Area" localSheetId="25">PG_5!$A$1:$I$52</definedName>
    <definedName name="_xlnm.Print_Area" localSheetId="29">PG_6!$A$1:$I$52</definedName>
    <definedName name="_xlnm.Print_Area" localSheetId="24">'TAB 4 6'!$A$1:$J$27</definedName>
    <definedName name="_xlnm.Print_Area" localSheetId="8">TAB_2_1!$A$1:$I$89</definedName>
    <definedName name="_xlnm.Print_Area" localSheetId="9">TAB_2_2!$A$1:$I$89</definedName>
    <definedName name="_xlnm.Print_Area" localSheetId="10">TAB_2_3!$A$1:$I$90</definedName>
    <definedName name="_xlnm.Print_Area" localSheetId="11">TAB_2_4!$A$1:$H$132</definedName>
    <definedName name="_xlnm.Print_Area" localSheetId="13">TAB_3_1!$A$1:$J$89</definedName>
    <definedName name="_xlnm.Print_Area" localSheetId="14">TAB_3_2!$A$1:$J$89</definedName>
    <definedName name="_xlnm.Print_Area" localSheetId="15">TAB_3_3!$A$1:$J$89</definedName>
    <definedName name="_xlnm.Print_Area" localSheetId="16">TAB_3_4!$A$1:$J$89</definedName>
    <definedName name="_xlnm.Print_Area" localSheetId="19">TAB_4_1!$A$1:$AC$69</definedName>
    <definedName name="_xlnm.Print_Area" localSheetId="20">TAB_4_2!$A$1:$AD$57</definedName>
    <definedName name="_xlnm.Print_Area" localSheetId="21">TAB_4_3!$A$1:$AD$31</definedName>
    <definedName name="_xlnm.Print_Area" localSheetId="22">TAB_4_4!$A$1:$AG$42</definedName>
    <definedName name="_xlnm.Print_Area" localSheetId="23">TAB_4_5!$A$1:$AE$130</definedName>
    <definedName name="_xlnm.Print_Area" localSheetId="26">TAB_5_1!$A$1:$J$92</definedName>
    <definedName name="_xlnm.Print_Area" localSheetId="27">TAB_5_2!$A$1:$J$92</definedName>
    <definedName name="_xlnm.Print_Area" localSheetId="28">TAB_5_3!$A$1:$H$89</definedName>
    <definedName name="_xlnm.Print_Area" localSheetId="30">TAB_6!$A$1:$J$23</definedName>
    <definedName name="_xlnm.Print_Area" localSheetId="31">TAB_CNU!$A$1:$E$66</definedName>
    <definedName name="_xlnm.Print_Area" localSheetId="1">TAB_MAT!$A$1:$B$45</definedName>
    <definedName name="_xlnm.Print_Area" localSheetId="3">TAB_S_1!$A$1:$H$29</definedName>
    <definedName name="_xlnm.Print_Area" localSheetId="4">TAB_S_2!$A$1:$H$29</definedName>
    <definedName name="_xlnm.Print_Area" localSheetId="5">TAB_S_3!$A$1:$H$29</definedName>
    <definedName name="_xlnm.Print_Area" localSheetId="6">TAB_S_4!$A$1:$AF$163</definedName>
  </definedNames>
  <calcPr calcId="145621"/>
</workbook>
</file>

<file path=xl/calcChain.xml><?xml version="1.0" encoding="utf-8"?>
<calcChain xmlns="http://schemas.openxmlformats.org/spreadsheetml/2006/main">
  <c r="AF147" i="21" l="1"/>
  <c r="AE147" i="21"/>
  <c r="AD147" i="21"/>
  <c r="AC147" i="21"/>
  <c r="AB147" i="21"/>
  <c r="AA147" i="21"/>
  <c r="E14" i="23"/>
  <c r="F14" i="23"/>
  <c r="G14" i="23"/>
  <c r="D14" i="23"/>
  <c r="G86" i="11"/>
  <c r="F86" i="11"/>
  <c r="C86" i="11"/>
  <c r="B86" i="11"/>
  <c r="J15" i="20"/>
  <c r="I17" i="37"/>
  <c r="H17" i="37"/>
  <c r="I9" i="37"/>
  <c r="H9" i="37"/>
  <c r="I20" i="37"/>
  <c r="H20" i="37"/>
  <c r="I19" i="37"/>
  <c r="H19" i="37"/>
  <c r="I18" i="37"/>
  <c r="H18" i="37"/>
  <c r="I12" i="37"/>
  <c r="H12" i="37"/>
  <c r="H11" i="37"/>
  <c r="I11" i="37"/>
  <c r="I10" i="37"/>
  <c r="H10" i="37"/>
  <c r="L112" i="19"/>
  <c r="M112" i="19"/>
  <c r="N112" i="19"/>
  <c r="L127" i="19"/>
  <c r="L126" i="19"/>
  <c r="AE97" i="19"/>
  <c r="AE33" i="19"/>
  <c r="AE13" i="19"/>
  <c r="AE23" i="19"/>
  <c r="AE24" i="19"/>
  <c r="AE25" i="19"/>
  <c r="AE26" i="19"/>
  <c r="AE69" i="19"/>
  <c r="AE70" i="19"/>
  <c r="AE71" i="19"/>
  <c r="AE72" i="19"/>
  <c r="AE73" i="19"/>
  <c r="AE74" i="19"/>
  <c r="AE75" i="19"/>
  <c r="AE76" i="19"/>
  <c r="AE77" i="19"/>
  <c r="AE78" i="19"/>
  <c r="AE79" i="19"/>
  <c r="AE90" i="19"/>
  <c r="AE89" i="19"/>
  <c r="AE88" i="19"/>
  <c r="AG23" i="18"/>
  <c r="AG20" i="18"/>
  <c r="AG21" i="18"/>
  <c r="AF39" i="18"/>
  <c r="AF38" i="18"/>
  <c r="AF37" i="18"/>
  <c r="AF36" i="18"/>
  <c r="AF35" i="18"/>
  <c r="AF34" i="18"/>
  <c r="AF33" i="18"/>
  <c r="AF32" i="18"/>
  <c r="AF22" i="18"/>
  <c r="AF31" i="18"/>
  <c r="AF30" i="18"/>
  <c r="AF29" i="18"/>
  <c r="AF28" i="18"/>
  <c r="AF27" i="18"/>
  <c r="AF26" i="18"/>
  <c r="AF25" i="18"/>
  <c r="AF24" i="18"/>
  <c r="AF23" i="18"/>
  <c r="AF19" i="18"/>
  <c r="AF18" i="18"/>
  <c r="AF17" i="18"/>
  <c r="AF16" i="18"/>
  <c r="AF15" i="18"/>
  <c r="AF14" i="18"/>
  <c r="AF13" i="18"/>
  <c r="AF12" i="18"/>
  <c r="AF11" i="18"/>
  <c r="AF10" i="18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F16" i="17"/>
  <c r="F10" i="17"/>
  <c r="F22" i="17"/>
  <c r="G16" i="17"/>
  <c r="H16" i="17"/>
  <c r="I16" i="17"/>
  <c r="I10" i="17"/>
  <c r="I22" i="17"/>
  <c r="J16" i="17"/>
  <c r="J10" i="17"/>
  <c r="J22" i="17"/>
  <c r="K16" i="17"/>
  <c r="L16" i="17"/>
  <c r="M16" i="17"/>
  <c r="M10" i="17"/>
  <c r="M22" i="17"/>
  <c r="N16" i="17"/>
  <c r="N10" i="17"/>
  <c r="N22" i="17"/>
  <c r="O16" i="17"/>
  <c r="P16" i="17"/>
  <c r="Q16" i="17"/>
  <c r="Q10" i="17"/>
  <c r="Q22" i="17"/>
  <c r="R16" i="17"/>
  <c r="R10" i="17"/>
  <c r="R22" i="17"/>
  <c r="S16" i="17"/>
  <c r="T16" i="17"/>
  <c r="U16" i="17"/>
  <c r="U10" i="17"/>
  <c r="U22" i="17"/>
  <c r="V16" i="17"/>
  <c r="V10" i="17"/>
  <c r="V22" i="17"/>
  <c r="W16" i="17"/>
  <c r="X16" i="17"/>
  <c r="Y16" i="17"/>
  <c r="Y10" i="17"/>
  <c r="Y22" i="17"/>
  <c r="Z16" i="17"/>
  <c r="Z10" i="17"/>
  <c r="Z22" i="17"/>
  <c r="AA16" i="17"/>
  <c r="AB16" i="17"/>
  <c r="AC16" i="17"/>
  <c r="AC10" i="17"/>
  <c r="AC22" i="17"/>
  <c r="AD16" i="17"/>
  <c r="AD10" i="17"/>
  <c r="AD22" i="17"/>
  <c r="D10" i="17"/>
  <c r="E10" i="17"/>
  <c r="G10" i="17"/>
  <c r="G22" i="17"/>
  <c r="H10" i="17"/>
  <c r="K10" i="17"/>
  <c r="K22" i="17"/>
  <c r="L10" i="17"/>
  <c r="O10" i="17"/>
  <c r="O22" i="17"/>
  <c r="P10" i="17"/>
  <c r="S10" i="17"/>
  <c r="S22" i="17"/>
  <c r="T10" i="17"/>
  <c r="W10" i="17"/>
  <c r="W22" i="17"/>
  <c r="X10" i="17"/>
  <c r="AA10" i="17"/>
  <c r="AA22" i="17"/>
  <c r="AB10" i="17"/>
  <c r="AE17" i="17"/>
  <c r="AE18" i="17"/>
  <c r="AE19" i="17"/>
  <c r="AE20" i="17"/>
  <c r="AE21" i="17"/>
  <c r="AE11" i="17"/>
  <c r="AE12" i="17"/>
  <c r="AE13" i="17"/>
  <c r="AE14" i="17"/>
  <c r="AE15" i="17"/>
  <c r="AB22" i="17"/>
  <c r="X22" i="17"/>
  <c r="T22" i="17"/>
  <c r="P22" i="17"/>
  <c r="L22" i="17"/>
  <c r="H22" i="17"/>
  <c r="AC61" i="15"/>
  <c r="AC62" i="15"/>
  <c r="AC63" i="15"/>
  <c r="AC53" i="15"/>
  <c r="AC54" i="15"/>
  <c r="AC55" i="15"/>
  <c r="AC56" i="15"/>
  <c r="AC57" i="15"/>
  <c r="AC58" i="15"/>
  <c r="AC59" i="15"/>
  <c r="AC60" i="15"/>
  <c r="AC51" i="15"/>
  <c r="AC52" i="15"/>
  <c r="AC45" i="15"/>
  <c r="AC37" i="15"/>
  <c r="AC42" i="15"/>
  <c r="K55" i="16"/>
  <c r="L55" i="16"/>
  <c r="M55" i="16"/>
  <c r="AC13" i="15"/>
  <c r="AC14" i="15"/>
  <c r="E16" i="17"/>
  <c r="E22" i="17"/>
  <c r="D16" i="17"/>
  <c r="D22" i="17"/>
  <c r="C16" i="17"/>
  <c r="B16" i="17"/>
  <c r="C10" i="17"/>
  <c r="B10" i="17"/>
  <c r="N100" i="19"/>
  <c r="AD31" i="16"/>
  <c r="AD32" i="16"/>
  <c r="AD33" i="16"/>
  <c r="AD34" i="16"/>
  <c r="AD35" i="16"/>
  <c r="AD36" i="16"/>
  <c r="AD37" i="16"/>
  <c r="AD38" i="16"/>
  <c r="AD39" i="16"/>
  <c r="AD40" i="16"/>
  <c r="AD41" i="16"/>
  <c r="F55" i="16"/>
  <c r="C55" i="16"/>
  <c r="D55" i="16"/>
  <c r="E55" i="16"/>
  <c r="G55" i="16"/>
  <c r="H55" i="16"/>
  <c r="I55" i="16"/>
  <c r="J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B55" i="16"/>
  <c r="AD53" i="16"/>
  <c r="AD12" i="16"/>
  <c r="AD13" i="16"/>
  <c r="AD14" i="16"/>
  <c r="AD15" i="16"/>
  <c r="AD16" i="16"/>
  <c r="AD17" i="16"/>
  <c r="AD18" i="16"/>
  <c r="AD19" i="16"/>
  <c r="AD20" i="16"/>
  <c r="AD21" i="16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B67" i="15"/>
  <c r="AC64" i="15"/>
  <c r="AC65" i="15"/>
  <c r="AE10" i="17"/>
  <c r="AE16" i="17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D115" i="31"/>
  <c r="H108" i="31"/>
  <c r="H13" i="31"/>
  <c r="D13" i="31"/>
  <c r="H121" i="31"/>
  <c r="H116" i="31"/>
  <c r="D116" i="31"/>
  <c r="H114" i="31"/>
  <c r="D96" i="31"/>
  <c r="D97" i="31"/>
  <c r="H87" i="31"/>
  <c r="H65" i="31"/>
  <c r="H54" i="31"/>
  <c r="D53" i="31"/>
  <c r="D45" i="31"/>
  <c r="D43" i="31"/>
  <c r="D41" i="31"/>
  <c r="H25" i="31"/>
  <c r="H9" i="31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I57" i="6"/>
  <c r="J57" i="6"/>
  <c r="I44" i="6"/>
  <c r="J44" i="6"/>
  <c r="F18" i="3"/>
  <c r="F19" i="3"/>
  <c r="F20" i="3"/>
  <c r="F21" i="3"/>
  <c r="F22" i="3"/>
  <c r="F16" i="3"/>
  <c r="F15" i="3"/>
  <c r="H15" i="3"/>
  <c r="F14" i="3"/>
  <c r="F13" i="3"/>
  <c r="F12" i="3"/>
  <c r="J11" i="20"/>
  <c r="C20" i="20"/>
  <c r="D20" i="20"/>
  <c r="E20" i="20"/>
  <c r="F20" i="20"/>
  <c r="G20" i="20"/>
  <c r="H20" i="20"/>
  <c r="J20" i="20" s="1"/>
  <c r="I20" i="20"/>
  <c r="B20" i="20"/>
  <c r="C127" i="19"/>
  <c r="D126" i="19"/>
  <c r="E127" i="19"/>
  <c r="F126" i="19"/>
  <c r="G126" i="19"/>
  <c r="H126" i="19"/>
  <c r="I127" i="19"/>
  <c r="J126" i="19"/>
  <c r="K126" i="19"/>
  <c r="M127" i="19"/>
  <c r="N127" i="19"/>
  <c r="O126" i="19"/>
  <c r="P126" i="19"/>
  <c r="Q127" i="19"/>
  <c r="R127" i="19"/>
  <c r="S126" i="19"/>
  <c r="T127" i="19"/>
  <c r="U127" i="19"/>
  <c r="V126" i="19"/>
  <c r="W127" i="19"/>
  <c r="X126" i="19"/>
  <c r="Y127" i="19"/>
  <c r="Z126" i="19"/>
  <c r="AA126" i="19"/>
  <c r="AB126" i="19"/>
  <c r="AC127" i="19"/>
  <c r="B126" i="19"/>
  <c r="AE124" i="19"/>
  <c r="C100" i="19"/>
  <c r="D100" i="19"/>
  <c r="E100" i="19"/>
  <c r="F100" i="19"/>
  <c r="G100" i="19"/>
  <c r="H100" i="19"/>
  <c r="I100" i="19"/>
  <c r="J100" i="19"/>
  <c r="K100" i="19"/>
  <c r="L100" i="19"/>
  <c r="M100" i="19"/>
  <c r="O100" i="19"/>
  <c r="P100" i="19"/>
  <c r="Q100" i="19"/>
  <c r="R100" i="19"/>
  <c r="S100" i="19"/>
  <c r="T100" i="19"/>
  <c r="U100" i="19"/>
  <c r="V100" i="19"/>
  <c r="W100" i="19"/>
  <c r="X100" i="19"/>
  <c r="Y100" i="19"/>
  <c r="Z100" i="19"/>
  <c r="AA100" i="19"/>
  <c r="AB100" i="19"/>
  <c r="AC100" i="19"/>
  <c r="AE91" i="19"/>
  <c r="AE92" i="19"/>
  <c r="AE93" i="19"/>
  <c r="AE94" i="19"/>
  <c r="AE95" i="19"/>
  <c r="AE96" i="19"/>
  <c r="AE98" i="19"/>
  <c r="B100" i="19"/>
  <c r="B112" i="19"/>
  <c r="C112" i="19"/>
  <c r="D112" i="19"/>
  <c r="E112" i="19"/>
  <c r="F112" i="19"/>
  <c r="G112" i="19"/>
  <c r="H112" i="19"/>
  <c r="I112" i="19"/>
  <c r="J112" i="19"/>
  <c r="K112" i="19"/>
  <c r="O112" i="19"/>
  <c r="P112" i="19"/>
  <c r="Q112" i="19"/>
  <c r="R112" i="19"/>
  <c r="S112" i="19"/>
  <c r="T112" i="19"/>
  <c r="U112" i="19"/>
  <c r="V112" i="19"/>
  <c r="W112" i="19"/>
  <c r="X112" i="19"/>
  <c r="Y112" i="19"/>
  <c r="Z112" i="19"/>
  <c r="AA112" i="19"/>
  <c r="AB112" i="19"/>
  <c r="AC112" i="19"/>
  <c r="C126" i="19"/>
  <c r="Z127" i="19"/>
  <c r="H127" i="19"/>
  <c r="D127" i="19"/>
  <c r="AB127" i="19"/>
  <c r="X127" i="19"/>
  <c r="J127" i="19"/>
  <c r="F127" i="19"/>
  <c r="P127" i="19"/>
  <c r="U126" i="19"/>
  <c r="R126" i="19"/>
  <c r="N126" i="19"/>
  <c r="W126" i="19"/>
  <c r="AA127" i="19"/>
  <c r="V127" i="19"/>
  <c r="S127" i="19"/>
  <c r="O127" i="19"/>
  <c r="K127" i="19"/>
  <c r="G127" i="19"/>
  <c r="AC126" i="19"/>
  <c r="Y126" i="19"/>
  <c r="T126" i="19"/>
  <c r="Q126" i="19"/>
  <c r="M126" i="19"/>
  <c r="I126" i="19"/>
  <c r="E126" i="19"/>
  <c r="AE123" i="19"/>
  <c r="AE126" i="19"/>
  <c r="AE100" i="19"/>
  <c r="AE125" i="19"/>
  <c r="AE127" i="19"/>
  <c r="B127" i="19"/>
  <c r="AE35" i="19"/>
  <c r="AG10" i="18"/>
  <c r="B23" i="17"/>
  <c r="AE23" i="17"/>
  <c r="B24" i="17"/>
  <c r="AE24" i="17"/>
  <c r="B25" i="17"/>
  <c r="AE25" i="17"/>
  <c r="B26" i="17"/>
  <c r="C26" i="17"/>
  <c r="D26" i="17"/>
  <c r="E26" i="17"/>
  <c r="F26" i="17"/>
  <c r="G26" i="17"/>
  <c r="H26" i="17"/>
  <c r="I26" i="17"/>
  <c r="J26" i="17"/>
  <c r="K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C22" i="17"/>
  <c r="B22" i="17"/>
  <c r="AE22" i="17"/>
  <c r="AC49" i="15"/>
  <c r="AC50" i="15"/>
  <c r="AD30" i="16"/>
  <c r="AD42" i="16"/>
  <c r="AD22" i="16"/>
  <c r="AD25" i="16"/>
  <c r="AD26" i="16"/>
  <c r="AC30" i="15"/>
  <c r="AC31" i="15"/>
  <c r="AC32" i="15"/>
  <c r="AC33" i="15"/>
  <c r="AC34" i="15"/>
  <c r="AC35" i="15"/>
  <c r="AC36" i="15"/>
  <c r="AC38" i="15"/>
  <c r="AC39" i="15"/>
  <c r="AC40" i="15"/>
  <c r="AC41" i="15"/>
  <c r="AC43" i="15"/>
  <c r="AC44" i="15"/>
  <c r="AC46" i="15"/>
  <c r="AC27" i="15"/>
  <c r="AE62" i="19"/>
  <c r="AE63" i="19"/>
  <c r="AE64" i="19"/>
  <c r="AE65" i="19"/>
  <c r="AE66" i="19"/>
  <c r="AE67" i="19"/>
  <c r="AE68" i="19"/>
  <c r="AE80" i="19"/>
  <c r="AE81" i="19"/>
  <c r="AE82" i="19"/>
  <c r="AE83" i="19"/>
  <c r="AE84" i="19"/>
  <c r="AE85" i="19"/>
  <c r="AE86" i="19"/>
  <c r="AE34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4" i="19"/>
  <c r="AE55" i="19"/>
  <c r="AE56" i="19"/>
  <c r="AE57" i="19"/>
  <c r="AE58" i="19"/>
  <c r="AE59" i="19"/>
  <c r="AE10" i="19"/>
  <c r="AE11" i="19"/>
  <c r="AE12" i="19"/>
  <c r="AE14" i="19"/>
  <c r="AE15" i="19"/>
  <c r="AE16" i="19"/>
  <c r="AE17" i="19"/>
  <c r="AE18" i="19"/>
  <c r="AE19" i="19"/>
  <c r="AE20" i="19"/>
  <c r="AE21" i="19"/>
  <c r="AE22" i="19"/>
  <c r="AE27" i="19"/>
  <c r="AE28" i="19"/>
  <c r="AE29" i="19"/>
  <c r="AE30" i="19"/>
  <c r="AE31" i="19"/>
  <c r="B22" i="37"/>
  <c r="B21" i="37"/>
  <c r="J12" i="37"/>
  <c r="D12" i="37"/>
  <c r="G12" i="37"/>
  <c r="J20" i="37"/>
  <c r="J19" i="37"/>
  <c r="J18" i="37"/>
  <c r="J17" i="37"/>
  <c r="J11" i="37"/>
  <c r="J10" i="37"/>
  <c r="J9" i="37"/>
  <c r="G20" i="37"/>
  <c r="G19" i="37"/>
  <c r="G18" i="37"/>
  <c r="G17" i="37"/>
  <c r="D20" i="37"/>
  <c r="D19" i="37"/>
  <c r="D18" i="37"/>
  <c r="D17" i="37"/>
  <c r="G11" i="37"/>
  <c r="G10" i="37"/>
  <c r="G9" i="37"/>
  <c r="D11" i="37"/>
  <c r="D9" i="37"/>
  <c r="D10" i="37"/>
  <c r="AC48" i="15"/>
  <c r="AC47" i="15"/>
  <c r="AC29" i="15"/>
  <c r="AC28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2" i="15"/>
  <c r="AD52" i="16"/>
  <c r="AD51" i="16"/>
  <c r="AD50" i="16"/>
  <c r="AD49" i="16"/>
  <c r="AD48" i="16"/>
  <c r="AD47" i="16"/>
  <c r="AD46" i="16"/>
  <c r="AD45" i="16"/>
  <c r="AD44" i="16"/>
  <c r="AD43" i="16"/>
  <c r="AD29" i="16"/>
  <c r="AD28" i="16"/>
  <c r="AD27" i="16"/>
  <c r="AD11" i="16"/>
  <c r="AD55" i="16"/>
  <c r="J23" i="37"/>
  <c r="I23" i="37"/>
  <c r="H23" i="37"/>
  <c r="G23" i="37"/>
  <c r="F23" i="37"/>
  <c r="E23" i="37"/>
  <c r="D23" i="37"/>
  <c r="C23" i="37"/>
  <c r="B23" i="37"/>
  <c r="J22" i="37"/>
  <c r="G22" i="37"/>
  <c r="F22" i="37"/>
  <c r="E22" i="37"/>
  <c r="H22" i="37"/>
  <c r="D22" i="37"/>
  <c r="C22" i="37"/>
  <c r="I22" i="37"/>
  <c r="J21" i="37"/>
  <c r="I21" i="37"/>
  <c r="H21" i="37"/>
  <c r="G21" i="37"/>
  <c r="F21" i="37"/>
  <c r="E21" i="37"/>
  <c r="D21" i="37"/>
  <c r="C21" i="37"/>
  <c r="J13" i="37"/>
  <c r="I13" i="37"/>
  <c r="H13" i="37"/>
  <c r="G13" i="37"/>
  <c r="F13" i="37"/>
  <c r="E13" i="37"/>
  <c r="D13" i="37"/>
  <c r="C13" i="37"/>
  <c r="B13" i="37"/>
  <c r="AC11" i="15"/>
  <c r="B17" i="33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6" i="11"/>
  <c r="D65" i="11"/>
  <c r="D64" i="11"/>
  <c r="D63" i="11"/>
  <c r="D62" i="11"/>
  <c r="D61" i="11"/>
  <c r="D60" i="11"/>
  <c r="D59" i="11"/>
  <c r="D58" i="11"/>
  <c r="D56" i="11"/>
  <c r="D55" i="11"/>
  <c r="D54" i="11"/>
  <c r="D53" i="11"/>
  <c r="D52" i="11"/>
  <c r="D51" i="11"/>
  <c r="D50" i="11"/>
  <c r="D46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6" i="11"/>
  <c r="D25" i="11"/>
  <c r="D24" i="11"/>
  <c r="D23" i="11"/>
  <c r="D22" i="11"/>
  <c r="D21" i="11"/>
  <c r="D20" i="11"/>
  <c r="D19" i="11"/>
  <c r="D18" i="11"/>
  <c r="D17" i="11"/>
  <c r="D16" i="11"/>
  <c r="D14" i="11"/>
  <c r="D13" i="11"/>
  <c r="D12" i="11"/>
  <c r="D11" i="11"/>
  <c r="H86" i="11"/>
  <c r="H84" i="10"/>
  <c r="J84" i="10"/>
  <c r="H83" i="10"/>
  <c r="J83" i="10"/>
  <c r="H82" i="10"/>
  <c r="J82" i="10"/>
  <c r="H81" i="10"/>
  <c r="J81" i="10"/>
  <c r="H80" i="10"/>
  <c r="J80" i="10"/>
  <c r="H79" i="10"/>
  <c r="J79" i="10"/>
  <c r="H78" i="10"/>
  <c r="J78" i="10"/>
  <c r="H77" i="10"/>
  <c r="J77" i="10"/>
  <c r="H76" i="10"/>
  <c r="J76" i="10"/>
  <c r="H75" i="10"/>
  <c r="J75" i="10"/>
  <c r="H74" i="10"/>
  <c r="J74" i="10"/>
  <c r="H73" i="10"/>
  <c r="J73" i="10"/>
  <c r="H72" i="10"/>
  <c r="J72" i="10"/>
  <c r="H71" i="10"/>
  <c r="J71" i="10"/>
  <c r="H70" i="10"/>
  <c r="J70" i="10"/>
  <c r="H69" i="10"/>
  <c r="J69" i="10"/>
  <c r="H68" i="10"/>
  <c r="J68" i="10"/>
  <c r="H67" i="10"/>
  <c r="H66" i="10"/>
  <c r="J66" i="10"/>
  <c r="H65" i="10"/>
  <c r="J65" i="10"/>
  <c r="H64" i="10"/>
  <c r="J64" i="10"/>
  <c r="H63" i="10"/>
  <c r="J63" i="10"/>
  <c r="H62" i="10"/>
  <c r="J62" i="10"/>
  <c r="H61" i="10"/>
  <c r="J61" i="10"/>
  <c r="H60" i="10"/>
  <c r="J60" i="10"/>
  <c r="H59" i="10"/>
  <c r="J59" i="10"/>
  <c r="H58" i="10"/>
  <c r="J58" i="10"/>
  <c r="H57" i="10"/>
  <c r="J57" i="10"/>
  <c r="H56" i="10"/>
  <c r="J56" i="10"/>
  <c r="H55" i="10"/>
  <c r="J55" i="10"/>
  <c r="H54" i="10"/>
  <c r="J54" i="10"/>
  <c r="H53" i="10"/>
  <c r="J53" i="10"/>
  <c r="H52" i="10"/>
  <c r="J52" i="10"/>
  <c r="H51" i="10"/>
  <c r="J51" i="10"/>
  <c r="H50" i="10"/>
  <c r="J50" i="10"/>
  <c r="H49" i="10"/>
  <c r="H48" i="10"/>
  <c r="H47" i="10"/>
  <c r="H46" i="10"/>
  <c r="J46" i="10"/>
  <c r="H45" i="10"/>
  <c r="J45" i="10"/>
  <c r="H44" i="10"/>
  <c r="J44" i="10"/>
  <c r="H43" i="10"/>
  <c r="J43" i="10"/>
  <c r="H42" i="10"/>
  <c r="J42" i="10"/>
  <c r="H41" i="10"/>
  <c r="J41" i="10"/>
  <c r="H40" i="10"/>
  <c r="J40" i="10"/>
  <c r="H39" i="10"/>
  <c r="J39" i="10"/>
  <c r="H38" i="10"/>
  <c r="J38" i="10"/>
  <c r="H37" i="10"/>
  <c r="J37" i="10"/>
  <c r="H36" i="10"/>
  <c r="J36" i="10"/>
  <c r="H35" i="10"/>
  <c r="J35" i="10"/>
  <c r="H34" i="10"/>
  <c r="J34" i="10"/>
  <c r="H33" i="10"/>
  <c r="J33" i="10"/>
  <c r="H32" i="10"/>
  <c r="J32" i="10"/>
  <c r="H31" i="10"/>
  <c r="J31" i="10"/>
  <c r="H30" i="10"/>
  <c r="J30" i="10"/>
  <c r="H29" i="10"/>
  <c r="J29" i="10"/>
  <c r="H28" i="10"/>
  <c r="H27" i="10"/>
  <c r="H26" i="10"/>
  <c r="J26" i="10"/>
  <c r="H25" i="10"/>
  <c r="J25" i="10"/>
  <c r="H24" i="10"/>
  <c r="J24" i="10"/>
  <c r="H23" i="10"/>
  <c r="J23" i="10"/>
  <c r="H22" i="10"/>
  <c r="J22" i="10"/>
  <c r="H21" i="10"/>
  <c r="J21" i="10"/>
  <c r="H20" i="10"/>
  <c r="J20" i="10"/>
  <c r="H19" i="10"/>
  <c r="J19" i="10"/>
  <c r="H18" i="10"/>
  <c r="J18" i="10"/>
  <c r="H17" i="10"/>
  <c r="J17" i="10"/>
  <c r="H16" i="10"/>
  <c r="J16" i="10"/>
  <c r="H15" i="10"/>
  <c r="H14" i="10"/>
  <c r="J14" i="10"/>
  <c r="H13" i="10"/>
  <c r="J13" i="10"/>
  <c r="H12" i="10"/>
  <c r="J12" i="10"/>
  <c r="H11" i="10"/>
  <c r="J11" i="10"/>
  <c r="G86" i="10"/>
  <c r="F86" i="10"/>
  <c r="E86" i="10"/>
  <c r="D86" i="10"/>
  <c r="C86" i="10"/>
  <c r="B86" i="10"/>
  <c r="H84" i="8"/>
  <c r="J84" i="8"/>
  <c r="H83" i="8"/>
  <c r="J83" i="8"/>
  <c r="H82" i="8"/>
  <c r="J82" i="8"/>
  <c r="H81" i="8"/>
  <c r="J81" i="8"/>
  <c r="H80" i="8"/>
  <c r="J80" i="8"/>
  <c r="H79" i="8"/>
  <c r="J79" i="8"/>
  <c r="H78" i="8"/>
  <c r="J78" i="8"/>
  <c r="H77" i="8"/>
  <c r="J77" i="8"/>
  <c r="H76" i="8"/>
  <c r="J76" i="8"/>
  <c r="H75" i="8"/>
  <c r="J75" i="8"/>
  <c r="H74" i="8"/>
  <c r="J74" i="8"/>
  <c r="H73" i="8"/>
  <c r="J73" i="8"/>
  <c r="H72" i="8"/>
  <c r="J72" i="8"/>
  <c r="H71" i="8"/>
  <c r="J71" i="8"/>
  <c r="H70" i="8"/>
  <c r="J70" i="8"/>
  <c r="H69" i="8"/>
  <c r="J69" i="8"/>
  <c r="H68" i="8"/>
  <c r="J68" i="8"/>
  <c r="H67" i="8"/>
  <c r="J67" i="8"/>
  <c r="H66" i="8"/>
  <c r="H65" i="8"/>
  <c r="J65" i="8"/>
  <c r="H64" i="8"/>
  <c r="J64" i="8"/>
  <c r="H63" i="8"/>
  <c r="J63" i="8"/>
  <c r="H62" i="8"/>
  <c r="J62" i="8"/>
  <c r="H61" i="8"/>
  <c r="J61" i="8"/>
  <c r="H60" i="8"/>
  <c r="J60" i="8"/>
  <c r="H59" i="8"/>
  <c r="J59" i="8"/>
  <c r="H58" i="8"/>
  <c r="J58" i="8"/>
  <c r="H57" i="8"/>
  <c r="J57" i="8"/>
  <c r="H56" i="8"/>
  <c r="J56" i="8"/>
  <c r="H55" i="8"/>
  <c r="J55" i="8"/>
  <c r="H54" i="8"/>
  <c r="J54" i="8"/>
  <c r="H53" i="8"/>
  <c r="J53" i="8"/>
  <c r="H52" i="8"/>
  <c r="J52" i="8"/>
  <c r="H51" i="8"/>
  <c r="J51" i="8"/>
  <c r="H50" i="8"/>
  <c r="J50" i="8"/>
  <c r="H48" i="8"/>
  <c r="H47" i="8"/>
  <c r="H46" i="8"/>
  <c r="J46" i="8"/>
  <c r="H45" i="8"/>
  <c r="J45" i="8"/>
  <c r="H44" i="8"/>
  <c r="J44" i="8"/>
  <c r="H43" i="8"/>
  <c r="J43" i="8"/>
  <c r="H42" i="8"/>
  <c r="J42" i="8"/>
  <c r="H41" i="8"/>
  <c r="J41" i="8"/>
  <c r="H40" i="8"/>
  <c r="J40" i="8"/>
  <c r="H39" i="8"/>
  <c r="J39" i="8"/>
  <c r="H38" i="8"/>
  <c r="J38" i="8"/>
  <c r="H37" i="8"/>
  <c r="J37" i="8"/>
  <c r="H36" i="8"/>
  <c r="J36" i="8"/>
  <c r="H35" i="8"/>
  <c r="J35" i="8"/>
  <c r="H34" i="8"/>
  <c r="J34" i="8"/>
  <c r="H33" i="8"/>
  <c r="J33" i="8"/>
  <c r="H32" i="8"/>
  <c r="J32" i="8"/>
  <c r="H31" i="8"/>
  <c r="J31" i="8"/>
  <c r="H30" i="8"/>
  <c r="J30" i="8"/>
  <c r="H29" i="8"/>
  <c r="J29" i="8"/>
  <c r="H28" i="8"/>
  <c r="J28" i="8"/>
  <c r="H27" i="8"/>
  <c r="J27" i="8"/>
  <c r="H26" i="8"/>
  <c r="J26" i="8"/>
  <c r="H25" i="8"/>
  <c r="J25" i="8"/>
  <c r="H24" i="8"/>
  <c r="J24" i="8"/>
  <c r="H23" i="8"/>
  <c r="J23" i="8"/>
  <c r="H22" i="8"/>
  <c r="J22" i="8"/>
  <c r="H21" i="8"/>
  <c r="J21" i="8"/>
  <c r="H20" i="8"/>
  <c r="H19" i="8"/>
  <c r="J19" i="8"/>
  <c r="H18" i="8"/>
  <c r="J18" i="8"/>
  <c r="H17" i="8"/>
  <c r="J17" i="8"/>
  <c r="H16" i="8"/>
  <c r="J16" i="8"/>
  <c r="H15" i="8"/>
  <c r="J15" i="8"/>
  <c r="H14" i="8"/>
  <c r="J14" i="8"/>
  <c r="H13" i="8"/>
  <c r="J13" i="8"/>
  <c r="H12" i="8"/>
  <c r="J12" i="8"/>
  <c r="H11" i="8"/>
  <c r="J11" i="8"/>
  <c r="G86" i="8"/>
  <c r="F86" i="8"/>
  <c r="E86" i="8"/>
  <c r="D86" i="8"/>
  <c r="C86" i="8"/>
  <c r="B86" i="8"/>
  <c r="H86" i="10"/>
  <c r="C88" i="10"/>
  <c r="H86" i="8"/>
  <c r="H88" i="8"/>
  <c r="J20" i="8"/>
  <c r="D86" i="11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6" i="6"/>
  <c r="I46" i="6"/>
  <c r="J45" i="6"/>
  <c r="I45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4" i="6"/>
  <c r="I14" i="6"/>
  <c r="J13" i="6"/>
  <c r="I13" i="6"/>
  <c r="J12" i="6"/>
  <c r="I12" i="6"/>
  <c r="F11" i="6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6" i="2"/>
  <c r="I46" i="2"/>
  <c r="J45" i="2"/>
  <c r="I45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F84" i="2"/>
  <c r="H84" i="2"/>
  <c r="F83" i="2"/>
  <c r="H83" i="2"/>
  <c r="F82" i="2"/>
  <c r="H82" i="2"/>
  <c r="F81" i="2"/>
  <c r="H81" i="2"/>
  <c r="F80" i="2"/>
  <c r="H80" i="2"/>
  <c r="F79" i="2"/>
  <c r="H79" i="2"/>
  <c r="F78" i="2"/>
  <c r="H78" i="2"/>
  <c r="F77" i="2"/>
  <c r="H77" i="2"/>
  <c r="F76" i="2"/>
  <c r="H76" i="2"/>
  <c r="F75" i="2"/>
  <c r="H75" i="2"/>
  <c r="F74" i="2"/>
  <c r="H74" i="2"/>
  <c r="F73" i="2"/>
  <c r="H73" i="2"/>
  <c r="F72" i="2"/>
  <c r="H72" i="2"/>
  <c r="F71" i="2"/>
  <c r="H71" i="2"/>
  <c r="F70" i="2"/>
  <c r="H70" i="2"/>
  <c r="F69" i="2"/>
  <c r="H69" i="2"/>
  <c r="F68" i="2"/>
  <c r="H68" i="2"/>
  <c r="F67" i="2"/>
  <c r="H67" i="2"/>
  <c r="F66" i="2"/>
  <c r="H66" i="2"/>
  <c r="F65" i="2"/>
  <c r="H65" i="2"/>
  <c r="F64" i="2"/>
  <c r="H64" i="2"/>
  <c r="F63" i="2"/>
  <c r="H63" i="2"/>
  <c r="F62" i="2"/>
  <c r="H62" i="2"/>
  <c r="F61" i="2"/>
  <c r="H61" i="2"/>
  <c r="F60" i="2"/>
  <c r="H60" i="2"/>
  <c r="F59" i="2"/>
  <c r="H59" i="2"/>
  <c r="F58" i="2"/>
  <c r="H58" i="2"/>
  <c r="F57" i="2"/>
  <c r="H57" i="2"/>
  <c r="F56" i="2"/>
  <c r="H56" i="2"/>
  <c r="F55" i="2"/>
  <c r="H55" i="2"/>
  <c r="F54" i="2"/>
  <c r="H54" i="2"/>
  <c r="F53" i="2"/>
  <c r="H53" i="2"/>
  <c r="F52" i="2"/>
  <c r="H52" i="2"/>
  <c r="F51" i="2"/>
  <c r="H51" i="2"/>
  <c r="F50" i="2"/>
  <c r="H50" i="2"/>
  <c r="F49" i="2"/>
  <c r="F48" i="2"/>
  <c r="F47" i="2"/>
  <c r="F46" i="2"/>
  <c r="H46" i="2"/>
  <c r="F45" i="2"/>
  <c r="H45" i="2"/>
  <c r="F44" i="2"/>
  <c r="F43" i="2"/>
  <c r="H43" i="2"/>
  <c r="F42" i="2"/>
  <c r="H42" i="2"/>
  <c r="F41" i="2"/>
  <c r="H41" i="2"/>
  <c r="F40" i="2"/>
  <c r="H40" i="2"/>
  <c r="F39" i="2"/>
  <c r="H39" i="2"/>
  <c r="F38" i="2"/>
  <c r="H38" i="2"/>
  <c r="F37" i="2"/>
  <c r="H37" i="2"/>
  <c r="F36" i="2"/>
  <c r="H36" i="2"/>
  <c r="F35" i="2"/>
  <c r="H35" i="2"/>
  <c r="F34" i="2"/>
  <c r="H34" i="2"/>
  <c r="F33" i="2"/>
  <c r="H33" i="2"/>
  <c r="F32" i="2"/>
  <c r="H32" i="2"/>
  <c r="F31" i="2"/>
  <c r="H31" i="2"/>
  <c r="F30" i="2"/>
  <c r="H30" i="2"/>
  <c r="F29" i="2"/>
  <c r="H29" i="2"/>
  <c r="F28" i="2"/>
  <c r="F27" i="2"/>
  <c r="F26" i="2"/>
  <c r="H26" i="2"/>
  <c r="F25" i="2"/>
  <c r="H25" i="2"/>
  <c r="F24" i="2"/>
  <c r="H24" i="2"/>
  <c r="F23" i="2"/>
  <c r="H23" i="2"/>
  <c r="F22" i="2"/>
  <c r="H22" i="2"/>
  <c r="F21" i="2"/>
  <c r="H21" i="2"/>
  <c r="F20" i="2"/>
  <c r="H20" i="2"/>
  <c r="F19" i="2"/>
  <c r="H19" i="2"/>
  <c r="F18" i="2"/>
  <c r="H18" i="2"/>
  <c r="F17" i="2"/>
  <c r="H17" i="2"/>
  <c r="F16" i="2"/>
  <c r="H16" i="2"/>
  <c r="F15" i="2"/>
  <c r="H15" i="2"/>
  <c r="F14" i="2"/>
  <c r="H14" i="2"/>
  <c r="F13" i="2"/>
  <c r="H13" i="2"/>
  <c r="F12" i="2"/>
  <c r="H12" i="2"/>
  <c r="F11" i="2"/>
  <c r="G88" i="10"/>
  <c r="J86" i="10"/>
  <c r="H88" i="10"/>
  <c r="F88" i="10"/>
  <c r="D88" i="10"/>
  <c r="B88" i="10"/>
  <c r="E88" i="10"/>
  <c r="F88" i="8"/>
  <c r="J86" i="8"/>
  <c r="E88" i="8"/>
  <c r="B88" i="8"/>
  <c r="D88" i="8"/>
  <c r="G88" i="8"/>
  <c r="C88" i="8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H127" i="31"/>
  <c r="H126" i="31"/>
  <c r="H125" i="31"/>
  <c r="H124" i="31"/>
  <c r="H123" i="31"/>
  <c r="H122" i="31"/>
  <c r="H120" i="31"/>
  <c r="H119" i="31"/>
  <c r="H118" i="31"/>
  <c r="H117" i="31"/>
  <c r="H113" i="31"/>
  <c r="H112" i="31"/>
  <c r="H111" i="31"/>
  <c r="H110" i="31"/>
  <c r="H107" i="31"/>
  <c r="H106" i="31"/>
  <c r="H105" i="31"/>
  <c r="H104" i="31"/>
  <c r="H102" i="31"/>
  <c r="H101" i="31"/>
  <c r="H100" i="31"/>
  <c r="H98" i="31"/>
  <c r="H95" i="31"/>
  <c r="H94" i="31"/>
  <c r="H91" i="31"/>
  <c r="H90" i="31"/>
  <c r="H89" i="31"/>
  <c r="H88" i="31"/>
  <c r="H86" i="31"/>
  <c r="H85" i="31"/>
  <c r="H84" i="31"/>
  <c r="H83" i="31"/>
  <c r="H82" i="31"/>
  <c r="H81" i="31"/>
  <c r="H80" i="31"/>
  <c r="H79" i="31"/>
  <c r="H78" i="31"/>
  <c r="H77" i="31"/>
  <c r="H76" i="31"/>
  <c r="H74" i="31"/>
  <c r="H73" i="31"/>
  <c r="H72" i="31"/>
  <c r="H71" i="31"/>
  <c r="H70" i="31"/>
  <c r="H69" i="31"/>
  <c r="H67" i="31"/>
  <c r="H66" i="31"/>
  <c r="H64" i="31"/>
  <c r="H63" i="31"/>
  <c r="H62" i="31"/>
  <c r="H61" i="31"/>
  <c r="H60" i="31"/>
  <c r="H59" i="31"/>
  <c r="H58" i="31"/>
  <c r="H57" i="31"/>
  <c r="H56" i="31"/>
  <c r="H50" i="31"/>
  <c r="H49" i="31"/>
  <c r="H46" i="31"/>
  <c r="H45" i="31"/>
  <c r="H44" i="31"/>
  <c r="H42" i="31"/>
  <c r="H40" i="31"/>
  <c r="H37" i="31"/>
  <c r="H36" i="31"/>
  <c r="H35" i="31"/>
  <c r="H34" i="31"/>
  <c r="H33" i="31"/>
  <c r="H32" i="31"/>
  <c r="H31" i="31"/>
  <c r="H29" i="31"/>
  <c r="H26" i="31"/>
  <c r="H24" i="31"/>
  <c r="H22" i="31"/>
  <c r="H21" i="31"/>
  <c r="H19" i="31"/>
  <c r="H18" i="31"/>
  <c r="H17" i="31"/>
  <c r="H16" i="31"/>
  <c r="H15" i="31"/>
  <c r="H14" i="31"/>
  <c r="H12" i="31"/>
  <c r="H10" i="31"/>
  <c r="D127" i="31"/>
  <c r="D126" i="31"/>
  <c r="D125" i="31"/>
  <c r="D124" i="31"/>
  <c r="D123" i="31"/>
  <c r="D122" i="31"/>
  <c r="D120" i="31"/>
  <c r="D119" i="31"/>
  <c r="D118" i="31"/>
  <c r="D117" i="31"/>
  <c r="D114" i="31"/>
  <c r="D113" i="31"/>
  <c r="D112" i="31"/>
  <c r="D111" i="31"/>
  <c r="D110" i="31"/>
  <c r="D109" i="31"/>
  <c r="D107" i="31"/>
  <c r="D106" i="31"/>
  <c r="D105" i="31"/>
  <c r="D104" i="31"/>
  <c r="D102" i="31"/>
  <c r="D101" i="31"/>
  <c r="D100" i="31"/>
  <c r="D99" i="31"/>
  <c r="D98" i="31"/>
  <c r="D95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5" i="31"/>
  <c r="D74" i="31"/>
  <c r="D72" i="31"/>
  <c r="D71" i="31"/>
  <c r="D70" i="31"/>
  <c r="D69" i="31"/>
  <c r="D68" i="31"/>
  <c r="D67" i="31"/>
  <c r="D66" i="31"/>
  <c r="D64" i="31"/>
  <c r="D63" i="31"/>
  <c r="D62" i="31"/>
  <c r="D61" i="31"/>
  <c r="D60" i="31"/>
  <c r="D59" i="31"/>
  <c r="D58" i="31"/>
  <c r="D57" i="31"/>
  <c r="D56" i="31"/>
  <c r="D55" i="31"/>
  <c r="D52" i="31"/>
  <c r="D51" i="31"/>
  <c r="D50" i="31"/>
  <c r="D49" i="31"/>
  <c r="D48" i="31"/>
  <c r="D47" i="31"/>
  <c r="D46" i="31"/>
  <c r="D44" i="31"/>
  <c r="D42" i="31"/>
  <c r="D40" i="31"/>
  <c r="D39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2" i="31"/>
  <c r="D10" i="31"/>
  <c r="F129" i="31"/>
  <c r="H129" i="31"/>
  <c r="B129" i="31"/>
  <c r="D129" i="31"/>
  <c r="G87" i="14"/>
  <c r="I87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47" i="14"/>
  <c r="I46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E87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47" i="14"/>
  <c r="G46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C87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I83" i="13"/>
  <c r="H83" i="13"/>
  <c r="G83" i="13"/>
  <c r="I82" i="13"/>
  <c r="H82" i="13"/>
  <c r="G82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5" i="13"/>
  <c r="H45" i="13"/>
  <c r="G45" i="13"/>
  <c r="I44" i="13"/>
  <c r="H44" i="13"/>
  <c r="G44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83" i="12"/>
  <c r="H83" i="12"/>
  <c r="G83" i="12"/>
  <c r="I82" i="12"/>
  <c r="H82" i="12"/>
  <c r="G82" i="12"/>
  <c r="I81" i="12"/>
  <c r="H81" i="12"/>
  <c r="G81" i="12"/>
  <c r="I80" i="12"/>
  <c r="H80" i="12"/>
  <c r="G80" i="12"/>
  <c r="I79" i="12"/>
  <c r="H79" i="12"/>
  <c r="G79" i="12"/>
  <c r="I78" i="12"/>
  <c r="H78" i="12"/>
  <c r="G78" i="12"/>
  <c r="I77" i="12"/>
  <c r="H77" i="12"/>
  <c r="G77" i="12"/>
  <c r="I76" i="12"/>
  <c r="H76" i="12"/>
  <c r="G76" i="12"/>
  <c r="I75" i="12"/>
  <c r="H75" i="12"/>
  <c r="G75" i="12"/>
  <c r="I74" i="12"/>
  <c r="H74" i="12"/>
  <c r="G74" i="12"/>
  <c r="I73" i="12"/>
  <c r="H73" i="12"/>
  <c r="G73" i="12"/>
  <c r="I72" i="12"/>
  <c r="H72" i="12"/>
  <c r="G72" i="12"/>
  <c r="I71" i="12"/>
  <c r="H71" i="12"/>
  <c r="G71" i="12"/>
  <c r="I70" i="12"/>
  <c r="H70" i="12"/>
  <c r="G70" i="12"/>
  <c r="I69" i="12"/>
  <c r="H69" i="12"/>
  <c r="G69" i="12"/>
  <c r="I68" i="12"/>
  <c r="H68" i="12"/>
  <c r="G68" i="12"/>
  <c r="I67" i="12"/>
  <c r="H67" i="12"/>
  <c r="G67" i="12"/>
  <c r="I66" i="12"/>
  <c r="H66" i="12"/>
  <c r="G66" i="12"/>
  <c r="I64" i="12"/>
  <c r="H64" i="12"/>
  <c r="G64" i="12"/>
  <c r="I63" i="12"/>
  <c r="H63" i="12"/>
  <c r="G63" i="12"/>
  <c r="I62" i="12"/>
  <c r="H62" i="12"/>
  <c r="G62" i="12"/>
  <c r="I61" i="12"/>
  <c r="H61" i="12"/>
  <c r="G61" i="12"/>
  <c r="I60" i="12"/>
  <c r="H60" i="12"/>
  <c r="G60" i="12"/>
  <c r="I59" i="12"/>
  <c r="H59" i="12"/>
  <c r="G59" i="12"/>
  <c r="I58" i="12"/>
  <c r="H58" i="12"/>
  <c r="G58" i="12"/>
  <c r="I57" i="12"/>
  <c r="H57" i="12"/>
  <c r="G57" i="12"/>
  <c r="I56" i="12"/>
  <c r="H56" i="12"/>
  <c r="G56" i="12"/>
  <c r="I55" i="12"/>
  <c r="H55" i="12"/>
  <c r="G55" i="12"/>
  <c r="I54" i="12"/>
  <c r="H54" i="12"/>
  <c r="G54" i="12"/>
  <c r="I53" i="12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AF158" i="21"/>
  <c r="AE158" i="21"/>
  <c r="AD158" i="21"/>
  <c r="AC158" i="21"/>
  <c r="AB158" i="21"/>
  <c r="AA158" i="21"/>
  <c r="AF157" i="21"/>
  <c r="AE157" i="21"/>
  <c r="AD157" i="21"/>
  <c r="AC157" i="21"/>
  <c r="AB157" i="21"/>
  <c r="AA157" i="21"/>
  <c r="AF156" i="21"/>
  <c r="AE156" i="21"/>
  <c r="AD156" i="21"/>
  <c r="AC156" i="21"/>
  <c r="AB156" i="21"/>
  <c r="AA156" i="21"/>
  <c r="AF155" i="21"/>
  <c r="AE155" i="21"/>
  <c r="AD155" i="21"/>
  <c r="AC155" i="21"/>
  <c r="AB155" i="21"/>
  <c r="AA155" i="21"/>
  <c r="AF154" i="21"/>
  <c r="AE154" i="21"/>
  <c r="AD154" i="21"/>
  <c r="AC154" i="21"/>
  <c r="AB154" i="21"/>
  <c r="AA154" i="21"/>
  <c r="AF153" i="21"/>
  <c r="AE153" i="21"/>
  <c r="AD153" i="21"/>
  <c r="AC153" i="21"/>
  <c r="AB153" i="21"/>
  <c r="AA153" i="21"/>
  <c r="AF152" i="21"/>
  <c r="AE152" i="21"/>
  <c r="AD152" i="21"/>
  <c r="AC152" i="21"/>
  <c r="AB152" i="21"/>
  <c r="AA152" i="21"/>
  <c r="AF151" i="21"/>
  <c r="AE151" i="21"/>
  <c r="AD151" i="21"/>
  <c r="AC151" i="21"/>
  <c r="AB151" i="21"/>
  <c r="AA151" i="21"/>
  <c r="AF150" i="21"/>
  <c r="AE150" i="21"/>
  <c r="AD150" i="21"/>
  <c r="AC150" i="21"/>
  <c r="AB150" i="21"/>
  <c r="AA150" i="21"/>
  <c r="AF149" i="21"/>
  <c r="AE149" i="21"/>
  <c r="AD149" i="21"/>
  <c r="AC149" i="21"/>
  <c r="AB149" i="21"/>
  <c r="AA149" i="21"/>
  <c r="AF148" i="21"/>
  <c r="AE148" i="21"/>
  <c r="AD148" i="21"/>
  <c r="AC148" i="21"/>
  <c r="AB148" i="21"/>
  <c r="AA148" i="21"/>
  <c r="AF146" i="21"/>
  <c r="AE146" i="21"/>
  <c r="AD146" i="21"/>
  <c r="AC146" i="21"/>
  <c r="AB146" i="21"/>
  <c r="AA146" i="21"/>
  <c r="AF145" i="21"/>
  <c r="AE145" i="21"/>
  <c r="AD145" i="21"/>
  <c r="AC145" i="21"/>
  <c r="AB145" i="21"/>
  <c r="AA145" i="21"/>
  <c r="AF144" i="21"/>
  <c r="AE144" i="21"/>
  <c r="AD144" i="21"/>
  <c r="AC144" i="21"/>
  <c r="AB144" i="21"/>
  <c r="AA144" i="21"/>
  <c r="AF143" i="21"/>
  <c r="AE143" i="21"/>
  <c r="AD143" i="21"/>
  <c r="AC143" i="21"/>
  <c r="AB143" i="21"/>
  <c r="AA143" i="21"/>
  <c r="AF142" i="21"/>
  <c r="AE142" i="21"/>
  <c r="AD142" i="21"/>
  <c r="AC142" i="21"/>
  <c r="AB142" i="21"/>
  <c r="AA142" i="21"/>
  <c r="AF141" i="21"/>
  <c r="AE141" i="21"/>
  <c r="AD141" i="21"/>
  <c r="AC141" i="21"/>
  <c r="AB141" i="21"/>
  <c r="AA141" i="21"/>
  <c r="AF140" i="21"/>
  <c r="AE140" i="21"/>
  <c r="AD140" i="21"/>
  <c r="AC140" i="21"/>
  <c r="AB140" i="21"/>
  <c r="AA140" i="21"/>
  <c r="AF139" i="21"/>
  <c r="AE139" i="21"/>
  <c r="AD139" i="21"/>
  <c r="AC139" i="21"/>
  <c r="AB139" i="21"/>
  <c r="AA139" i="21"/>
  <c r="AF138" i="21"/>
  <c r="AE138" i="21"/>
  <c r="AD138" i="21"/>
  <c r="AC138" i="21"/>
  <c r="AB138" i="21"/>
  <c r="AA138" i="21"/>
  <c r="AF137" i="21"/>
  <c r="AE137" i="21"/>
  <c r="AD137" i="21"/>
  <c r="AC137" i="21"/>
  <c r="AB137" i="21"/>
  <c r="AA137" i="21"/>
  <c r="AF136" i="21"/>
  <c r="AE136" i="21"/>
  <c r="AD136" i="21"/>
  <c r="AC136" i="21"/>
  <c r="AB136" i="21"/>
  <c r="AA136" i="21"/>
  <c r="AF135" i="21"/>
  <c r="AE135" i="21"/>
  <c r="AD135" i="21"/>
  <c r="AC135" i="21"/>
  <c r="AB135" i="21"/>
  <c r="AA135" i="21"/>
  <c r="AF134" i="21"/>
  <c r="AE134" i="21"/>
  <c r="AD134" i="21"/>
  <c r="AC134" i="21"/>
  <c r="AB134" i="21"/>
  <c r="AA134" i="21"/>
  <c r="AF133" i="21"/>
  <c r="AE133" i="21"/>
  <c r="AD133" i="21"/>
  <c r="AC133" i="21"/>
  <c r="AB133" i="21"/>
  <c r="AA133" i="21"/>
  <c r="AF132" i="21"/>
  <c r="AE132" i="21"/>
  <c r="AD132" i="21"/>
  <c r="AC132" i="21"/>
  <c r="AB132" i="21"/>
  <c r="AA132" i="21"/>
  <c r="AF131" i="21"/>
  <c r="AE131" i="21"/>
  <c r="AD131" i="21"/>
  <c r="AC131" i="21"/>
  <c r="AB131" i="21"/>
  <c r="AA131" i="21"/>
  <c r="AF130" i="21"/>
  <c r="AE130" i="21"/>
  <c r="AD130" i="21"/>
  <c r="AC130" i="21"/>
  <c r="AB130" i="21"/>
  <c r="AA130" i="21"/>
  <c r="AF129" i="21"/>
  <c r="AE129" i="21"/>
  <c r="AD129" i="21"/>
  <c r="AC129" i="21"/>
  <c r="AB129" i="21"/>
  <c r="AA129" i="21"/>
  <c r="AF128" i="21"/>
  <c r="AE128" i="21"/>
  <c r="AD128" i="21"/>
  <c r="AC128" i="21"/>
  <c r="AB128" i="21"/>
  <c r="AA128" i="21"/>
  <c r="AF127" i="21"/>
  <c r="AE127" i="21"/>
  <c r="AD127" i="21"/>
  <c r="AC127" i="21"/>
  <c r="AB127" i="21"/>
  <c r="AA127" i="21"/>
  <c r="AF126" i="21"/>
  <c r="AE126" i="21"/>
  <c r="AD126" i="21"/>
  <c r="AC126" i="21"/>
  <c r="AB126" i="21"/>
  <c r="AA126" i="21"/>
  <c r="AF125" i="21"/>
  <c r="AE125" i="21"/>
  <c r="AD125" i="21"/>
  <c r="AC125" i="21"/>
  <c r="AB125" i="21"/>
  <c r="AA125" i="21"/>
  <c r="AF124" i="21"/>
  <c r="AE124" i="21"/>
  <c r="AD124" i="21"/>
  <c r="AC124" i="21"/>
  <c r="AB124" i="21"/>
  <c r="AA124" i="21"/>
  <c r="AF123" i="21"/>
  <c r="AE123" i="21"/>
  <c r="AD123" i="21"/>
  <c r="AC123" i="21"/>
  <c r="AB123" i="21"/>
  <c r="AA123" i="21"/>
  <c r="AF122" i="21"/>
  <c r="AE122" i="21"/>
  <c r="AD122" i="21"/>
  <c r="AC122" i="21"/>
  <c r="AB122" i="21"/>
  <c r="AA122" i="21"/>
  <c r="AF121" i="21"/>
  <c r="AE121" i="21"/>
  <c r="AD121" i="21"/>
  <c r="AC121" i="21"/>
  <c r="AB121" i="21"/>
  <c r="AA121" i="21"/>
  <c r="AF120" i="21"/>
  <c r="AE120" i="21"/>
  <c r="AD120" i="21"/>
  <c r="AC120" i="21"/>
  <c r="AB120" i="21"/>
  <c r="AA120" i="21"/>
  <c r="AF119" i="21"/>
  <c r="AE119" i="21"/>
  <c r="AD119" i="21"/>
  <c r="AC119" i="21"/>
  <c r="AB119" i="21"/>
  <c r="AA119" i="21"/>
  <c r="AF118" i="21"/>
  <c r="AE118" i="21"/>
  <c r="AD118" i="21"/>
  <c r="AC118" i="21"/>
  <c r="AB118" i="21"/>
  <c r="AA118" i="21"/>
  <c r="AF117" i="21"/>
  <c r="AE117" i="21"/>
  <c r="AD117" i="21"/>
  <c r="AC117" i="21"/>
  <c r="AB117" i="21"/>
  <c r="AA117" i="21"/>
  <c r="AF116" i="21"/>
  <c r="AE116" i="21"/>
  <c r="AD116" i="21"/>
  <c r="AC116" i="21"/>
  <c r="AB116" i="21"/>
  <c r="AA116" i="21"/>
  <c r="AF115" i="21"/>
  <c r="AE115" i="21"/>
  <c r="AD115" i="21"/>
  <c r="AC115" i="21"/>
  <c r="AB115" i="21"/>
  <c r="AA115" i="21"/>
  <c r="AF114" i="21"/>
  <c r="AE114" i="21"/>
  <c r="AD114" i="21"/>
  <c r="AC114" i="21"/>
  <c r="AB114" i="21"/>
  <c r="AA114" i="21"/>
  <c r="AF113" i="21"/>
  <c r="AE113" i="21"/>
  <c r="AD113" i="21"/>
  <c r="AC113" i="21"/>
  <c r="AB113" i="21"/>
  <c r="AA113" i="21"/>
  <c r="AF112" i="21"/>
  <c r="AE112" i="21"/>
  <c r="AD112" i="21"/>
  <c r="AC112" i="21"/>
  <c r="AB112" i="21"/>
  <c r="AA112" i="21"/>
  <c r="AF111" i="21"/>
  <c r="AE111" i="21"/>
  <c r="AD111" i="21"/>
  <c r="AC111" i="21"/>
  <c r="AB111" i="21"/>
  <c r="AA111" i="21"/>
  <c r="AF110" i="21"/>
  <c r="AE110" i="21"/>
  <c r="AD110" i="21"/>
  <c r="AC110" i="21"/>
  <c r="AB110" i="21"/>
  <c r="AA110" i="21"/>
  <c r="AF109" i="21"/>
  <c r="AE109" i="21"/>
  <c r="AD109" i="21"/>
  <c r="AC109" i="21"/>
  <c r="AB109" i="21"/>
  <c r="AA109" i="21"/>
  <c r="AF108" i="21"/>
  <c r="AE108" i="21"/>
  <c r="AD108" i="21"/>
  <c r="AC108" i="21"/>
  <c r="AB108" i="21"/>
  <c r="AA108" i="21"/>
  <c r="AF107" i="21"/>
  <c r="AE107" i="21"/>
  <c r="AD107" i="21"/>
  <c r="AC107" i="21"/>
  <c r="AB107" i="21"/>
  <c r="AA107" i="21"/>
  <c r="AF106" i="21"/>
  <c r="AE106" i="21"/>
  <c r="AD106" i="21"/>
  <c r="AC106" i="21"/>
  <c r="AB106" i="21"/>
  <c r="AA106" i="21"/>
  <c r="AF105" i="21"/>
  <c r="AE105" i="21"/>
  <c r="AD105" i="21"/>
  <c r="AC105" i="21"/>
  <c r="AB105" i="21"/>
  <c r="AA105" i="21"/>
  <c r="AF104" i="21"/>
  <c r="AE104" i="21"/>
  <c r="AD104" i="21"/>
  <c r="AC104" i="21"/>
  <c r="AB104" i="21"/>
  <c r="AA104" i="21"/>
  <c r="AF103" i="21"/>
  <c r="AE103" i="21"/>
  <c r="AD103" i="21"/>
  <c r="AC103" i="21"/>
  <c r="AB103" i="21"/>
  <c r="AA103" i="21"/>
  <c r="AF102" i="21"/>
  <c r="AE102" i="21"/>
  <c r="AD102" i="21"/>
  <c r="AC102" i="21"/>
  <c r="AB102" i="21"/>
  <c r="AA102" i="21"/>
  <c r="AF101" i="21"/>
  <c r="AE101" i="21"/>
  <c r="AD101" i="21"/>
  <c r="AC101" i="21"/>
  <c r="AB101" i="21"/>
  <c r="AA101" i="21"/>
  <c r="AF100" i="21"/>
  <c r="AE100" i="21"/>
  <c r="AD100" i="21"/>
  <c r="AC100" i="21"/>
  <c r="AB100" i="21"/>
  <c r="AA100" i="21"/>
  <c r="AF99" i="21"/>
  <c r="AE99" i="21"/>
  <c r="AD99" i="21"/>
  <c r="AC99" i="21"/>
  <c r="AB99" i="21"/>
  <c r="AA99" i="21"/>
  <c r="AF98" i="21"/>
  <c r="AE98" i="21"/>
  <c r="AD98" i="21"/>
  <c r="AC98" i="21"/>
  <c r="AB98" i="21"/>
  <c r="AA98" i="21"/>
  <c r="AF97" i="21"/>
  <c r="AE97" i="21"/>
  <c r="AD97" i="21"/>
  <c r="AC97" i="21"/>
  <c r="AB97" i="21"/>
  <c r="AA97" i="21"/>
  <c r="AF96" i="21"/>
  <c r="AE96" i="21"/>
  <c r="AD96" i="21"/>
  <c r="AC96" i="21"/>
  <c r="AB96" i="21"/>
  <c r="AA96" i="21"/>
  <c r="AF95" i="21"/>
  <c r="AE95" i="21"/>
  <c r="AD95" i="21"/>
  <c r="AC95" i="21"/>
  <c r="AB95" i="21"/>
  <c r="AA95" i="21"/>
  <c r="AF94" i="21"/>
  <c r="AE94" i="21"/>
  <c r="AD94" i="21"/>
  <c r="AC94" i="21"/>
  <c r="AB94" i="21"/>
  <c r="AA94" i="21"/>
  <c r="AF93" i="21"/>
  <c r="AE93" i="21"/>
  <c r="AD93" i="21"/>
  <c r="AC93" i="21"/>
  <c r="AB93" i="21"/>
  <c r="AA93" i="21"/>
  <c r="AF92" i="21"/>
  <c r="AE92" i="21"/>
  <c r="AD92" i="21"/>
  <c r="AC92" i="21"/>
  <c r="AB92" i="21"/>
  <c r="AA92" i="21"/>
  <c r="AF91" i="21"/>
  <c r="AE91" i="21"/>
  <c r="AD91" i="21"/>
  <c r="AC91" i="21"/>
  <c r="AB91" i="21"/>
  <c r="AA91" i="21"/>
  <c r="AF90" i="21"/>
  <c r="AE90" i="21"/>
  <c r="AD90" i="21"/>
  <c r="AC90" i="21"/>
  <c r="AB90" i="21"/>
  <c r="AA90" i="21"/>
  <c r="AF89" i="21"/>
  <c r="AE89" i="21"/>
  <c r="AD89" i="21"/>
  <c r="AC89" i="21"/>
  <c r="AB89" i="21"/>
  <c r="AA89" i="21"/>
  <c r="AF88" i="21"/>
  <c r="AE88" i="21"/>
  <c r="AD88" i="21"/>
  <c r="AC88" i="21"/>
  <c r="AB88" i="21"/>
  <c r="AA88" i="21"/>
  <c r="AF87" i="21"/>
  <c r="AE87" i="21"/>
  <c r="AD87" i="21"/>
  <c r="AC87" i="21"/>
  <c r="AB87" i="21"/>
  <c r="AA87" i="21"/>
  <c r="AF86" i="21"/>
  <c r="AE86" i="21"/>
  <c r="AD86" i="21"/>
  <c r="AC86" i="21"/>
  <c r="AB86" i="21"/>
  <c r="AA86" i="21"/>
  <c r="AF85" i="21"/>
  <c r="AE85" i="21"/>
  <c r="AD85" i="21"/>
  <c r="AC85" i="21"/>
  <c r="AB85" i="21"/>
  <c r="AA85" i="21"/>
  <c r="AF84" i="21"/>
  <c r="AE84" i="21"/>
  <c r="AD84" i="21"/>
  <c r="AC84" i="21"/>
  <c r="AB84" i="21"/>
  <c r="AA84" i="21"/>
  <c r="AF83" i="21"/>
  <c r="AE83" i="21"/>
  <c r="AD83" i="21"/>
  <c r="AC83" i="21"/>
  <c r="AB83" i="21"/>
  <c r="AA83" i="21"/>
  <c r="AF82" i="21"/>
  <c r="AE82" i="21"/>
  <c r="AD82" i="21"/>
  <c r="AC82" i="21"/>
  <c r="AB82" i="21"/>
  <c r="AA82" i="21"/>
  <c r="AF81" i="21"/>
  <c r="AE81" i="21"/>
  <c r="AD81" i="21"/>
  <c r="AC81" i="21"/>
  <c r="AB81" i="21"/>
  <c r="AA81" i="21"/>
  <c r="AF80" i="21"/>
  <c r="AE80" i="21"/>
  <c r="AD80" i="21"/>
  <c r="AC80" i="21"/>
  <c r="AB80" i="21"/>
  <c r="AA80" i="21"/>
  <c r="AF79" i="21"/>
  <c r="AE79" i="21"/>
  <c r="AD79" i="21"/>
  <c r="AC79" i="21"/>
  <c r="AB79" i="21"/>
  <c r="AA79" i="21"/>
  <c r="AF78" i="21"/>
  <c r="AE78" i="21"/>
  <c r="AD78" i="21"/>
  <c r="AC78" i="21"/>
  <c r="AB78" i="21"/>
  <c r="AA78" i="21"/>
  <c r="AF77" i="21"/>
  <c r="AE77" i="21"/>
  <c r="AD77" i="21"/>
  <c r="AC77" i="21"/>
  <c r="AB77" i="21"/>
  <c r="AA77" i="21"/>
  <c r="AF76" i="21"/>
  <c r="AE76" i="21"/>
  <c r="AD76" i="21"/>
  <c r="AC76" i="21"/>
  <c r="AB76" i="21"/>
  <c r="AA76" i="21"/>
  <c r="AF75" i="21"/>
  <c r="AE75" i="21"/>
  <c r="AD75" i="21"/>
  <c r="AC75" i="21"/>
  <c r="AB75" i="21"/>
  <c r="AA75" i="21"/>
  <c r="AF74" i="21"/>
  <c r="AE74" i="21"/>
  <c r="AD74" i="21"/>
  <c r="AC74" i="21"/>
  <c r="AB74" i="21"/>
  <c r="AA74" i="21"/>
  <c r="AF73" i="21"/>
  <c r="AE73" i="21"/>
  <c r="AD73" i="21"/>
  <c r="AC73" i="21"/>
  <c r="AB73" i="21"/>
  <c r="AA73" i="21"/>
  <c r="AF72" i="21"/>
  <c r="AE72" i="21"/>
  <c r="AD72" i="21"/>
  <c r="AC72" i="21"/>
  <c r="AB72" i="21"/>
  <c r="AA72" i="21"/>
  <c r="AF71" i="21"/>
  <c r="AE71" i="21"/>
  <c r="AD71" i="21"/>
  <c r="AC71" i="21"/>
  <c r="AB71" i="21"/>
  <c r="AA71" i="21"/>
  <c r="AF70" i="21"/>
  <c r="AE70" i="21"/>
  <c r="AD70" i="21"/>
  <c r="AC70" i="21"/>
  <c r="AB70" i="21"/>
  <c r="AA70" i="21"/>
  <c r="AF69" i="21"/>
  <c r="AE69" i="21"/>
  <c r="AD69" i="21"/>
  <c r="AC69" i="21"/>
  <c r="AB69" i="21"/>
  <c r="AA69" i="21"/>
  <c r="AF68" i="21"/>
  <c r="AE68" i="21"/>
  <c r="AD68" i="21"/>
  <c r="AC68" i="21"/>
  <c r="AB68" i="21"/>
  <c r="AA68" i="21"/>
  <c r="AF67" i="21"/>
  <c r="AE67" i="21"/>
  <c r="AD67" i="21"/>
  <c r="AC67" i="21"/>
  <c r="AB67" i="21"/>
  <c r="AA67" i="21"/>
  <c r="AF66" i="21"/>
  <c r="AE66" i="21"/>
  <c r="AD66" i="21"/>
  <c r="AC66" i="21"/>
  <c r="AB66" i="21"/>
  <c r="AA66" i="21"/>
  <c r="AF65" i="21"/>
  <c r="AE65" i="21"/>
  <c r="AD65" i="21"/>
  <c r="AC65" i="21"/>
  <c r="AB65" i="21"/>
  <c r="AA65" i="21"/>
  <c r="AF64" i="21"/>
  <c r="AE64" i="21"/>
  <c r="AD64" i="21"/>
  <c r="AC64" i="21"/>
  <c r="AB64" i="21"/>
  <c r="AA64" i="21"/>
  <c r="AF63" i="21"/>
  <c r="AE63" i="21"/>
  <c r="AD63" i="21"/>
  <c r="AC63" i="21"/>
  <c r="AB63" i="21"/>
  <c r="AA63" i="21"/>
  <c r="AF62" i="21"/>
  <c r="AE62" i="21"/>
  <c r="AD62" i="21"/>
  <c r="AC62" i="21"/>
  <c r="AB62" i="21"/>
  <c r="AA62" i="21"/>
  <c r="AF61" i="21"/>
  <c r="AE61" i="21"/>
  <c r="AD61" i="21"/>
  <c r="AC61" i="21"/>
  <c r="AB61" i="21"/>
  <c r="AA61" i="21"/>
  <c r="AF60" i="21"/>
  <c r="AE60" i="21"/>
  <c r="AD60" i="21"/>
  <c r="AC60" i="21"/>
  <c r="AB60" i="21"/>
  <c r="AA60" i="21"/>
  <c r="AF59" i="21"/>
  <c r="AE59" i="21"/>
  <c r="AD59" i="21"/>
  <c r="AC59" i="21"/>
  <c r="AB59" i="21"/>
  <c r="AA59" i="21"/>
  <c r="AF58" i="21"/>
  <c r="AE58" i="21"/>
  <c r="AD58" i="21"/>
  <c r="AC58" i="21"/>
  <c r="AB58" i="21"/>
  <c r="AA58" i="21"/>
  <c r="AF57" i="21"/>
  <c r="AE57" i="21"/>
  <c r="AD57" i="21"/>
  <c r="AC57" i="21"/>
  <c r="AB57" i="21"/>
  <c r="AA57" i="21"/>
  <c r="AF56" i="21"/>
  <c r="AE56" i="21"/>
  <c r="AD56" i="21"/>
  <c r="AC56" i="21"/>
  <c r="AB56" i="21"/>
  <c r="AA56" i="21"/>
  <c r="AF55" i="21"/>
  <c r="AE55" i="21"/>
  <c r="AD55" i="21"/>
  <c r="AC55" i="21"/>
  <c r="AB55" i="21"/>
  <c r="AA55" i="21"/>
  <c r="AF54" i="21"/>
  <c r="AE54" i="21"/>
  <c r="AD54" i="21"/>
  <c r="AC54" i="21"/>
  <c r="AB54" i="21"/>
  <c r="AA54" i="21"/>
  <c r="AF53" i="21"/>
  <c r="AE53" i="21"/>
  <c r="AD53" i="21"/>
  <c r="AC53" i="21"/>
  <c r="AB53" i="21"/>
  <c r="AA53" i="21"/>
  <c r="AF52" i="21"/>
  <c r="AE52" i="21"/>
  <c r="AD52" i="21"/>
  <c r="AC52" i="21"/>
  <c r="AB52" i="21"/>
  <c r="AA52" i="21"/>
  <c r="AF51" i="21"/>
  <c r="AE51" i="21"/>
  <c r="AD51" i="21"/>
  <c r="AC51" i="21"/>
  <c r="AB51" i="21"/>
  <c r="AA51" i="21"/>
  <c r="AF50" i="21"/>
  <c r="AE50" i="21"/>
  <c r="AD50" i="21"/>
  <c r="AC50" i="21"/>
  <c r="AB50" i="21"/>
  <c r="AA50" i="21"/>
  <c r="AF49" i="21"/>
  <c r="AE49" i="21"/>
  <c r="AD49" i="21"/>
  <c r="AC49" i="21"/>
  <c r="AB49" i="21"/>
  <c r="AA49" i="21"/>
  <c r="AF48" i="21"/>
  <c r="AE48" i="21"/>
  <c r="AD48" i="21"/>
  <c r="AC48" i="21"/>
  <c r="AB48" i="21"/>
  <c r="AA48" i="21"/>
  <c r="AF47" i="21"/>
  <c r="AE47" i="21"/>
  <c r="AD47" i="21"/>
  <c r="AC47" i="21"/>
  <c r="AB47" i="21"/>
  <c r="AA47" i="21"/>
  <c r="AF46" i="21"/>
  <c r="AE46" i="21"/>
  <c r="AD46" i="21"/>
  <c r="AC46" i="21"/>
  <c r="AB46" i="21"/>
  <c r="AA46" i="21"/>
  <c r="AF45" i="21"/>
  <c r="AE45" i="21"/>
  <c r="AD45" i="21"/>
  <c r="AC45" i="21"/>
  <c r="AB45" i="21"/>
  <c r="AA45" i="21"/>
  <c r="AF44" i="21"/>
  <c r="AE44" i="21"/>
  <c r="AD44" i="21"/>
  <c r="AC44" i="21"/>
  <c r="AB44" i="21"/>
  <c r="AA44" i="21"/>
  <c r="AF43" i="21"/>
  <c r="AE43" i="21"/>
  <c r="AD43" i="21"/>
  <c r="AC43" i="21"/>
  <c r="AB43" i="21"/>
  <c r="AA43" i="21"/>
  <c r="AF42" i="21"/>
  <c r="AE42" i="21"/>
  <c r="AD42" i="21"/>
  <c r="AC42" i="21"/>
  <c r="AB42" i="21"/>
  <c r="AA42" i="21"/>
  <c r="AF41" i="21"/>
  <c r="AE41" i="21"/>
  <c r="AD41" i="21"/>
  <c r="AC41" i="21"/>
  <c r="AB41" i="21"/>
  <c r="AA41" i="21"/>
  <c r="AF40" i="21"/>
  <c r="AE40" i="21"/>
  <c r="AD40" i="21"/>
  <c r="AC40" i="21"/>
  <c r="AB40" i="21"/>
  <c r="AA40" i="21"/>
  <c r="AF39" i="21"/>
  <c r="AE39" i="21"/>
  <c r="AD39" i="21"/>
  <c r="AC39" i="21"/>
  <c r="AB39" i="21"/>
  <c r="AA39" i="21"/>
  <c r="AF38" i="21"/>
  <c r="AE38" i="21"/>
  <c r="AD38" i="21"/>
  <c r="AC38" i="21"/>
  <c r="AB38" i="21"/>
  <c r="AA38" i="21"/>
  <c r="AF37" i="21"/>
  <c r="AE37" i="21"/>
  <c r="AD37" i="21"/>
  <c r="AC37" i="21"/>
  <c r="AB37" i="21"/>
  <c r="AA37" i="21"/>
  <c r="AF36" i="21"/>
  <c r="AE36" i="21"/>
  <c r="AD36" i="21"/>
  <c r="AC36" i="21"/>
  <c r="AB36" i="21"/>
  <c r="AA36" i="21"/>
  <c r="AF35" i="21"/>
  <c r="AE35" i="21"/>
  <c r="AD35" i="21"/>
  <c r="AC35" i="21"/>
  <c r="AB35" i="21"/>
  <c r="AA35" i="21"/>
  <c r="AF34" i="21"/>
  <c r="AE34" i="21"/>
  <c r="AD34" i="21"/>
  <c r="AC34" i="21"/>
  <c r="AB34" i="21"/>
  <c r="AA34" i="21"/>
  <c r="AF33" i="21"/>
  <c r="AE33" i="21"/>
  <c r="AD33" i="21"/>
  <c r="AC33" i="21"/>
  <c r="AB33" i="21"/>
  <c r="AA33" i="21"/>
  <c r="AF32" i="21"/>
  <c r="AE32" i="21"/>
  <c r="AD32" i="21"/>
  <c r="AC32" i="21"/>
  <c r="AB32" i="21"/>
  <c r="AA32" i="21"/>
  <c r="AF31" i="21"/>
  <c r="AE31" i="21"/>
  <c r="AD31" i="21"/>
  <c r="AC31" i="21"/>
  <c r="AB31" i="21"/>
  <c r="AA31" i="21"/>
  <c r="AF30" i="21"/>
  <c r="AE30" i="21"/>
  <c r="AD30" i="21"/>
  <c r="AC30" i="21"/>
  <c r="AB30" i="21"/>
  <c r="AA30" i="21"/>
  <c r="AF29" i="21"/>
  <c r="AE29" i="21"/>
  <c r="AD29" i="21"/>
  <c r="AC29" i="21"/>
  <c r="AB29" i="21"/>
  <c r="AA29" i="21"/>
  <c r="AF28" i="21"/>
  <c r="AE28" i="21"/>
  <c r="AD28" i="21"/>
  <c r="AC28" i="21"/>
  <c r="AB28" i="21"/>
  <c r="AA28" i="21"/>
  <c r="AF27" i="21"/>
  <c r="AE27" i="21"/>
  <c r="AD27" i="21"/>
  <c r="AC27" i="21"/>
  <c r="AB27" i="21"/>
  <c r="AA27" i="21"/>
  <c r="AF26" i="21"/>
  <c r="AE26" i="21"/>
  <c r="AD26" i="21"/>
  <c r="AC26" i="21"/>
  <c r="AB26" i="21"/>
  <c r="AA26" i="21"/>
  <c r="AF25" i="21"/>
  <c r="AE25" i="21"/>
  <c r="AD25" i="21"/>
  <c r="AC25" i="21"/>
  <c r="AB25" i="21"/>
  <c r="AA25" i="21"/>
  <c r="AF24" i="21"/>
  <c r="AE24" i="21"/>
  <c r="AD24" i="21"/>
  <c r="AC24" i="21"/>
  <c r="AB24" i="21"/>
  <c r="AA24" i="21"/>
  <c r="AF23" i="21"/>
  <c r="AE23" i="21"/>
  <c r="AD23" i="21"/>
  <c r="AC23" i="21"/>
  <c r="AB23" i="21"/>
  <c r="AA23" i="21"/>
  <c r="AF22" i="21"/>
  <c r="AE22" i="21"/>
  <c r="AD22" i="21"/>
  <c r="AC22" i="21"/>
  <c r="AB22" i="21"/>
  <c r="AA22" i="21"/>
  <c r="AF21" i="21"/>
  <c r="AE21" i="21"/>
  <c r="AD21" i="21"/>
  <c r="AC21" i="21"/>
  <c r="AB21" i="21"/>
  <c r="AA21" i="21"/>
  <c r="AF20" i="21"/>
  <c r="AE20" i="21"/>
  <c r="AD20" i="21"/>
  <c r="AC20" i="21"/>
  <c r="AB20" i="21"/>
  <c r="AA20" i="21"/>
  <c r="AF19" i="21"/>
  <c r="AE19" i="21"/>
  <c r="AD19" i="21"/>
  <c r="AC19" i="21"/>
  <c r="AB19" i="21"/>
  <c r="AA19" i="21"/>
  <c r="AF18" i="21"/>
  <c r="AE18" i="21"/>
  <c r="AD18" i="21"/>
  <c r="AC18" i="21"/>
  <c r="AB18" i="21"/>
  <c r="AA18" i="21"/>
  <c r="AF17" i="21"/>
  <c r="AE17" i="21"/>
  <c r="AD17" i="21"/>
  <c r="AC17" i="21"/>
  <c r="AB17" i="21"/>
  <c r="AA17" i="21"/>
  <c r="AF16" i="21"/>
  <c r="AE16" i="21"/>
  <c r="AD16" i="21"/>
  <c r="AC16" i="21"/>
  <c r="AB16" i="21"/>
  <c r="AA16" i="21"/>
  <c r="AF15" i="21"/>
  <c r="AE15" i="21"/>
  <c r="AD15" i="21"/>
  <c r="AC15" i="21"/>
  <c r="AB15" i="21"/>
  <c r="AA15" i="21"/>
  <c r="AF14" i="21"/>
  <c r="AE14" i="21"/>
  <c r="AD14" i="21"/>
  <c r="AC14" i="21"/>
  <c r="AB14" i="21"/>
  <c r="AA14" i="21"/>
  <c r="AF13" i="21"/>
  <c r="AE13" i="21"/>
  <c r="AD13" i="21"/>
  <c r="AC13" i="21"/>
  <c r="AB13" i="21"/>
  <c r="AA13" i="21"/>
  <c r="AF12" i="21"/>
  <c r="AE12" i="21"/>
  <c r="AD12" i="21"/>
  <c r="AC12" i="21"/>
  <c r="AB12" i="21"/>
  <c r="AA12" i="21"/>
  <c r="AF11" i="21"/>
  <c r="AE11" i="21"/>
  <c r="AD11" i="21"/>
  <c r="AC11" i="21"/>
  <c r="AB11" i="21"/>
  <c r="AA11" i="21"/>
  <c r="AF10" i="21"/>
  <c r="AE10" i="21"/>
  <c r="AD10" i="21"/>
  <c r="AC10" i="21"/>
  <c r="AB10" i="21"/>
  <c r="AA10" i="21"/>
  <c r="AB160" i="21"/>
  <c r="AD160" i="21"/>
  <c r="AF160" i="21"/>
  <c r="AA160" i="21"/>
  <c r="AC160" i="21"/>
  <c r="AE160" i="21"/>
  <c r="F24" i="32"/>
  <c r="F23" i="32"/>
  <c r="F22" i="32"/>
  <c r="F21" i="32"/>
  <c r="G21" i="32"/>
  <c r="F20" i="32"/>
  <c r="F19" i="32"/>
  <c r="F18" i="32"/>
  <c r="G18" i="32"/>
  <c r="F24" i="3"/>
  <c r="F23" i="3"/>
  <c r="G24" i="32"/>
  <c r="G23" i="32"/>
  <c r="H22" i="32"/>
  <c r="G22" i="32"/>
  <c r="H18" i="32"/>
  <c r="E17" i="32"/>
  <c r="D17" i="32"/>
  <c r="C17" i="32"/>
  <c r="B17" i="32"/>
  <c r="F16" i="32"/>
  <c r="H16" i="32"/>
  <c r="F15" i="32"/>
  <c r="G15" i="32"/>
  <c r="F14" i="32"/>
  <c r="G14" i="32"/>
  <c r="F13" i="32"/>
  <c r="F12" i="32"/>
  <c r="H12" i="32"/>
  <c r="E11" i="32"/>
  <c r="D11" i="32"/>
  <c r="C11" i="32"/>
  <c r="B11" i="32"/>
  <c r="D26" i="32"/>
  <c r="F17" i="32"/>
  <c r="H17" i="32"/>
  <c r="G20" i="32"/>
  <c r="G17" i="32"/>
  <c r="H20" i="32"/>
  <c r="H15" i="32"/>
  <c r="B26" i="32"/>
  <c r="C26" i="32"/>
  <c r="F11" i="32"/>
  <c r="H11" i="32"/>
  <c r="G13" i="32"/>
  <c r="E26" i="32"/>
  <c r="G12" i="32"/>
  <c r="G16" i="32"/>
  <c r="B11" i="3"/>
  <c r="B17" i="3"/>
  <c r="H24" i="3"/>
  <c r="G24" i="3"/>
  <c r="G23" i="3"/>
  <c r="H22" i="3"/>
  <c r="G22" i="3"/>
  <c r="H21" i="3"/>
  <c r="G21" i="3"/>
  <c r="G20" i="3"/>
  <c r="H20" i="3"/>
  <c r="G18" i="3"/>
  <c r="H18" i="3"/>
  <c r="F17" i="3"/>
  <c r="E17" i="3"/>
  <c r="D17" i="3"/>
  <c r="C17" i="3"/>
  <c r="G16" i="3"/>
  <c r="G14" i="3"/>
  <c r="H13" i="3"/>
  <c r="G12" i="3"/>
  <c r="E11" i="3"/>
  <c r="D11" i="3"/>
  <c r="C11" i="3"/>
  <c r="B11" i="33"/>
  <c r="C11" i="33"/>
  <c r="D11" i="33"/>
  <c r="E11" i="33"/>
  <c r="F12" i="33"/>
  <c r="H12" i="33"/>
  <c r="F13" i="33"/>
  <c r="G13" i="33"/>
  <c r="F14" i="33"/>
  <c r="G14" i="33"/>
  <c r="F15" i="33"/>
  <c r="G15" i="33"/>
  <c r="F16" i="33"/>
  <c r="H16" i="33"/>
  <c r="B26" i="33"/>
  <c r="C17" i="33"/>
  <c r="D17" i="33"/>
  <c r="E17" i="33"/>
  <c r="E26" i="33"/>
  <c r="F18" i="33"/>
  <c r="G18" i="33"/>
  <c r="F19" i="33"/>
  <c r="F20" i="33"/>
  <c r="G20" i="33"/>
  <c r="F21" i="33"/>
  <c r="G21" i="33"/>
  <c r="F22" i="33"/>
  <c r="H22" i="33"/>
  <c r="F23" i="33"/>
  <c r="G23" i="33"/>
  <c r="F24" i="33"/>
  <c r="G24" i="33"/>
  <c r="G16" i="33"/>
  <c r="H18" i="33"/>
  <c r="H20" i="33"/>
  <c r="D26" i="3"/>
  <c r="F11" i="33"/>
  <c r="H11" i="33"/>
  <c r="H13" i="33"/>
  <c r="C26" i="33"/>
  <c r="G22" i="33"/>
  <c r="D26" i="33"/>
  <c r="G12" i="33"/>
  <c r="G11" i="32"/>
  <c r="G26" i="32"/>
  <c r="F17" i="33"/>
  <c r="H17" i="33"/>
  <c r="G11" i="33"/>
  <c r="F26" i="32"/>
  <c r="H26" i="32"/>
  <c r="B26" i="3"/>
  <c r="E26" i="3"/>
  <c r="H17" i="3"/>
  <c r="G17" i="3"/>
  <c r="H12" i="3"/>
  <c r="H16" i="3"/>
  <c r="G15" i="3"/>
  <c r="F11" i="3"/>
  <c r="F26" i="3"/>
  <c r="C26" i="3"/>
  <c r="H11" i="3"/>
  <c r="G13" i="3"/>
  <c r="G17" i="33"/>
  <c r="H24" i="33"/>
  <c r="H21" i="33"/>
  <c r="H15" i="33"/>
  <c r="G26" i="33"/>
  <c r="F26" i="33"/>
  <c r="H26" i="33"/>
  <c r="H26" i="3"/>
  <c r="G11" i="3"/>
  <c r="G26" i="3"/>
  <c r="AG39" i="18"/>
  <c r="AG38" i="18"/>
  <c r="AG37" i="18"/>
  <c r="AG36" i="18"/>
  <c r="AG35" i="18"/>
  <c r="AG34" i="18"/>
  <c r="AG33" i="18"/>
  <c r="AG32" i="18"/>
  <c r="AG22" i="18"/>
  <c r="AG31" i="18"/>
  <c r="AG30" i="18"/>
  <c r="AG29" i="18"/>
  <c r="AG28" i="18"/>
  <c r="AG27" i="18"/>
  <c r="AG26" i="18"/>
  <c r="AG25" i="18"/>
  <c r="AG24" i="18"/>
  <c r="AG19" i="18"/>
  <c r="AG18" i="18"/>
  <c r="AG17" i="18"/>
  <c r="AG16" i="18"/>
  <c r="AG15" i="18"/>
  <c r="AG14" i="18"/>
  <c r="AG13" i="18"/>
  <c r="AG12" i="18"/>
  <c r="AG11" i="18"/>
  <c r="F46" i="6"/>
  <c r="H46" i="6"/>
  <c r="F47" i="6"/>
  <c r="C86" i="1"/>
  <c r="D86" i="1"/>
  <c r="E86" i="1"/>
  <c r="B86" i="1"/>
  <c r="I86" i="1"/>
  <c r="J86" i="1"/>
  <c r="E85" i="13"/>
  <c r="I85" i="13"/>
  <c r="B85" i="13"/>
  <c r="H85" i="13"/>
  <c r="C85" i="13"/>
  <c r="C85" i="12"/>
  <c r="E85" i="12"/>
  <c r="I85" i="12"/>
  <c r="B85" i="12"/>
  <c r="G85" i="13"/>
  <c r="H85" i="12"/>
  <c r="G85" i="12"/>
  <c r="AE87" i="19"/>
  <c r="AE61" i="19"/>
  <c r="AE60" i="19"/>
  <c r="AE32" i="19"/>
  <c r="AE9" i="19"/>
  <c r="AE8" i="19"/>
  <c r="AD10" i="16"/>
  <c r="AC66" i="15"/>
  <c r="J11" i="6"/>
  <c r="I11" i="6"/>
  <c r="F84" i="6"/>
  <c r="H84" i="6"/>
  <c r="F83" i="6"/>
  <c r="H83" i="6"/>
  <c r="F82" i="6"/>
  <c r="H82" i="6"/>
  <c r="F81" i="6"/>
  <c r="H81" i="6"/>
  <c r="F80" i="6"/>
  <c r="H80" i="6"/>
  <c r="F79" i="6"/>
  <c r="H79" i="6"/>
  <c r="F78" i="6"/>
  <c r="H78" i="6"/>
  <c r="F77" i="6"/>
  <c r="H77" i="6"/>
  <c r="F76" i="6"/>
  <c r="H76" i="6"/>
  <c r="F75" i="6"/>
  <c r="H75" i="6"/>
  <c r="F74" i="6"/>
  <c r="H74" i="6"/>
  <c r="F73" i="6"/>
  <c r="H73" i="6"/>
  <c r="F72" i="6"/>
  <c r="H72" i="6"/>
  <c r="F71" i="6"/>
  <c r="H71" i="6"/>
  <c r="F70" i="6"/>
  <c r="H70" i="6"/>
  <c r="F69" i="6"/>
  <c r="H69" i="6"/>
  <c r="F68" i="6"/>
  <c r="H68" i="6"/>
  <c r="F67" i="6"/>
  <c r="F66" i="6"/>
  <c r="H66" i="6"/>
  <c r="F65" i="6"/>
  <c r="H65" i="6"/>
  <c r="F64" i="6"/>
  <c r="H64" i="6"/>
  <c r="F63" i="6"/>
  <c r="H63" i="6"/>
  <c r="F62" i="6"/>
  <c r="H62" i="6"/>
  <c r="F61" i="6"/>
  <c r="H61" i="6"/>
  <c r="F60" i="6"/>
  <c r="H60" i="6"/>
  <c r="F59" i="6"/>
  <c r="H59" i="6"/>
  <c r="F58" i="6"/>
  <c r="H58" i="6"/>
  <c r="F57" i="6"/>
  <c r="H57" i="6"/>
  <c r="F56" i="6"/>
  <c r="H56" i="6"/>
  <c r="F55" i="6"/>
  <c r="H55" i="6"/>
  <c r="F54" i="6"/>
  <c r="H54" i="6"/>
  <c r="F53" i="6"/>
  <c r="H53" i="6"/>
  <c r="F52" i="6"/>
  <c r="H52" i="6"/>
  <c r="F51" i="6"/>
  <c r="H51" i="6"/>
  <c r="F50" i="6"/>
  <c r="H50" i="6"/>
  <c r="F49" i="6"/>
  <c r="F48" i="6"/>
  <c r="F45" i="6"/>
  <c r="H45" i="6"/>
  <c r="F44" i="6"/>
  <c r="H44" i="6"/>
  <c r="F43" i="6"/>
  <c r="H43" i="6"/>
  <c r="F42" i="6"/>
  <c r="H42" i="6"/>
  <c r="F41" i="6"/>
  <c r="H41" i="6"/>
  <c r="F40" i="6"/>
  <c r="H40" i="6"/>
  <c r="F39" i="6"/>
  <c r="H39" i="6"/>
  <c r="F38" i="6"/>
  <c r="H38" i="6"/>
  <c r="F37" i="6"/>
  <c r="H37" i="6"/>
  <c r="F36" i="6"/>
  <c r="H36" i="6"/>
  <c r="F35" i="6"/>
  <c r="H35" i="6"/>
  <c r="F34" i="6"/>
  <c r="H34" i="6"/>
  <c r="F33" i="6"/>
  <c r="H33" i="6"/>
  <c r="F32" i="6"/>
  <c r="H32" i="6"/>
  <c r="F31" i="6"/>
  <c r="H31" i="6"/>
  <c r="F30" i="6"/>
  <c r="H30" i="6"/>
  <c r="F29" i="6"/>
  <c r="H29" i="6"/>
  <c r="F28" i="6"/>
  <c r="F27" i="6"/>
  <c r="F26" i="6"/>
  <c r="H26" i="6"/>
  <c r="F25" i="6"/>
  <c r="H25" i="6"/>
  <c r="F24" i="6"/>
  <c r="H24" i="6"/>
  <c r="F23" i="6"/>
  <c r="H23" i="6"/>
  <c r="F22" i="6"/>
  <c r="H22" i="6"/>
  <c r="F21" i="6"/>
  <c r="H21" i="6"/>
  <c r="F20" i="6"/>
  <c r="H20" i="6"/>
  <c r="F19" i="6"/>
  <c r="H19" i="6"/>
  <c r="F18" i="6"/>
  <c r="H18" i="6"/>
  <c r="F17" i="6"/>
  <c r="H17" i="6"/>
  <c r="F16" i="6"/>
  <c r="H16" i="6"/>
  <c r="F15" i="6"/>
  <c r="F14" i="6"/>
  <c r="H14" i="6"/>
  <c r="F13" i="6"/>
  <c r="H13" i="6"/>
  <c r="F12" i="6"/>
  <c r="H12" i="6"/>
  <c r="H11" i="6"/>
  <c r="E86" i="6"/>
  <c r="D86" i="6"/>
  <c r="C86" i="6"/>
  <c r="B86" i="6"/>
  <c r="J11" i="2"/>
  <c r="I11" i="2"/>
  <c r="H11" i="2"/>
  <c r="E86" i="2"/>
  <c r="D86" i="2"/>
  <c r="C86" i="2"/>
  <c r="B86" i="2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5" i="4"/>
  <c r="I65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5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E86" i="4"/>
  <c r="D86" i="4"/>
  <c r="C86" i="4"/>
  <c r="B86" i="4"/>
  <c r="J11" i="1"/>
  <c r="I11" i="1"/>
  <c r="H11" i="1"/>
  <c r="I86" i="4"/>
  <c r="I86" i="2"/>
  <c r="J86" i="4"/>
  <c r="I86" i="6"/>
  <c r="J86" i="6"/>
  <c r="J86" i="2"/>
  <c r="F86" i="4"/>
  <c r="H86" i="4"/>
  <c r="F86" i="1"/>
  <c r="H86" i="1"/>
  <c r="H11" i="4"/>
  <c r="AC67" i="15"/>
  <c r="F86" i="6"/>
  <c r="H86" i="6"/>
  <c r="F86" i="2"/>
  <c r="H86" i="2"/>
</calcChain>
</file>

<file path=xl/sharedStrings.xml><?xml version="1.0" encoding="utf-8"?>
<sst xmlns="http://schemas.openxmlformats.org/spreadsheetml/2006/main" count="2061" uniqueCount="584">
  <si>
    <t>DROIT</t>
  </si>
  <si>
    <t>01</t>
  </si>
  <si>
    <t>02</t>
  </si>
  <si>
    <t>03</t>
  </si>
  <si>
    <t>04</t>
  </si>
  <si>
    <t>05</t>
  </si>
  <si>
    <t>06</t>
  </si>
  <si>
    <t>LETTRES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</si>
  <si>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</si>
  <si>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</si>
  <si>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</si>
  <si>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</si>
  <si>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</si>
  <si>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</si>
  <si>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</si>
  <si>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</si>
  <si>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</si>
  <si>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</si>
  <si>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</si>
  <si>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</si>
  <si>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</si>
  <si>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</si>
  <si>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</si>
  <si>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</si>
  <si>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</si>
  <si>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</si>
  <si>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</si>
  <si>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</si>
  <si>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</si>
  <si>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</si>
  <si>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</si>
  <si>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76</t>
  </si>
  <si>
    <t>PHARMACIE</t>
  </si>
  <si>
    <t>85</t>
  </si>
  <si>
    <t>86</t>
  </si>
  <si>
    <t>87</t>
  </si>
  <si>
    <t>SCIENCES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</si>
  <si>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</si>
  <si>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</si>
  <si>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</si>
  <si>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</si>
  <si>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</si>
  <si>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</si>
  <si>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</si>
  <si>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</si>
  <si>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</si>
  <si>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</si>
  <si>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</si>
  <si>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</si>
  <si>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</si>
  <si>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</si>
  <si>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</si>
  <si>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</si>
  <si>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</si>
  <si>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</si>
  <si>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</si>
  <si>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</si>
  <si>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</si>
  <si>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</si>
  <si>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</si>
  <si>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Total général</t>
  </si>
  <si>
    <t>Postes publiés</t>
  </si>
  <si>
    <t>Postes pourvus</t>
  </si>
  <si>
    <t>Total des postes pourvus</t>
  </si>
  <si>
    <t>Mutation</t>
  </si>
  <si>
    <t>Détachement</t>
  </si>
  <si>
    <t>Concours</t>
  </si>
  <si>
    <t>Groupe 01</t>
  </si>
  <si>
    <t>Groupe 02</t>
  </si>
  <si>
    <t>Groupe 03</t>
  </si>
  <si>
    <t>Groupe 04</t>
  </si>
  <si>
    <t>Groupe 12</t>
  </si>
  <si>
    <t>Groupe Théologie</t>
  </si>
  <si>
    <t>Groupe 05</t>
  </si>
  <si>
    <t>Groupe 06</t>
  </si>
  <si>
    <t>Groupe 07</t>
  </si>
  <si>
    <t>Groupe 08</t>
  </si>
  <si>
    <t>Groupe 09</t>
  </si>
  <si>
    <t>Groupe 10</t>
  </si>
  <si>
    <t>Groupe 11</t>
  </si>
  <si>
    <t>% de postes pourvus
(Tous modes)</t>
  </si>
  <si>
    <t>% de postes pourvus
(Concours)</t>
  </si>
  <si>
    <t>% de postes pourvus
(Mutation et détachement)</t>
  </si>
  <si>
    <t>77</t>
  </si>
  <si>
    <t>Postes publiés
(A)</t>
  </si>
  <si>
    <t>Postes non pourvus</t>
  </si>
  <si>
    <t>Ratio
(B/A)</t>
  </si>
  <si>
    <t>Total
(B)</t>
  </si>
  <si>
    <t>Maîtres de conférences</t>
  </si>
  <si>
    <t>Article 26-I-1</t>
  </si>
  <si>
    <t>Article 26-I-2</t>
  </si>
  <si>
    <t>Article 33</t>
  </si>
  <si>
    <t>Professeurs des universités</t>
  </si>
  <si>
    <t>Article 46.1</t>
  </si>
  <si>
    <t>Article 46.4</t>
  </si>
  <si>
    <t>Article 51</t>
  </si>
  <si>
    <t>Article 49-2</t>
  </si>
  <si>
    <t>Droit</t>
  </si>
  <si>
    <t>Lettres</t>
  </si>
  <si>
    <t>Pharmacie</t>
  </si>
  <si>
    <t>Sciences</t>
  </si>
  <si>
    <t>Année de qualification</t>
  </si>
  <si>
    <t>Total</t>
  </si>
  <si>
    <t>%</t>
  </si>
  <si>
    <t>Candidatures</t>
  </si>
  <si>
    <t>Candidats</t>
  </si>
  <si>
    <t>Nombre de candidatures / poste</t>
  </si>
  <si>
    <t>Nombre de candidats /poste</t>
  </si>
  <si>
    <t>Recrutés</t>
  </si>
  <si>
    <t>Nombre</t>
  </si>
  <si>
    <t>% de femmes</t>
  </si>
  <si>
    <t>Académie d'origine</t>
  </si>
  <si>
    <t>AIX-MARSEILLE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</si>
  <si>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</si>
  <si>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</si>
  <si>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</si>
  <si>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</si>
  <si>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</si>
  <si>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</si>
  <si>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</si>
  <si>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</si>
  <si>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</si>
  <si>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</si>
  <si>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LYON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</si>
  <si>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</si>
  <si>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</si>
  <si>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</si>
  <si>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</si>
  <si>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</si>
  <si>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</si>
  <si>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</si>
  <si>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</si>
  <si>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</si>
  <si>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</si>
  <si>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</si>
  <si>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</si>
  <si>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</si>
  <si>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Académie de recrutement / grande discipline</t>
  </si>
  <si>
    <t>LIMOGES</t>
  </si>
  <si>
    <t>LA REUNION</t>
  </si>
  <si>
    <t>CORSE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</si>
  <si>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</si>
  <si>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</si>
  <si>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</si>
  <si>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</si>
  <si>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</si>
  <si>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</si>
  <si>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</si>
  <si>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</si>
  <si>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</si>
  <si>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</si>
  <si>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La Réunion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</si>
  <si>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</si>
  <si>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</si>
  <si>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</si>
  <si>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</si>
  <si>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</si>
  <si>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</si>
  <si>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</si>
  <si>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</si>
  <si>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</si>
  <si>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</si>
  <si>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</si>
  <si>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</si>
  <si>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</si>
  <si>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</si>
  <si>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</si>
  <si>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</si>
  <si>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GUYANE</t>
  </si>
  <si>
    <t>MCF</t>
  </si>
  <si>
    <t>PR</t>
  </si>
  <si>
    <t>Absence de candidature</t>
  </si>
  <si>
    <t>Absence de lauréat proposé par le conseil académique</t>
  </si>
  <si>
    <t>Interruption de procédure</t>
  </si>
  <si>
    <t>Motif de non pourvoiement</t>
  </si>
  <si>
    <t>AIX IEP</t>
  </si>
  <si>
    <t>AIX-MARSEILLE EC</t>
  </si>
  <si>
    <t>COMPIEGNE UTC</t>
  </si>
  <si>
    <t>BORDEAUX 3</t>
  </si>
  <si>
    <t>BORDEAUX IP</t>
  </si>
  <si>
    <t>PAU</t>
  </si>
  <si>
    <t>CORTE</t>
  </si>
  <si>
    <t>MARNE-LA-VALLEE</t>
  </si>
  <si>
    <t>PARIS 12</t>
  </si>
  <si>
    <t>PARIS 13</t>
  </si>
  <si>
    <t>PARIS ISM</t>
  </si>
  <si>
    <t>CHAMBERY</t>
  </si>
  <si>
    <t>GRENOBLE IEP</t>
  </si>
  <si>
    <t>ARTOIS</t>
  </si>
  <si>
    <t>LILLE EC</t>
  </si>
  <si>
    <t>LILLE IEP</t>
  </si>
  <si>
    <t>LITTORAL</t>
  </si>
  <si>
    <t>LYON 2</t>
  </si>
  <si>
    <t>LYON 3</t>
  </si>
  <si>
    <t>LYON EC</t>
  </si>
  <si>
    <t>LYON ENS</t>
  </si>
  <si>
    <t>LYON IEP</t>
  </si>
  <si>
    <t>LYON INSA</t>
  </si>
  <si>
    <t>ST ETIENNE</t>
  </si>
  <si>
    <t>MONTPELLIER 3</t>
  </si>
  <si>
    <t>NIMES</t>
  </si>
  <si>
    <t>PERPIGNAN</t>
  </si>
  <si>
    <t>LORRAINE</t>
  </si>
  <si>
    <t>ANGERS</t>
  </si>
  <si>
    <t>LE MANS</t>
  </si>
  <si>
    <t>NANTES EC</t>
  </si>
  <si>
    <t>TOULON</t>
  </si>
  <si>
    <t>ORLEANS</t>
  </si>
  <si>
    <t>TOURS</t>
  </si>
  <si>
    <t>POLYNESIE</t>
  </si>
  <si>
    <t>PARIS CNAM</t>
  </si>
  <si>
    <t>PARIS DAUPHINE</t>
  </si>
  <si>
    <t>PARIS ENS</t>
  </si>
  <si>
    <t>PARIS ENSAM</t>
  </si>
  <si>
    <t>POITIERS ENSMA</t>
  </si>
  <si>
    <t>BREST</t>
  </si>
  <si>
    <t>BRETAGNE SUD</t>
  </si>
  <si>
    <t>RENNES 1</t>
  </si>
  <si>
    <t>RENNES EHESP</t>
  </si>
  <si>
    <t>RENNES INSA</t>
  </si>
  <si>
    <t>LE HAVRE</t>
  </si>
  <si>
    <t>ROUEN INSA</t>
  </si>
  <si>
    <t>MULHOUSE</t>
  </si>
  <si>
    <t>STRASBOURG INSA</t>
  </si>
  <si>
    <t>TARBES ENI</t>
  </si>
  <si>
    <t>TOULOUSE 2</t>
  </si>
  <si>
    <t>TOULOUSE 3</t>
  </si>
  <si>
    <t>TOULOUSE INP</t>
  </si>
  <si>
    <t>TOULOUSE INSA</t>
  </si>
  <si>
    <t>CENTRALESUPELEC</t>
  </si>
  <si>
    <t>CERGY-PONTOISE</t>
  </si>
  <si>
    <t>EVRY</t>
  </si>
  <si>
    <t>PARIS 10</t>
  </si>
  <si>
    <t>PARIS 11</t>
  </si>
  <si>
    <t>SURESNES INSHEA</t>
  </si>
  <si>
    <t>VERSAILLES ST QUENT.</t>
  </si>
  <si>
    <t>Publiés</t>
  </si>
  <si>
    <t>Pourvus</t>
  </si>
  <si>
    <t>Ratio qualifications / postes offerts</t>
  </si>
  <si>
    <t>Postes</t>
  </si>
  <si>
    <t>Admissibles</t>
  </si>
  <si>
    <t>Admis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</si>
  <si>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</si>
  <si>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</si>
  <si>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</si>
  <si>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Article 46.3</t>
  </si>
  <si>
    <t>Campagne de recrutement et d'affectation des professeurs des universités et des maîtres de conférences
- Données générales -</t>
  </si>
  <si>
    <t>Grande discipline / groupe disciplinaire / section du CNU</t>
  </si>
  <si>
    <t>Campagne de recrutement et d'affectation des professeurs des universités et des maîtres de conférences
- Les candidatures -</t>
  </si>
  <si>
    <t>Campagne de recrutement et d'affectation des professeurs des universités et des maîtres de conférences
- Données détaillées -</t>
  </si>
  <si>
    <r>
      <rPr>
        <b/>
        <u/>
        <sz val="10"/>
        <color theme="0"/>
        <rFont val="Times New Roman"/>
        <family val="1"/>
      </rPr>
      <t>Tableau III-1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</si>
  <si>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</si>
  <si>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Campagne de recrutement et d'affectation des professeurs des universités et des maîtres de conférences
- Les mutations -</t>
  </si>
  <si>
    <r>
      <rPr>
        <b/>
        <u/>
        <sz val="10"/>
        <color theme="0"/>
        <rFont val="Times New Roman"/>
        <family val="1"/>
      </rPr>
      <t>Tableau IV-1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maîtres de conférences recrutés par mutation</t>
    </r>
  </si>
  <si>
    <r>
      <rPr>
        <b/>
        <u/>
        <sz val="10"/>
        <color theme="0"/>
        <rFont val="Times New Roman"/>
        <family val="1"/>
      </rPr>
      <t>Tableau IV-2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professeurs des universités recrutés par mutation</t>
    </r>
  </si>
  <si>
    <r>
      <rPr>
        <b/>
        <u/>
        <sz val="10"/>
        <color theme="0"/>
        <rFont val="Times New Roman"/>
        <family val="1"/>
      </rPr>
      <t>Tableau IV-3</t>
    </r>
    <r>
      <rPr>
        <b/>
        <sz val="10"/>
        <color theme="0"/>
        <rFont val="Times New Roman"/>
        <family val="1"/>
      </rPr>
      <t xml:space="preserve"> : Solde académique des mutations par grande discipline </t>
    </r>
    <r>
      <rPr>
        <b/>
        <vertAlign val="superscript"/>
        <sz val="10"/>
        <color theme="0"/>
        <rFont val="Times New Roman"/>
        <family val="1"/>
      </rPr>
      <t>1)</t>
    </r>
  </si>
  <si>
    <t>Campagne de recrutement et d'affectation des professeurs des universités et des maîtres de conférences
- Postes non pourvus -</t>
  </si>
  <si>
    <t>Table des disciplines et sections du Conseil national des universités</t>
  </si>
  <si>
    <t xml:space="preserve">Grande Discipline </t>
  </si>
  <si>
    <t>Groupe</t>
  </si>
  <si>
    <t>Libellé sous-groupe</t>
  </si>
  <si>
    <t>Section</t>
  </si>
  <si>
    <t>Titre de la section du CNU</t>
  </si>
  <si>
    <t>Droit et science politique</t>
  </si>
  <si>
    <t>Droit privé et sciences criminelles</t>
  </si>
  <si>
    <t>Droit public</t>
  </si>
  <si>
    <t>Histoire du droit et des institutions</t>
  </si>
  <si>
    <t>Science politique</t>
  </si>
  <si>
    <t>Sciences économiques
et de gestion</t>
  </si>
  <si>
    <t xml:space="preserve">Sciences économiques </t>
  </si>
  <si>
    <t>Sciences de gestion</t>
  </si>
  <si>
    <t>Langues et littératures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</si>
  <si>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</si>
  <si>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</si>
  <si>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</si>
  <si>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</si>
  <si>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</si>
  <si>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</si>
  <si>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</si>
  <si>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
portugais, autres langues romanes </t>
  </si>
  <si>
    <t>Langues et littératures arabes, chinoises, japonaises, hébraïques, d'autres domaines linguistiques</t>
  </si>
  <si>
    <t>Sciences humaines</t>
  </si>
  <si>
    <t>Psychologie, psychologie clinique, psychologie sociale</t>
  </si>
  <si>
    <t>Philosophie</t>
  </si>
  <si>
    <t>Architecture (ses théories et ses pratiques) arts appliqués, arts plastiques, arts du spectacle, épistémologie des enseignements artistiques, esthétique, musicologie, musique, sciences de l'art</t>
  </si>
  <si>
    <t>Sociologie, démographie</t>
  </si>
  <si>
    <t>Anthropologie biologique, ethnologie, préhistoire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</si>
  <si>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</si>
  <si>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</si>
  <si>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Géographie physique, humaine, économique et régionale</t>
  </si>
  <si>
    <t>Aménagement de l'espace, urbanisme</t>
  </si>
  <si>
    <t>Groupe interdisciplinaire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</si>
  <si>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</si>
  <si>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</si>
  <si>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</si>
  <si>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</si>
  <si>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</si>
  <si>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</t>
  </si>
  <si>
    <t>Théologie catholique</t>
  </si>
  <si>
    <t>Théologie protestante</t>
  </si>
  <si>
    <t>Mathématiques et informatique</t>
  </si>
  <si>
    <t>Mathématiques</t>
  </si>
  <si>
    <t>Mathématiques appliquées et applications des mathématiques</t>
  </si>
  <si>
    <t>Informatique</t>
  </si>
  <si>
    <t>Physique</t>
  </si>
  <si>
    <t>Milieux denses et matériaux</t>
  </si>
  <si>
    <t>Constituants élémentaires</t>
  </si>
  <si>
    <t>Milieux dilués et optique</t>
  </si>
  <si>
    <t>Chimie</t>
  </si>
  <si>
    <t>Chimie théorique, physique, analytique</t>
  </si>
  <si>
    <t>Chimie organique, minérale, industrielle</t>
  </si>
  <si>
    <t>Chimie des matériaux</t>
  </si>
  <si>
    <t>Sciences de la terre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</si>
  <si>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</si>
  <si>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</si>
  <si>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</si>
  <si>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</si>
  <si>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
génie informatique, énergétique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</si>
  <si>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</si>
  <si>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</si>
  <si>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</si>
  <si>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</si>
  <si>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Biologie et biochimie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</si>
  <si>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</si>
  <si>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</si>
  <si>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</si>
  <si>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</si>
  <si>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</si>
  <si>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</si>
  <si>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</si>
  <si>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</si>
  <si>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Sciences biologiques, fondamentales et clinique</t>
  </si>
  <si>
    <r>
      <rPr>
        <b/>
        <u/>
        <sz val="10"/>
        <color theme="0"/>
        <rFont val="Times New Roman"/>
        <family val="1"/>
      </rPr>
      <t>Tableau S2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</si>
  <si>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S4</t>
    </r>
    <r>
      <rPr>
        <b/>
        <sz val="10"/>
        <color theme="0"/>
        <rFont val="Times New Roman"/>
        <family val="1"/>
      </rPr>
      <t xml:space="preserve"> : Répartition par académie, établissement, grande discipline et corps des postes publiés et pourvus</t>
    </r>
  </si>
  <si>
    <r>
      <rPr>
        <b/>
        <u/>
        <sz val="10"/>
        <color theme="0"/>
        <rFont val="Times New Roman"/>
        <family val="1"/>
      </rPr>
      <t>Tableau II-1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</si>
  <si>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r>
      <rPr>
        <b/>
        <u/>
        <sz val="10"/>
        <color theme="0"/>
        <rFont val="Times New Roman"/>
        <family val="1"/>
      </rPr>
      <t>Tableau II-2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</si>
  <si>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t>Académie</t>
  </si>
  <si>
    <r>
      <rPr>
        <b/>
        <u/>
        <sz val="10"/>
        <color theme="0"/>
        <rFont val="Times New Roman"/>
        <family val="1"/>
      </rPr>
      <t>Tableau IV-5</t>
    </r>
    <r>
      <rPr>
        <b/>
        <sz val="10"/>
        <color theme="0"/>
        <rFont val="Times New Roman"/>
        <family val="1"/>
      </rPr>
      <t xml:space="preserve"> : Répartition par grande discipline, académie d'accueil / d'origine des anciens maîtres de conférences nommés professeurs des universités</t>
    </r>
  </si>
  <si>
    <r>
      <rPr>
        <b/>
        <u/>
        <sz val="10"/>
        <color theme="0"/>
        <rFont val="Times New Roman"/>
        <family val="1"/>
      </rPr>
      <t>Tableau V-1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maîtres de conférences recrutés par concours</t>
    </r>
  </si>
  <si>
    <r>
      <t xml:space="preserve">xx </t>
    </r>
    <r>
      <rPr>
        <b/>
        <vertAlign val="superscript"/>
        <sz val="10"/>
        <color theme="1"/>
        <rFont val="Times New Roman"/>
        <family val="1"/>
      </rPr>
      <t>1)</t>
    </r>
  </si>
  <si>
    <r>
      <rPr>
        <b/>
        <u/>
        <sz val="10"/>
        <color theme="0"/>
        <rFont val="Times New Roman"/>
        <family val="1"/>
      </rPr>
      <t>Tableau V-2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professeurs des universités recrutés par concours</t>
    </r>
  </si>
  <si>
    <t>Ratio</t>
  </si>
  <si>
    <t>Etablissement</t>
  </si>
  <si>
    <r>
      <rPr>
        <b/>
        <u/>
        <sz val="10"/>
        <color theme="0"/>
        <rFont val="Times New Roman"/>
        <family val="1"/>
      </rPr>
      <t>Tableau S3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</si>
  <si>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S1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</si>
  <si>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t>Grande discipline / académie de recrutement</t>
  </si>
  <si>
    <t>Solde des mouvements</t>
  </si>
  <si>
    <t>Recrutement de PR ex-MCF</t>
  </si>
  <si>
    <t>Recrutement de PR hors de l'enseignement supérieur</t>
  </si>
  <si>
    <t>Disciplines juridiques, politique, économiques et de gestion</t>
  </si>
  <si>
    <r>
      <rPr>
        <b/>
        <u/>
        <sz val="10"/>
        <color theme="0"/>
        <rFont val="Times New Roman"/>
        <family val="1"/>
      </rPr>
      <t xml:space="preserve">Tableau II-4 </t>
    </r>
    <r>
      <rPr>
        <b/>
        <sz val="10"/>
        <color theme="0"/>
        <rFont val="Times New Roman"/>
        <family val="1"/>
      </rPr>
      <t>: Répartition par établissement et par corps des postes publiés et du nombre de candidats</t>
    </r>
  </si>
  <si>
    <t>Campagne de recrutement et d'affectation des professeurs des universités et des maîtres de conférences</t>
  </si>
  <si>
    <t>I / Données générales</t>
  </si>
  <si>
    <t>II / Les candidatures</t>
  </si>
  <si>
    <t>III / Données détaillées</t>
  </si>
  <si>
    <t>IV / Les mutations</t>
  </si>
  <si>
    <t>VI / Postes non pourvus</t>
  </si>
  <si>
    <t xml:space="preserve"> Répartition par corps, article et mode de pourvoiement des postes publiés et pourvus (Ensemble de la campagne)</t>
  </si>
  <si>
    <t xml:space="preserve"> Répartition par corps, article et mode de pourvoiement des postes publiés et pourvus (Session synchronisée)</t>
  </si>
  <si>
    <t xml:space="preserve"> Répartition par corps, article et mode de pourvoiement des postes publiés et pourvus (Session "au fil de l'eau")</t>
  </si>
  <si>
    <t xml:space="preserve"> Répartition par académie, établissement, grande discipline et corps des postes publiés et pourvus</t>
  </si>
  <si>
    <t xml:space="preserve"> Répartition par grande discipline, groupe disciplinaire et section du CNU des postes publiés, pourvus, des candidatures et des candidats (Maîtres de conférences)</t>
  </si>
  <si>
    <t xml:space="preserve"> Répartition par grande discipline, groupe disciplinaire et section du CNU des postes publiés, pourvus, des candidatures et des candidats (Professeurs des universités)</t>
  </si>
  <si>
    <t xml:space="preserve"> Répartition par grande discipline, groupe disciplinaire, section du CNU et corps des candidats et recrutés</t>
  </si>
  <si>
    <t xml:space="preserve"> Répartition par établissement et par corps des postes publiés et du nombre de candidats</t>
  </si>
  <si>
    <t xml:space="preserve"> Répartition par grande discipline, groupe disciplinaire, section du CNU et mode de pourvoiement des postes offerts et pourvus (Maîtres de conférences, tous articles confondus)</t>
  </si>
  <si>
    <t xml:space="preserve"> Répartition par grande discipline, groupe disciplinaire, section du CNU et mode de pourvoiement des postes offerts et pourvus (Maîtres de conférences, article 26-I-1)</t>
  </si>
  <si>
    <t xml:space="preserve"> Répartition par grande discipline, groupe disciplinaire, section du CNU et mode de pourvoiement des postes offerts et pourvus (Professeurs des universités, article 46.1)</t>
  </si>
  <si>
    <t xml:space="preserve"> Répartition par section du CNU des postes offerts et pourvus (Professeurs des universités, agrégation)</t>
  </si>
  <si>
    <t xml:space="preserve"> Répartition par grande discipline, académie de recrutement / d'origine des maîtres de conférences recrutés par mutation</t>
  </si>
  <si>
    <t xml:space="preserve"> Répartition par grande discipline, académie de recrutement / d'origine des professeurs des universités recrutés par mutation</t>
  </si>
  <si>
    <t xml:space="preserve"> Solde académique des mutations par grande discipline</t>
  </si>
  <si>
    <t xml:space="preserve"> Soldes migratoires des mutations depuis 10 ans</t>
  </si>
  <si>
    <t xml:space="preserve"> Répartition par grande discipline, académie d'accueil / d'origine des anciens maîtres de conférences nommés professeurs des universités</t>
  </si>
  <si>
    <t xml:space="preserve"> Répartition par grande discipline, groupe disciplinaire, section du CNU et année de qualification des maîtres de conférences recrutés par concours</t>
  </si>
  <si>
    <t xml:space="preserve"> Répartition par grande discipline, groupe disciplinaire, section du CNU et année de qualification des professeurs des universités recrutés par concours</t>
  </si>
  <si>
    <t>Tableau S1 :</t>
  </si>
  <si>
    <t>Tableau S2 :</t>
  </si>
  <si>
    <t>Tableau S3 :</t>
  </si>
  <si>
    <t>Tableau S4 :</t>
  </si>
  <si>
    <t>Tableau II-1 :</t>
  </si>
  <si>
    <t>Tableau II-2 :</t>
  </si>
  <si>
    <t>Tableau III-3 :</t>
  </si>
  <si>
    <t>Tableau II-4 :</t>
  </si>
  <si>
    <t>Tableau III-1 :</t>
  </si>
  <si>
    <t>Tableau III-2 :</t>
  </si>
  <si>
    <t>Tableau IV-1 :</t>
  </si>
  <si>
    <t>Tableau IV-2 :</t>
  </si>
  <si>
    <t>Tableau IV-3 :</t>
  </si>
  <si>
    <t>Tableau IV-4 :</t>
  </si>
  <si>
    <t>Tableau IV-5 :</t>
  </si>
  <si>
    <t>Tableau V-1 :</t>
  </si>
  <si>
    <t>Tableau V-2 :</t>
  </si>
  <si>
    <t>Tableau V-3 :</t>
  </si>
  <si>
    <t>Tables des matières</t>
  </si>
  <si>
    <t>Article 29</t>
  </si>
  <si>
    <t>BELFORT UTBM</t>
  </si>
  <si>
    <t>BESANCON ENSM</t>
  </si>
  <si>
    <t>BORDEAUX IEP</t>
  </si>
  <si>
    <t>GRENOBLE ALPES</t>
  </si>
  <si>
    <t>ANTILLES</t>
  </si>
  <si>
    <t>VALENCIENNES</t>
  </si>
  <si>
    <t>LYON 1</t>
  </si>
  <si>
    <t>LYON ENSSIB</t>
  </si>
  <si>
    <t>BOURGES INSA</t>
  </si>
  <si>
    <t>NOUVELLE CALEDONIE</t>
  </si>
  <si>
    <t>PARIS IAE</t>
  </si>
  <si>
    <t>PARIS IEP</t>
  </si>
  <si>
    <t>PARIS INALCO</t>
  </si>
  <si>
    <t>TROYES UTT</t>
  </si>
  <si>
    <t>RENNES 2</t>
  </si>
  <si>
    <t>TOULOUSE 1</t>
  </si>
  <si>
    <t>MAYOTTE CUFR</t>
  </si>
  <si>
    <t>xx 1)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</si>
  <si>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- DGRH A1-1</t>
    </r>
  </si>
  <si>
    <t>Vœux préférentiels sur d'autres postes</t>
  </si>
  <si>
    <t>Article 26-I-3</t>
  </si>
  <si>
    <t>Article 46.2</t>
  </si>
  <si>
    <t>BREST ENI</t>
  </si>
  <si>
    <t>CLERMONT AUVERGNE</t>
  </si>
  <si>
    <t>COMUE LILLE</t>
  </si>
  <si>
    <t>COMUE UNIV. COTE D'AZUR</t>
  </si>
  <si>
    <t>DIJON AGROSUP</t>
  </si>
  <si>
    <t>EVRY ENSIIE</t>
  </si>
  <si>
    <t>PARIS IPG</t>
  </si>
  <si>
    <t>Déjà en exercice dans l'académie</t>
  </si>
  <si>
    <t>Arrive d'une autre académie</t>
  </si>
  <si>
    <t>Total recrutement</t>
  </si>
  <si>
    <t>Répartition des anciens maîtres de conférences nommés professeurs des universités dans la même académie ou dans une autre académie (en %)</t>
  </si>
  <si>
    <t>Académie d'AIX-MARSEILLE</t>
  </si>
  <si>
    <t>AVIGNON</t>
  </si>
  <si>
    <t>Académie d'AMIENS</t>
  </si>
  <si>
    <t>Académie de BESANCON</t>
  </si>
  <si>
    <t>Académie de BORDEAUX</t>
  </si>
  <si>
    <t>Académie de CAEN</t>
  </si>
  <si>
    <t>CAEN ENSI</t>
  </si>
  <si>
    <t>Académie de CLERMONT-FERRAND</t>
  </si>
  <si>
    <t>CLERMONT SIGMA</t>
  </si>
  <si>
    <t>Académie de CORSE</t>
  </si>
  <si>
    <t>Académie de CRETEIL</t>
  </si>
  <si>
    <t>PARIS 08</t>
  </si>
  <si>
    <t>Académie de DIJON</t>
  </si>
  <si>
    <t>Académie de GRENOBLE</t>
  </si>
  <si>
    <t>GRENOBLE IP</t>
  </si>
  <si>
    <t>Académie de GUADELOUPE</t>
  </si>
  <si>
    <t>Académie de GUYANE</t>
  </si>
  <si>
    <t>Hors académie</t>
  </si>
  <si>
    <t>Académie de LA REUNION</t>
  </si>
  <si>
    <t>Académie de LILLE</t>
  </si>
  <si>
    <t>LILLE ENSC</t>
  </si>
  <si>
    <t>Académie de LIMOGES</t>
  </si>
  <si>
    <t>Académie de LYON</t>
  </si>
  <si>
    <t>Académie de MONTPELLIER</t>
  </si>
  <si>
    <t>Académie de NANCY-METZ</t>
  </si>
  <si>
    <t>Académie de NANTES</t>
  </si>
  <si>
    <t>Académie de NICE</t>
  </si>
  <si>
    <t>Académie d'ORLEANS-TOURS</t>
  </si>
  <si>
    <t>BOURGES INSA CVL</t>
  </si>
  <si>
    <t>Académie de PARIS</t>
  </si>
  <si>
    <t>PARIS 01</t>
  </si>
  <si>
    <t>PARIS 02</t>
  </si>
  <si>
    <t>PARIS 03</t>
  </si>
  <si>
    <t>PARIS 05</t>
  </si>
  <si>
    <t>PARIS 07</t>
  </si>
  <si>
    <t>PARIS ENSC</t>
  </si>
  <si>
    <t>Académie de POITIERS</t>
  </si>
  <si>
    <t>LA ROCHELLE</t>
  </si>
  <si>
    <t>Académie de REIMS</t>
  </si>
  <si>
    <t>Académie de RENNES</t>
  </si>
  <si>
    <t>Académie de ROUEN</t>
  </si>
  <si>
    <t>Académie de STRASBOURG</t>
  </si>
  <si>
    <t>Académie de TOULOUSE</t>
  </si>
  <si>
    <t>ALBI INU JF CHAMPOLLION</t>
  </si>
  <si>
    <t>Académie de VERSAILLES</t>
  </si>
  <si>
    <t>LETTRES ET SCIENCES HUMAINES</t>
  </si>
  <si>
    <t>SCIENCES ET TECHNIQUES</t>
  </si>
  <si>
    <t>Droit et Science politique</t>
  </si>
  <si>
    <t>Sciences économique et de gestion</t>
  </si>
  <si>
    <t>Langues et Littératures</t>
  </si>
  <si>
    <t>Mathématiques et Informatique</t>
  </si>
  <si>
    <t>Mécanique, Génie mécanique, Génie informatique, Energétique</t>
  </si>
  <si>
    <t>Biologie et Biochimie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</si>
  <si>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</si>
  <si>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>Nombres de femmes</t>
  </si>
  <si>
    <t>PARIS-SACLAY ENS</t>
  </si>
  <si>
    <r>
      <rPr>
        <b/>
        <u/>
        <sz val="10"/>
        <color theme="0"/>
        <rFont val="Times New Roman"/>
        <family val="1"/>
      </rPr>
      <t xml:space="preserve">Tableau IV-4 </t>
    </r>
    <r>
      <rPr>
        <b/>
        <sz val="10"/>
        <color theme="0"/>
        <rFont val="Times New Roman"/>
        <family val="1"/>
      </rPr>
      <t>: Soldes des mutations depuis 10 ans</t>
    </r>
  </si>
  <si>
    <t>Bilan des mutations prioritaires</t>
  </si>
  <si>
    <t>Hommes</t>
  </si>
  <si>
    <t>Femmes</t>
  </si>
  <si>
    <t>Candidats à la mutation</t>
  </si>
  <si>
    <t>dont candidats au titre du rapprochement de conjoint</t>
  </si>
  <si>
    <t>dont candidats "bénéficiaires de l'obligation d'emploi" (BOE)</t>
  </si>
  <si>
    <t>Part des candidats à une mutation prioritaire dans l'ensemble des candidats</t>
  </si>
  <si>
    <t>Recrutés par mutation</t>
  </si>
  <si>
    <t>dont recrutés au titre du rapprochement de conjoint</t>
  </si>
  <si>
    <t>dont recrutés "BOE"</t>
  </si>
  <si>
    <t>Part des recrutés par mutation prioritaire dans l'ensemble des candidats à une mutation prioritaire</t>
  </si>
  <si>
    <t>Total des recrutés par mutation non prioritaire</t>
  </si>
  <si>
    <t>Part des recrutés par mutation prioritaire dans l'ensemble des recrutés par mutation</t>
  </si>
  <si>
    <t>Absence de lauréat proposé par le comité de sélection</t>
  </si>
  <si>
    <t xml:space="preserve">Absence de lauréat proposé par le conseil d'administration  </t>
  </si>
  <si>
    <t>Refus du directeur (Art. L713-9)</t>
  </si>
  <si>
    <t>Département des études et analyses prévisionnelles des ressources humaines</t>
  </si>
  <si>
    <t>Sous-direction de la gestion prévisionnelle et des affaires statutaires, indemnitaires et réglementaires</t>
  </si>
  <si>
    <t>Tableau II-3 :</t>
  </si>
  <si>
    <r>
      <rPr>
        <b/>
        <u/>
        <sz val="10"/>
        <color theme="0"/>
        <rFont val="Times New Roman"/>
        <family val="1"/>
      </rPr>
      <t>Tableau 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candidats et recrutés</t>
    </r>
  </si>
  <si>
    <r>
      <rPr>
        <b/>
        <u/>
        <sz val="10"/>
        <color theme="0"/>
        <rFont val="Times New Roman"/>
        <family val="1"/>
      </rPr>
      <t>Tableau III-3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</si>
  <si>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III-4 :</t>
  </si>
  <si>
    <r>
      <rPr>
        <b/>
        <u/>
        <sz val="10"/>
        <color theme="0"/>
        <rFont val="Times New Roman"/>
        <family val="1"/>
      </rPr>
      <t>Tableau III-4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</si>
  <si>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III-5 :</t>
  </si>
  <si>
    <r>
      <rPr>
        <b/>
        <u/>
        <sz val="10"/>
        <color theme="0"/>
        <rFont val="Times New Roman"/>
        <family val="1"/>
      </rPr>
      <t>Tableau III-5</t>
    </r>
    <r>
      <rPr>
        <b/>
        <sz val="10"/>
        <color theme="0"/>
        <rFont val="Times New Roman"/>
        <family val="1"/>
      </rPr>
      <t xml:space="preserve"> : Répartition par section du CNU des postes offerts et pourvus</t>
    </r>
  </si>
  <si>
    <t>Tableau IV-6 : Bilan des mutations prioritaires</t>
  </si>
  <si>
    <t>Tableau IV-6:</t>
  </si>
  <si>
    <t>Tableau VI :</t>
  </si>
  <si>
    <r>
      <t xml:space="preserve"> 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</si>
  <si>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>SORBONNE UNIVERSITE</t>
  </si>
  <si>
    <t>Campagne 2019 de recrutement des enseignants-chercheurs
- Session synchronisée et "au fil de l'eau" -</t>
  </si>
  <si>
    <t>Campagne 2019 de recrutement des enseignants-chercheurs
- Session synchronisée -</t>
  </si>
  <si>
    <t>Campagne 2019 de recrutement des enseignants-chercheurs
- Session "au fil de l'eau"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</si>
  <si>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2019 - Session synchronisée et "au fil de l'eau".</t>
    </r>
  </si>
  <si>
    <t>Campagne 2019 de recrutement des maîtres de conférences
- Session synchronisée et "au fil de l'eau" -</t>
  </si>
  <si>
    <t>Campagne 2019 de recrutement des maîtres de conférences
- Session synchronisée et "au fil de l'eau", article 26-I-1 -</t>
  </si>
  <si>
    <t>Campagne 2019 de recrutement des professeurs des universités
- Session synchronisée et "au fil de l'eau" -</t>
  </si>
  <si>
    <t>Campagne 2019 de recrutement des professeurs des universités
- Session synchronisée et "au fil de l'eau", article 46.1 -</t>
  </si>
  <si>
    <t>TOULOUSE IEP</t>
  </si>
  <si>
    <t>HORS ACADEMIE</t>
  </si>
  <si>
    <t>Campagne 2019 de recrutement des professeurs des universités
- Session synchronisée et au fil de l'eau" -</t>
  </si>
  <si>
    <t>Guadeloupe</t>
  </si>
  <si>
    <t>Guyane</t>
  </si>
  <si>
    <t>Champ : Campagne de recrutement des professeurs des universités 2019 - Session synchronisée et "au fil de l'eau", ex-maîtres de conférences, hors articles 46.3 et l'agrégation</t>
  </si>
  <si>
    <t>Campagne 2019 de recrutement des enseignants-chercheurs
 - Session synchronisée et "au fil de l'eau"</t>
  </si>
  <si>
    <t>Divergences locales</t>
  </si>
  <si>
    <t>Postes offerts 2019</t>
  </si>
  <si>
    <t>Qualifications 2019</t>
  </si>
  <si>
    <r>
      <rPr>
        <b/>
        <u/>
        <sz val="10"/>
        <color theme="0"/>
        <rFont val="Times New Roman"/>
        <family val="1"/>
      </rPr>
      <t>Tableau V-3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qualifications délivrées en 2019</t>
    </r>
  </si>
  <si>
    <t>Campagne 2019 de recrutement des professeurs des universités
- Agrégation -</t>
  </si>
  <si>
    <t>et respectivement 82, 13 et 19 candidats ont été sous-admissibles dans les sections 1, 4 et 6.</t>
  </si>
  <si>
    <t>Campagne 2019</t>
  </si>
  <si>
    <t>(données quantitatives disponibles au 31 décembre 2019)</t>
  </si>
  <si>
    <t>Campagne de recrutement et d'affectation des professeurs des universités et des maîtres de conférences
- Rapprochement avec la campagne de qualification 2019 -</t>
  </si>
  <si>
    <t>% de qualifiés en 2019</t>
  </si>
  <si>
    <t>V / Rapprochement avec la campagne de qualification 2019</t>
  </si>
  <si>
    <t xml:space="preserve"> Répartition par grande discipline, groupe disciplinaire, section du CNU et corps des qualifications délivrées en 2019</t>
  </si>
  <si>
    <t>(voir la note de la DGRH n°6 de septembre 2020 pour un commentaire de ces données)</t>
  </si>
  <si>
    <t>Total des recrutés par mutation prioritaire (1)</t>
  </si>
  <si>
    <t>Total des candidats à une mutation prioritaire (1)</t>
  </si>
  <si>
    <t>(1) : Le total des candidats et recrutés par mutations prioritaires ne correspond pas forcément à la somme des motifs, car un candidat peut faire la demande pour les 2 motifs.</t>
  </si>
  <si>
    <t xml:space="preserve"> Répartition par grande discipline, groupe disciplinaire, section du CNU et mode de pourvoiement des postes offerts et pourvus (Professeurs des universités, hors art 46.3 et agrégation)</t>
  </si>
  <si>
    <t xml:space="preserve"> Répartition par corps, article et motif de non pourvoiement des postes non pourvus</t>
  </si>
  <si>
    <r>
      <rPr>
        <b/>
        <u/>
        <sz val="10"/>
        <color theme="0"/>
        <rFont val="Times New Roman"/>
        <family val="1"/>
      </rPr>
      <t>Tableau VI</t>
    </r>
    <r>
      <rPr>
        <b/>
        <sz val="10"/>
        <color theme="0"/>
        <rFont val="Times New Roman"/>
        <family val="1"/>
      </rPr>
      <t xml:space="preserve"> : Répartition par corps, article et motif de non pourvoiement des postes non pourvus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</si>
  <si>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tous articles de recrutement.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</si>
  <si>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ANTEE, FIDIS - DGRH A1-1, DGRH A2-1, DGRH A2-2.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</si>
  <si>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ANTEE - DGRH A1-1, DGRH A2-1, DGRH A2-2.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</si>
  <si>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synchronisée, tous articles de recrutement.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</si>
  <si>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FIDIS - DGRH A1-1, DGRH A2-1, DGRH A2-2.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</si>
  <si>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"au fil de l'eau", tous articles de recrutement.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</si>
  <si>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- DGRH A1-1.</t>
    </r>
  </si>
  <si>
    <r>
      <t>Candidats</t>
    </r>
    <r>
      <rPr>
        <b/>
        <vertAlign val="superscript"/>
        <sz val="10"/>
        <color theme="0"/>
        <rFont val="Times New Roman"/>
        <family val="1"/>
      </rPr>
      <t>1</t>
    </r>
  </si>
  <si>
    <t>Taux de réussite
(nombre de recrutés / nombre de candidats)</t>
  </si>
  <si>
    <t>Grande discipline / Groupe disciplinaire / Section du CNU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</si>
  <si>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2019 - Session synchronisée et "au fil de l'eau", article 26-I-1.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</si>
  <si>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Session synchronisée et "au fil de l'eau", article 46.1.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</si>
  <si>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- DGRH A1-1 - DGRH A2-1.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</si>
  <si>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Agrégation (article 49-2).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</si>
  <si>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2019 - Session synchronisée et "au fil de l'eau", mutations uniquement.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</si>
  <si>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Session synchronisée et "au fil de l'eau", mutations uniquement.</t>
    </r>
  </si>
  <si>
    <r>
      <rPr>
        <i/>
        <vertAlign val="superscript"/>
        <sz val="8"/>
        <rFont val="Times New Roman"/>
        <family val="1"/>
      </rPr>
      <t xml:space="preserve">1) </t>
    </r>
    <r>
      <rPr>
        <i/>
        <sz val="8"/>
        <rFont val="Times New Roman"/>
        <family val="1"/>
      </rPr>
      <t>Solde académique = mutations entrantes - mutations sortantes.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</si>
  <si>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mutations uniquement.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</si>
  <si>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Campagnes de recrutement des enseignants-chercheurs - Session synchronisée et "au fil de l'eau" (à partir de la campagne 2016), mutations uniquement.</t>
    </r>
  </si>
  <si>
    <t>Champ : Campagne de recrutement des professeurs des universités 2019 - Session synchronisée et "au fil de l'eau", ex-maîtres de conférences, hors article 46.3 et agrégation.</t>
  </si>
  <si>
    <r>
      <rPr>
        <i/>
        <u/>
        <sz val="9"/>
        <rFont val="Times New Roman"/>
        <family val="1"/>
      </rPr>
      <t xml:space="preserve">Sources </t>
    </r>
    <r>
      <rPr>
        <i/>
        <sz val="9"/>
        <rFont val="Times New Roman"/>
        <family val="1"/>
      </rPr>
      <t>: GALAXIE - DGRH A1-1.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</si>
  <si>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hors article 46.3 et agrégation.</t>
    </r>
  </si>
  <si>
    <r>
      <rPr>
        <i/>
        <vertAlign val="superscript"/>
        <sz val="9"/>
        <color theme="1"/>
        <rFont val="Times New Roman"/>
        <family val="1"/>
      </rPr>
      <t>1)</t>
    </r>
    <r>
      <rPr>
        <i/>
        <sz val="9"/>
        <color theme="1"/>
        <rFont val="Times New Roman"/>
        <family val="1"/>
      </rPr>
      <t xml:space="preserve"> Enseignants dispensés de qualification (fonctions équivalentes à l'étranger).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</si>
  <si>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2019 - Session synchronisée et "au fil de l'eau", recrutement par concours uniquement.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</si>
  <si>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Session synchronisée et "au fil de l'eau", recrutement par concours uniquement, hors article 46.3 et agrégation.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</si>
  <si>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ANTEE - DGRH A1-1.</t>
    </r>
  </si>
  <si>
    <t>Notes : Respectivement 34, 6 et 8 candidats se sont retirés du concours dans les sections 1, 4 et 6 (soit 198, 35 et 42 candidats au départ)</t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</si>
  <si>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 xml:space="preserve"> : GALAXIE - DGRH A1-1.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</si>
  <si>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2019 - Session synchronisée et "au fil de l'eau", hors articles 29, 46.3 et agrégation.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</si>
  <si>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hors article 46.3 et agrégation - Campagne de qualification 2019. Les postes ouverts uniquement à la mutation (art. 33 et 51) ne sont pas inclus dans les postes offerts.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</si>
  <si>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Session synchronisée et "au fil de l'eau", ex-maîtres de conférences, hors article 46.3 et agrégation.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</si>
  <si>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2019 - Session synchronisée et "au fil de l'eau", hors article 46.3 et agrégation.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</si>
  <si>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hors articles 46.3 et agrégation.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</si>
  <si>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2019 - Session synchronisée et "au fil de l'eau", hors articles 29, 46.3 et agrégation.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</si>
</sst>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0.00&quot;   &quot;"/>
    <numFmt numFmtId="166" formatCode="#,##0&quot;   &quot;"/>
    <numFmt numFmtId="167" formatCode="0.00%&quot;   &quot;"/>
    <numFmt numFmtId="168" formatCode="_-* #,##0.00\ [$€-1]_-;\-* #,##0.00\ [$€-1]_-;_-* &quot;-&quot;??\ [$€-1]_-"/>
    <numFmt numFmtId="169" formatCode="0&quot;        &quot;"/>
    <numFmt numFmtId="170" formatCode="0&quot;    &quot;"/>
    <numFmt numFmtId="171" formatCode="0.0"/>
    <numFmt numFmtId="172" formatCode="#,##0.0"/>
    <numFmt numFmtId="173" formatCode="0&quot;  &quot;"/>
    <numFmt numFmtId="174" formatCode="_-* #,##0.00\ _F_-;\-* #,##0.00\ _F_-;_-* &quot;-&quot;??\ _F_-;_-@_-"/>
  </numFmts>
  <fonts count="71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u/>
      <sz val="10"/>
      <color theme="0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vertAlign val="superscript"/>
      <sz val="10"/>
      <color theme="0"/>
      <name val="Times New Roman"/>
      <family val="1"/>
    </font>
    <font>
      <i/>
      <vertAlign val="superscript"/>
      <sz val="8"/>
      <name val="Times New Roman"/>
      <family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Times New Roman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u/>
      <sz val="10"/>
      <name val="Times New Roman"/>
      <family val="1"/>
    </font>
    <font>
      <sz val="12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/>
      <top/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/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3" tint="0.39994506668294322"/>
      </right>
      <top/>
      <bottom/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0.39994506668294322"/>
      </right>
      <top/>
      <bottom style="thin">
        <color theme="0"/>
      </bottom>
      <diagonal/>
    </border>
    <border>
      <left style="thin">
        <color theme="0"/>
      </left>
      <right style="thin">
        <color theme="3" tint="0.39994506668294322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theme="3" tint="0.39991454817346722"/>
      </right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3" tint="0.39991454817346722"/>
      </right>
      <top style="dashed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 style="thin">
        <color theme="0" tint="-0.499984740745262"/>
      </right>
      <top/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/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/>
      <diagonal/>
    </border>
    <border>
      <left/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/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thin">
        <color theme="3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/>
      <diagonal/>
    </border>
    <border>
      <left/>
      <right style="thin">
        <color auto="1"/>
      </right>
      <top/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3" tint="0.39991454817346722"/>
      </right>
      <top style="dashed">
        <color theme="0" tint="-0.499984740745262"/>
      </top>
      <bottom style="dott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dotted">
        <color theme="0" tint="-0.49998474074526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4506668294322"/>
      </top>
      <bottom style="dashed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dashed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 style="dotted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dotted">
        <color theme="3" tint="0.39985351115451523"/>
      </bottom>
      <diagonal/>
    </border>
    <border>
      <left/>
      <right style="thin">
        <color theme="3" tint="0.39994506668294322"/>
      </right>
      <top style="dotted">
        <color theme="3" tint="0.39985351115451523"/>
      </top>
      <bottom style="dotted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dotted">
        <color theme="3" tint="0.39985351115451523"/>
      </top>
      <bottom style="dotted">
        <color theme="3" tint="0.39985351115451523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</borders>
  <cellStyleXfs count="214">
    <xf numFmtId="0" fontId="0" fillId="0" borderId="0"/>
    <xf numFmtId="0" fontId="5" fillId="0" borderId="0"/>
    <xf numFmtId="0" fontId="5" fillId="0" borderId="0"/>
    <xf numFmtId="168" fontId="8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4" fillId="0" borderId="0"/>
    <xf numFmtId="169" fontId="8" fillId="0" borderId="0">
      <alignment horizontal="centerContinuous" vertical="center"/>
    </xf>
    <xf numFmtId="9" fontId="5" fillId="0" borderId="0" applyFont="0" applyFill="0" applyBorder="0" applyAlignment="0" applyProtection="0"/>
    <xf numFmtId="170" fontId="10" fillId="0" borderId="76">
      <alignment horizontal="center" vertical="center"/>
    </xf>
    <xf numFmtId="1" fontId="11" fillId="0" borderId="77" applyNumberFormat="0" applyFont="0"/>
    <xf numFmtId="0" fontId="8" fillId="0" borderId="0"/>
    <xf numFmtId="0" fontId="9" fillId="15" borderId="0" applyNumberFormat="0" applyBorder="0" applyAlignment="0" applyProtection="0"/>
    <xf numFmtId="0" fontId="24" fillId="15" borderId="0" applyNumberFormat="0" applyBorder="0" applyAlignment="0" applyProtection="0"/>
    <xf numFmtId="0" fontId="9" fillId="19" borderId="0" applyNumberFormat="0" applyBorder="0" applyAlignment="0" applyProtection="0"/>
    <xf numFmtId="0" fontId="24" fillId="19" borderId="0" applyNumberFormat="0" applyBorder="0" applyAlignment="0" applyProtection="0"/>
    <xf numFmtId="0" fontId="9" fillId="23" borderId="0" applyNumberFormat="0" applyBorder="0" applyAlignment="0" applyProtection="0"/>
    <xf numFmtId="0" fontId="24" fillId="23" borderId="0" applyNumberFormat="0" applyBorder="0" applyAlignment="0" applyProtection="0"/>
    <xf numFmtId="0" fontId="9" fillId="27" borderId="0" applyNumberFormat="0" applyBorder="0" applyAlignment="0" applyProtection="0"/>
    <xf numFmtId="0" fontId="24" fillId="27" borderId="0" applyNumberFormat="0" applyBorder="0" applyAlignment="0" applyProtection="0"/>
    <xf numFmtId="0" fontId="9" fillId="31" borderId="0" applyNumberFormat="0" applyBorder="0" applyAlignment="0" applyProtection="0"/>
    <xf numFmtId="0" fontId="24" fillId="31" borderId="0" applyNumberFormat="0" applyBorder="0" applyAlignment="0" applyProtection="0"/>
    <xf numFmtId="0" fontId="9" fillId="35" borderId="0" applyNumberFormat="0" applyBorder="0" applyAlignment="0" applyProtection="0"/>
    <xf numFmtId="0" fontId="24" fillId="35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20" borderId="0" applyNumberFormat="0" applyBorder="0" applyAlignment="0" applyProtection="0"/>
    <xf numFmtId="0" fontId="24" fillId="20" borderId="0" applyNumberFormat="0" applyBorder="0" applyAlignment="0" applyProtection="0"/>
    <xf numFmtId="0" fontId="9" fillId="24" borderId="0" applyNumberFormat="0" applyBorder="0" applyAlignment="0" applyProtection="0"/>
    <xf numFmtId="0" fontId="24" fillId="24" borderId="0" applyNumberFormat="0" applyBorder="0" applyAlignment="0" applyProtection="0"/>
    <xf numFmtId="0" fontId="9" fillId="28" borderId="0" applyNumberFormat="0" applyBorder="0" applyAlignment="0" applyProtection="0"/>
    <xf numFmtId="0" fontId="24" fillId="28" borderId="0" applyNumberFormat="0" applyBorder="0" applyAlignment="0" applyProtection="0"/>
    <xf numFmtId="0" fontId="9" fillId="32" borderId="0" applyNumberFormat="0" applyBorder="0" applyAlignment="0" applyProtection="0"/>
    <xf numFmtId="0" fontId="24" fillId="32" borderId="0" applyNumberFormat="0" applyBorder="0" applyAlignment="0" applyProtection="0"/>
    <xf numFmtId="0" fontId="9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115" applyNumberFormat="0" applyAlignment="0" applyProtection="0"/>
    <xf numFmtId="0" fontId="30" fillId="11" borderId="115" applyNumberFormat="0" applyAlignment="0" applyProtection="0"/>
    <xf numFmtId="0" fontId="31" fillId="0" borderId="117" applyNumberFormat="0" applyFill="0" applyAlignment="0" applyProtection="0"/>
    <xf numFmtId="0" fontId="32" fillId="0" borderId="117" applyNumberFormat="0" applyFill="0" applyAlignment="0" applyProtection="0"/>
    <xf numFmtId="0" fontId="9" fillId="13" borderId="119" applyNumberFormat="0" applyFont="0" applyAlignment="0" applyProtection="0"/>
    <xf numFmtId="0" fontId="24" fillId="13" borderId="119" applyNumberFormat="0" applyFont="0" applyAlignment="0" applyProtection="0"/>
    <xf numFmtId="0" fontId="33" fillId="10" borderId="115" applyNumberFormat="0" applyAlignment="0" applyProtection="0"/>
    <xf numFmtId="0" fontId="34" fillId="10" borderId="115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5" fillId="8" borderId="0" applyNumberFormat="0" applyBorder="0" applyAlignment="0" applyProtection="0"/>
    <xf numFmtId="0" fontId="36" fillId="8" borderId="0" applyNumberFormat="0" applyBorder="0" applyAlignment="0" applyProtection="0"/>
    <xf numFmtId="4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9" borderId="0" applyNumberFormat="0" applyBorder="0" applyAlignment="0" applyProtection="0"/>
    <xf numFmtId="0" fontId="3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0" fillId="0" borderId="0"/>
    <xf numFmtId="0" fontId="5" fillId="0" borderId="0"/>
    <xf numFmtId="0" fontId="10" fillId="0" borderId="0"/>
    <xf numFmtId="0" fontId="24" fillId="0" borderId="0"/>
    <xf numFmtId="0" fontId="5" fillId="0" borderId="0"/>
    <xf numFmtId="0" fontId="5" fillId="0" borderId="0"/>
    <xf numFmtId="0" fontId="39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4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" fillId="0" borderId="0"/>
    <xf numFmtId="169" fontId="8" fillId="0" borderId="0">
      <alignment horizontal="centerContinuous" vertical="center"/>
    </xf>
    <xf numFmtId="169" fontId="8" fillId="0" borderId="0">
      <alignment horizontal="centerContinuous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11" borderId="116" applyNumberFormat="0" applyAlignment="0" applyProtection="0"/>
    <xf numFmtId="0" fontId="46" fillId="11" borderId="116" applyNumberFormat="0" applyAlignment="0" applyProtection="0"/>
    <xf numFmtId="170" fontId="10" fillId="0" borderId="76">
      <alignment horizontal="center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0" borderId="113" applyNumberFormat="0" applyFill="0" applyAlignment="0" applyProtection="0"/>
    <xf numFmtId="0" fontId="52" fillId="0" borderId="113" applyNumberFormat="0" applyFill="0" applyAlignment="0" applyProtection="0"/>
    <xf numFmtId="0" fontId="53" fillId="0" borderId="114" applyNumberFormat="0" applyFill="0" applyAlignment="0" applyProtection="0"/>
    <xf numFmtId="0" fontId="54" fillId="0" borderId="114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20" applyNumberFormat="0" applyFill="0" applyAlignment="0" applyProtection="0"/>
    <xf numFmtId="0" fontId="56" fillId="0" borderId="120" applyNumberFormat="0" applyFill="0" applyAlignment="0" applyProtection="0"/>
    <xf numFmtId="1" fontId="11" fillId="0" borderId="77" applyNumberFormat="0" applyFont="0"/>
    <xf numFmtId="0" fontId="57" fillId="12" borderId="118" applyNumberFormat="0" applyAlignment="0" applyProtection="0"/>
    <xf numFmtId="0" fontId="58" fillId="12" borderId="118" applyNumberFormat="0" applyAlignment="0" applyProtection="0"/>
    <xf numFmtId="9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50" fillId="0" borderId="112" applyNumberFormat="0" applyFill="0" applyAlignment="0" applyProtection="0"/>
    <xf numFmtId="0" fontId="52" fillId="0" borderId="113" applyNumberFormat="0" applyFill="0" applyAlignment="0" applyProtection="0"/>
    <xf numFmtId="0" fontId="54" fillId="0" borderId="114" applyNumberFormat="0" applyFill="0" applyAlignment="0" applyProtection="0"/>
    <xf numFmtId="0" fontId="54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36" fillId="8" borderId="0" applyNumberFormat="0" applyBorder="0" applyAlignment="0" applyProtection="0"/>
    <xf numFmtId="0" fontId="38" fillId="9" borderId="0" applyNumberFormat="0" applyBorder="0" applyAlignment="0" applyProtection="0"/>
    <xf numFmtId="0" fontId="34" fillId="10" borderId="115" applyNumberFormat="0" applyAlignment="0" applyProtection="0"/>
    <xf numFmtId="0" fontId="46" fillId="11" borderId="116" applyNumberFormat="0" applyAlignment="0" applyProtection="0"/>
    <xf numFmtId="0" fontId="30" fillId="11" borderId="115" applyNumberFormat="0" applyAlignment="0" applyProtection="0"/>
    <xf numFmtId="0" fontId="32" fillId="0" borderId="117" applyNumberFormat="0" applyFill="0" applyAlignment="0" applyProtection="0"/>
    <xf numFmtId="0" fontId="58" fillId="12" borderId="118" applyNumberFormat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6" fillId="0" borderId="12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0" borderId="0"/>
    <xf numFmtId="0" fontId="1" fillId="13" borderId="119" applyNumberFormat="0" applyFont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19" applyNumberFormat="0" applyFont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715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4" borderId="11" xfId="0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164" fontId="3" fillId="2" borderId="11" xfId="0" applyNumberFormat="1" applyFont="1" applyFill="1" applyBorder="1"/>
    <xf numFmtId="3" fontId="3" fillId="4" borderId="1" xfId="0" applyNumberFormat="1" applyFont="1" applyFill="1" applyBorder="1"/>
    <xf numFmtId="3" fontId="3" fillId="2" borderId="2" xfId="0" applyNumberFormat="1" applyFont="1" applyFill="1" applyBorder="1"/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2" fillId="0" borderId="16" xfId="0" applyFont="1" applyBorder="1" applyAlignment="1">
      <alignment horizontal="center" vertical="center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4" fontId="0" fillId="0" borderId="26" xfId="0" applyNumberFormat="1" applyBorder="1"/>
    <xf numFmtId="164" fontId="0" fillId="0" borderId="15" xfId="0" applyNumberFormat="1" applyBorder="1"/>
    <xf numFmtId="164" fontId="0" fillId="0" borderId="27" xfId="0" applyNumberFormat="1" applyBorder="1"/>
    <xf numFmtId="164" fontId="0" fillId="0" borderId="17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0" fontId="2" fillId="0" borderId="30" xfId="0" applyFont="1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0" fillId="0" borderId="34" xfId="0" applyBorder="1"/>
    <xf numFmtId="0" fontId="0" fillId="0" borderId="35" xfId="0" applyBorder="1"/>
    <xf numFmtId="0" fontId="2" fillId="0" borderId="36" xfId="0" applyFont="1" applyBorder="1"/>
    <xf numFmtId="164" fontId="2" fillId="0" borderId="32" xfId="0" applyNumberFormat="1" applyFont="1" applyBorder="1"/>
    <xf numFmtId="164" fontId="0" fillId="0" borderId="37" xfId="0" applyNumberFormat="1" applyBorder="1"/>
    <xf numFmtId="164" fontId="0" fillId="0" borderId="30" xfId="0" applyNumberFormat="1" applyBorder="1"/>
    <xf numFmtId="164" fontId="2" fillId="0" borderId="36" xfId="0" applyNumberFormat="1" applyFont="1" applyBorder="1"/>
    <xf numFmtId="164" fontId="0" fillId="0" borderId="38" xfId="0" applyNumberFormat="1" applyBorder="1"/>
    <xf numFmtId="164" fontId="0" fillId="0" borderId="34" xfId="0" applyNumberFormat="1" applyBorder="1"/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41" xfId="0" applyNumberFormat="1" applyFont="1" applyFill="1" applyBorder="1"/>
    <xf numFmtId="0" fontId="3" fillId="2" borderId="39" xfId="0" applyFont="1" applyFill="1" applyBorder="1"/>
    <xf numFmtId="164" fontId="3" fillId="2" borderId="40" xfId="0" applyNumberFormat="1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164" fontId="3" fillId="2" borderId="44" xfId="0" applyNumberFormat="1" applyFont="1" applyFill="1" applyBorder="1"/>
    <xf numFmtId="164" fontId="3" fillId="2" borderId="45" xfId="0" applyNumberFormat="1" applyFont="1" applyFill="1" applyBorder="1"/>
    <xf numFmtId="0" fontId="3" fillId="3" borderId="46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5" borderId="47" xfId="0" applyFont="1" applyFill="1" applyBorder="1" applyAlignment="1">
      <alignment horizontal="center" vertical="center"/>
    </xf>
    <xf numFmtId="0" fontId="3" fillId="5" borderId="3" xfId="0" applyFont="1" applyFill="1" applyBorder="1"/>
    <xf numFmtId="164" fontId="3" fillId="3" borderId="4" xfId="0" applyNumberFormat="1" applyFont="1" applyFill="1" applyBorder="1"/>
    <xf numFmtId="164" fontId="3" fillId="3" borderId="48" xfId="0" applyNumberFormat="1" applyFont="1" applyFill="1" applyBorder="1"/>
    <xf numFmtId="164" fontId="3" fillId="5" borderId="3" xfId="0" applyNumberFormat="1" applyFont="1" applyFill="1" applyBorder="1"/>
    <xf numFmtId="164" fontId="3" fillId="5" borderId="49" xfId="0" applyNumberFormat="1" applyFont="1" applyFill="1" applyBorder="1"/>
    <xf numFmtId="0" fontId="3" fillId="3" borderId="0" xfId="2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vertical="center"/>
    </xf>
    <xf numFmtId="164" fontId="3" fillId="2" borderId="39" xfId="2" applyNumberFormat="1" applyFont="1" applyFill="1" applyBorder="1" applyAlignment="1">
      <alignment vertical="center"/>
    </xf>
    <xf numFmtId="0" fontId="6" fillId="0" borderId="12" xfId="2" applyFont="1" applyBorder="1" applyAlignment="1">
      <alignment vertical="center"/>
    </xf>
    <xf numFmtId="3" fontId="6" fillId="0" borderId="14" xfId="2" applyNumberFormat="1" applyFont="1" applyBorder="1" applyAlignment="1">
      <alignment vertical="center"/>
    </xf>
    <xf numFmtId="3" fontId="7" fillId="0" borderId="52" xfId="2" applyNumberFormat="1" applyFont="1" applyBorder="1" applyAlignment="1">
      <alignment vertical="center"/>
    </xf>
    <xf numFmtId="3" fontId="7" fillId="0" borderId="53" xfId="2" applyNumberFormat="1" applyFont="1" applyBorder="1" applyAlignment="1">
      <alignment vertical="center"/>
    </xf>
    <xf numFmtId="3" fontId="7" fillId="0" borderId="54" xfId="2" applyNumberFormat="1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3" fontId="6" fillId="0" borderId="55" xfId="2" applyNumberFormat="1" applyFont="1" applyBorder="1" applyAlignment="1">
      <alignment vertical="center"/>
    </xf>
    <xf numFmtId="164" fontId="6" fillId="0" borderId="56" xfId="2" applyNumberFormat="1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3" fontId="7" fillId="0" borderId="57" xfId="2" applyNumberFormat="1" applyFont="1" applyBorder="1" applyAlignment="1">
      <alignment vertical="center"/>
    </xf>
    <xf numFmtId="3" fontId="7" fillId="0" borderId="58" xfId="2" applyNumberFormat="1" applyFont="1" applyBorder="1" applyAlignment="1">
      <alignment vertical="center"/>
    </xf>
    <xf numFmtId="3" fontId="7" fillId="0" borderId="59" xfId="2" applyNumberFormat="1" applyFont="1" applyBorder="1" applyAlignment="1">
      <alignment vertical="center"/>
    </xf>
    <xf numFmtId="3" fontId="6" fillId="0" borderId="21" xfId="2" applyNumberFormat="1" applyFont="1" applyBorder="1" applyAlignment="1">
      <alignment vertical="center"/>
    </xf>
    <xf numFmtId="3" fontId="6" fillId="0" borderId="60" xfId="2" applyNumberFormat="1" applyFont="1" applyBorder="1" applyAlignment="1">
      <alignment vertical="center"/>
    </xf>
    <xf numFmtId="164" fontId="6" fillId="0" borderId="61" xfId="2" applyNumberFormat="1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3" fontId="6" fillId="0" borderId="33" xfId="2" applyNumberFormat="1" applyFont="1" applyBorder="1" applyAlignment="1">
      <alignment vertical="center"/>
    </xf>
    <xf numFmtId="3" fontId="7" fillId="0" borderId="63" xfId="2" applyNumberFormat="1" applyFont="1" applyBorder="1" applyAlignment="1">
      <alignment vertical="center"/>
    </xf>
    <xf numFmtId="3" fontId="7" fillId="0" borderId="64" xfId="2" applyNumberFormat="1" applyFont="1" applyBorder="1" applyAlignment="1">
      <alignment vertical="center"/>
    </xf>
    <xf numFmtId="3" fontId="7" fillId="0" borderId="65" xfId="2" applyNumberFormat="1" applyFont="1" applyBorder="1" applyAlignment="1">
      <alignment vertical="center"/>
    </xf>
    <xf numFmtId="3" fontId="6" fillId="0" borderId="36" xfId="2" applyNumberFormat="1" applyFont="1" applyBorder="1" applyAlignment="1">
      <alignment vertical="center"/>
    </xf>
    <xf numFmtId="3" fontId="6" fillId="0" borderId="66" xfId="2" applyNumberFormat="1" applyFont="1" applyBorder="1" applyAlignment="1">
      <alignment vertical="center"/>
    </xf>
    <xf numFmtId="164" fontId="6" fillId="0" borderId="67" xfId="2" applyNumberFormat="1" applyFont="1" applyBorder="1" applyAlignment="1">
      <alignment vertical="center"/>
    </xf>
    <xf numFmtId="3" fontId="6" fillId="0" borderId="60" xfId="2" applyNumberFormat="1" applyFont="1" applyBorder="1" applyAlignment="1">
      <alignment horizontal="right" vertical="center"/>
    </xf>
    <xf numFmtId="0" fontId="7" fillId="0" borderId="62" xfId="2" applyFont="1" applyBorder="1" applyAlignment="1">
      <alignment horizontal="center" vertical="center" wrapText="1"/>
    </xf>
    <xf numFmtId="0" fontId="2" fillId="0" borderId="33" xfId="2" applyFont="1" applyBorder="1" applyAlignment="1">
      <alignment vertical="center"/>
    </xf>
    <xf numFmtId="0" fontId="6" fillId="0" borderId="68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7" fillId="0" borderId="72" xfId="2" applyFont="1" applyBorder="1" applyAlignment="1">
      <alignment vertical="center"/>
    </xf>
    <xf numFmtId="0" fontId="6" fillId="0" borderId="73" xfId="2" applyFont="1" applyBorder="1" applyAlignment="1">
      <alignment vertical="center"/>
    </xf>
    <xf numFmtId="0" fontId="6" fillId="0" borderId="74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3" fillId="6" borderId="0" xfId="2" applyFont="1" applyFill="1" applyBorder="1" applyAlignment="1">
      <alignment horizontal="center" vertical="center" wrapText="1"/>
    </xf>
    <xf numFmtId="3" fontId="3" fillId="6" borderId="1" xfId="2" applyNumberFormat="1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Fill="1"/>
    <xf numFmtId="0" fontId="3" fillId="3" borderId="46" xfId="0" applyFont="1" applyFill="1" applyBorder="1" applyAlignment="1">
      <alignment horizontal="right" vertical="center"/>
    </xf>
    <xf numFmtId="0" fontId="3" fillId="3" borderId="79" xfId="0" applyFont="1" applyFill="1" applyBorder="1" applyAlignment="1">
      <alignment horizontal="right" vertical="center"/>
    </xf>
    <xf numFmtId="0" fontId="3" fillId="2" borderId="82" xfId="0" applyFont="1" applyFill="1" applyBorder="1" applyAlignment="1">
      <alignment horizontal="right" vertical="center"/>
    </xf>
    <xf numFmtId="0" fontId="3" fillId="5" borderId="47" xfId="0" applyFont="1" applyFill="1" applyBorder="1" applyAlignment="1">
      <alignment horizontal="right" vertical="center"/>
    </xf>
    <xf numFmtId="0" fontId="3" fillId="5" borderId="80" xfId="0" applyFont="1" applyFill="1" applyBorder="1" applyAlignment="1">
      <alignment horizontal="right" vertical="center"/>
    </xf>
    <xf numFmtId="0" fontId="3" fillId="2" borderId="83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82" xfId="0" applyNumberFormat="1" applyFont="1" applyFill="1" applyBorder="1" applyAlignment="1">
      <alignment horizontal="right" vertical="center"/>
    </xf>
    <xf numFmtId="164" fontId="3" fillId="2" borderId="83" xfId="0" applyNumberFormat="1" applyFont="1" applyFill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 vertical="center"/>
    </xf>
    <xf numFmtId="171" fontId="2" fillId="0" borderId="14" xfId="0" applyNumberFormat="1" applyFont="1" applyBorder="1" applyAlignment="1">
      <alignment horizontal="right" vertical="center"/>
    </xf>
    <xf numFmtId="171" fontId="2" fillId="0" borderId="16" xfId="0" applyNumberFormat="1" applyFont="1" applyBorder="1" applyAlignment="1">
      <alignment horizontal="right" vertical="center"/>
    </xf>
    <xf numFmtId="171" fontId="2" fillId="0" borderId="33" xfId="0" applyNumberFormat="1" applyFont="1" applyBorder="1" applyAlignment="1">
      <alignment horizontal="right" vertical="center"/>
    </xf>
    <xf numFmtId="171" fontId="2" fillId="0" borderId="18" xfId="0" applyNumberFormat="1" applyFont="1" applyBorder="1" applyAlignment="1">
      <alignment horizontal="right" vertical="center"/>
    </xf>
    <xf numFmtId="171" fontId="0" fillId="0" borderId="0" xfId="0" applyNumberFormat="1" applyAlignment="1">
      <alignment horizontal="right"/>
    </xf>
    <xf numFmtId="171" fontId="3" fillId="2" borderId="1" xfId="0" applyNumberFormat="1" applyFont="1" applyFill="1" applyBorder="1" applyAlignment="1">
      <alignment horizontal="right"/>
    </xf>
    <xf numFmtId="171" fontId="3" fillId="2" borderId="46" xfId="0" applyNumberFormat="1" applyFont="1" applyFill="1" applyBorder="1" applyAlignment="1">
      <alignment horizontal="right" vertical="center"/>
    </xf>
    <xf numFmtId="171" fontId="3" fillId="2" borderId="47" xfId="0" applyNumberFormat="1" applyFont="1" applyFill="1" applyBorder="1" applyAlignment="1">
      <alignment horizontal="right" vertical="center"/>
    </xf>
    <xf numFmtId="171" fontId="3" fillId="2" borderId="11" xfId="0" applyNumberFormat="1" applyFont="1" applyFill="1" applyBorder="1" applyAlignment="1">
      <alignment horizontal="right" vertical="center"/>
    </xf>
    <xf numFmtId="3" fontId="3" fillId="3" borderId="46" xfId="0" applyNumberFormat="1" applyFont="1" applyFill="1" applyBorder="1" applyAlignment="1">
      <alignment horizontal="right" vertical="center"/>
    </xf>
    <xf numFmtId="3" fontId="3" fillId="5" borderId="47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3" fillId="5" borderId="11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2" fillId="0" borderId="29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2" fontId="3" fillId="2" borderId="44" xfId="0" applyNumberFormat="1" applyFont="1" applyFill="1" applyBorder="1" applyAlignment="1">
      <alignment horizontal="right" vertical="center"/>
    </xf>
    <xf numFmtId="172" fontId="3" fillId="2" borderId="4" xfId="0" applyNumberFormat="1" applyFont="1" applyFill="1" applyBorder="1" applyAlignment="1">
      <alignment horizontal="right" vertical="center"/>
    </xf>
    <xf numFmtId="172" fontId="3" fillId="2" borderId="45" xfId="0" applyNumberFormat="1" applyFont="1" applyFill="1" applyBorder="1" applyAlignment="1">
      <alignment horizontal="right" vertical="center"/>
    </xf>
    <xf numFmtId="172" fontId="3" fillId="2" borderId="3" xfId="0" applyNumberFormat="1" applyFont="1" applyFill="1" applyBorder="1" applyAlignment="1">
      <alignment horizontal="right" vertical="center"/>
    </xf>
    <xf numFmtId="172" fontId="2" fillId="0" borderId="20" xfId="0" applyNumberFormat="1" applyFont="1" applyBorder="1" applyAlignment="1">
      <alignment horizontal="right" vertical="center"/>
    </xf>
    <xf numFmtId="172" fontId="2" fillId="0" borderId="21" xfId="0" applyNumberFormat="1" applyFont="1" applyBorder="1" applyAlignment="1">
      <alignment horizontal="right" vertical="center"/>
    </xf>
    <xf numFmtId="172" fontId="2" fillId="0" borderId="36" xfId="0" applyNumberFormat="1" applyFont="1" applyBorder="1" applyAlignment="1">
      <alignment horizontal="right" vertical="center"/>
    </xf>
    <xf numFmtId="172" fontId="3" fillId="2" borderId="40" xfId="0" applyNumberFormat="1" applyFont="1" applyFill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right" vertical="center"/>
    </xf>
    <xf numFmtId="172" fontId="2" fillId="0" borderId="32" xfId="0" applyNumberFormat="1" applyFont="1" applyBorder="1" applyAlignment="1">
      <alignment horizontal="right" vertical="center"/>
    </xf>
    <xf numFmtId="172" fontId="2" fillId="0" borderId="22" xfId="0" applyNumberFormat="1" applyFont="1" applyBorder="1" applyAlignment="1">
      <alignment horizontal="right" vertical="center"/>
    </xf>
    <xf numFmtId="164" fontId="3" fillId="2" borderId="42" xfId="0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39" xfId="0" applyNumberFormat="1" applyFont="1" applyFill="1" applyBorder="1" applyAlignment="1">
      <alignment horizontal="right" vertical="center"/>
    </xf>
    <xf numFmtId="0" fontId="3" fillId="4" borderId="11" xfId="0" applyFont="1" applyFill="1" applyBorder="1"/>
    <xf numFmtId="3" fontId="3" fillId="4" borderId="2" xfId="0" applyNumberFormat="1" applyFont="1" applyFill="1" applyBorder="1"/>
    <xf numFmtId="172" fontId="3" fillId="2" borderId="11" xfId="0" applyNumberFormat="1" applyFont="1" applyFill="1" applyBorder="1"/>
    <xf numFmtId="172" fontId="3" fillId="2" borderId="1" xfId="0" applyNumberFormat="1" applyFont="1" applyFill="1" applyBorder="1"/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3" fillId="2" borderId="46" xfId="0" applyNumberFormat="1" applyFont="1" applyFill="1" applyBorder="1" applyAlignment="1">
      <alignment horizontal="right" vertical="center"/>
    </xf>
    <xf numFmtId="164" fontId="3" fillId="2" borderId="47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0" fontId="11" fillId="0" borderId="0" xfId="2" applyFont="1"/>
    <xf numFmtId="0" fontId="11" fillId="0" borderId="85" xfId="2" applyFont="1" applyBorder="1" applyAlignment="1">
      <alignment textRotation="90"/>
    </xf>
    <xf numFmtId="0" fontId="11" fillId="0" borderId="0" xfId="2" applyFont="1" applyAlignment="1">
      <alignment textRotation="90"/>
    </xf>
    <xf numFmtId="0" fontId="3" fillId="2" borderId="0" xfId="2" applyFont="1" applyFill="1" applyAlignment="1">
      <alignment textRotation="90"/>
    </xf>
    <xf numFmtId="0" fontId="3" fillId="3" borderId="11" xfId="2" applyFont="1" applyFill="1" applyBorder="1"/>
    <xf numFmtId="0" fontId="3" fillId="3" borderId="1" xfId="2" applyFont="1" applyFill="1" applyBorder="1"/>
    <xf numFmtId="0" fontId="3" fillId="2" borderId="0" xfId="2" applyFont="1" applyFill="1"/>
    <xf numFmtId="0" fontId="11" fillId="0" borderId="14" xfId="2" applyFont="1" applyBorder="1"/>
    <xf numFmtId="0" fontId="8" fillId="0" borderId="15" xfId="2" applyFont="1" applyBorder="1"/>
    <xf numFmtId="0" fontId="11" fillId="0" borderId="16" xfId="2" applyFont="1" applyBorder="1"/>
    <xf numFmtId="0" fontId="8" fillId="0" borderId="17" xfId="2" applyFont="1" applyBorder="1"/>
    <xf numFmtId="0" fontId="11" fillId="0" borderId="33" xfId="2" applyFont="1" applyBorder="1"/>
    <xf numFmtId="0" fontId="8" fillId="0" borderId="34" xfId="2" applyFont="1" applyBorder="1"/>
    <xf numFmtId="0" fontId="3" fillId="4" borderId="11" xfId="2" applyFont="1" applyFill="1" applyBorder="1"/>
    <xf numFmtId="0" fontId="3" fillId="4" borderId="1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85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vertical="center"/>
    </xf>
    <xf numFmtId="173" fontId="8" fillId="0" borderId="15" xfId="2" applyNumberFormat="1" applyFont="1" applyFill="1" applyBorder="1" applyAlignment="1">
      <alignment vertical="center"/>
    </xf>
    <xf numFmtId="173" fontId="8" fillId="0" borderId="0" xfId="2" applyNumberFormat="1" applyFont="1" applyFill="1" applyBorder="1" applyAlignment="1">
      <alignment vertical="center"/>
    </xf>
    <xf numFmtId="173" fontId="8" fillId="0" borderId="20" xfId="2" applyNumberFormat="1" applyFont="1" applyFill="1" applyBorder="1" applyAlignment="1">
      <alignment vertical="center"/>
    </xf>
    <xf numFmtId="0" fontId="8" fillId="0" borderId="20" xfId="2" applyFont="1" applyFill="1" applyBorder="1"/>
    <xf numFmtId="0" fontId="11" fillId="0" borderId="0" xfId="2" applyFont="1" applyBorder="1" applyAlignment="1"/>
    <xf numFmtId="0" fontId="11" fillId="0" borderId="16" xfId="2" applyFont="1" applyFill="1" applyBorder="1" applyAlignment="1">
      <alignment vertical="center"/>
    </xf>
    <xf numFmtId="173" fontId="8" fillId="0" borderId="17" xfId="2" applyNumberFormat="1" applyFont="1" applyFill="1" applyBorder="1" applyAlignment="1">
      <alignment vertical="center"/>
    </xf>
    <xf numFmtId="173" fontId="8" fillId="0" borderId="21" xfId="2" applyNumberFormat="1" applyFont="1" applyFill="1" applyBorder="1" applyAlignment="1">
      <alignment vertical="center"/>
    </xf>
    <xf numFmtId="0" fontId="8" fillId="0" borderId="21" xfId="2" applyFont="1" applyFill="1" applyBorder="1"/>
    <xf numFmtId="0" fontId="11" fillId="0" borderId="92" xfId="2" applyFont="1" applyFill="1" applyBorder="1" applyAlignment="1">
      <alignment vertical="center"/>
    </xf>
    <xf numFmtId="173" fontId="8" fillId="0" borderId="93" xfId="2" applyNumberFormat="1" applyFont="1" applyFill="1" applyBorder="1" applyAlignment="1">
      <alignment vertical="center"/>
    </xf>
    <xf numFmtId="173" fontId="8" fillId="0" borderId="22" xfId="2" applyNumberFormat="1" applyFont="1" applyFill="1" applyBorder="1" applyAlignment="1">
      <alignment vertical="center"/>
    </xf>
    <xf numFmtId="0" fontId="8" fillId="0" borderId="22" xfId="2" applyFont="1" applyFill="1" applyBorder="1"/>
    <xf numFmtId="166" fontId="8" fillId="0" borderId="0" xfId="2" applyNumberFormat="1" applyFont="1" applyFill="1" applyBorder="1"/>
    <xf numFmtId="173" fontId="8" fillId="0" borderId="0" xfId="2" applyNumberFormat="1" applyFont="1" applyFill="1" applyBorder="1"/>
    <xf numFmtId="0" fontId="2" fillId="0" borderId="0" xfId="0" applyFont="1" applyAlignment="1">
      <alignment textRotation="90"/>
    </xf>
    <xf numFmtId="0" fontId="2" fillId="0" borderId="0" xfId="0" applyFont="1" applyBorder="1" applyAlignment="1">
      <alignment textRotation="90"/>
    </xf>
    <xf numFmtId="0" fontId="3" fillId="3" borderId="11" xfId="0" applyFont="1" applyFill="1" applyBorder="1"/>
    <xf numFmtId="0" fontId="3" fillId="3" borderId="1" xfId="0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0" borderId="33" xfId="0" applyFont="1" applyBorder="1"/>
    <xf numFmtId="0" fontId="2" fillId="0" borderId="92" xfId="0" applyFont="1" applyBorder="1"/>
    <xf numFmtId="0" fontId="3" fillId="4" borderId="1" xfId="0" applyFont="1" applyFill="1" applyBorder="1"/>
    <xf numFmtId="0" fontId="3" fillId="2" borderId="0" xfId="0" applyFont="1" applyFill="1"/>
    <xf numFmtId="0" fontId="3" fillId="4" borderId="79" xfId="2" applyFont="1" applyFill="1" applyBorder="1"/>
    <xf numFmtId="0" fontId="3" fillId="4" borderId="6" xfId="2" applyFont="1" applyFill="1" applyBorder="1"/>
    <xf numFmtId="0" fontId="3" fillId="4" borderId="80" xfId="2" applyFont="1" applyFill="1" applyBorder="1"/>
    <xf numFmtId="0" fontId="3" fillId="2" borderId="79" xfId="0" applyFont="1" applyFill="1" applyBorder="1"/>
    <xf numFmtId="0" fontId="3" fillId="4" borderId="82" xfId="0" applyFont="1" applyFill="1" applyBorder="1"/>
    <xf numFmtId="0" fontId="3" fillId="4" borderId="107" xfId="0" applyFont="1" applyFill="1" applyBorder="1"/>
    <xf numFmtId="0" fontId="3" fillId="2" borderId="0" xfId="0" applyFont="1" applyFill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6" fillId="0" borderId="108" xfId="2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0" borderId="109" xfId="0" applyFont="1" applyBorder="1"/>
    <xf numFmtId="0" fontId="2" fillId="0" borderId="110" xfId="0" applyFont="1" applyBorder="1"/>
    <xf numFmtId="0" fontId="0" fillId="0" borderId="55" xfId="0" applyBorder="1"/>
    <xf numFmtId="0" fontId="0" fillId="0" borderId="53" xfId="0" applyBorder="1"/>
    <xf numFmtId="0" fontId="0" fillId="0" borderId="90" xfId="0" applyBorder="1"/>
    <xf numFmtId="0" fontId="0" fillId="0" borderId="91" xfId="0" applyBorder="1"/>
    <xf numFmtId="0" fontId="0" fillId="0" borderId="0" xfId="0" applyAlignment="1"/>
    <xf numFmtId="3" fontId="0" fillId="0" borderId="15" xfId="0" applyNumberFormat="1" applyBorder="1"/>
    <xf numFmtId="3" fontId="0" fillId="0" borderId="0" xfId="0" applyNumberFormat="1"/>
    <xf numFmtId="3" fontId="0" fillId="0" borderId="17" xfId="0" applyNumberFormat="1" applyBorder="1"/>
    <xf numFmtId="3" fontId="0" fillId="0" borderId="93" xfId="0" applyNumberFormat="1" applyBorder="1"/>
    <xf numFmtId="3" fontId="3" fillId="4" borderId="11" xfId="0" applyNumberFormat="1" applyFont="1" applyFill="1" applyBorder="1"/>
    <xf numFmtId="3" fontId="3" fillId="2" borderId="1" xfId="0" applyNumberFormat="1" applyFont="1" applyFill="1" applyBorder="1"/>
    <xf numFmtId="0" fontId="2" fillId="0" borderId="7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4" xfId="0" quotePrefix="1" applyFont="1" applyBorder="1" applyAlignment="1">
      <alignment horizontal="center" vertical="center"/>
    </xf>
    <xf numFmtId="0" fontId="2" fillId="0" borderId="85" xfId="0" applyFont="1" applyBorder="1" applyAlignment="1">
      <alignment horizontal="center"/>
    </xf>
    <xf numFmtId="0" fontId="2" fillId="0" borderId="16" xfId="0" quotePrefix="1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Continuous" vertic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2" fontId="8" fillId="0" borderId="0" xfId="1" applyNumberFormat="1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horizontal="left"/>
    </xf>
    <xf numFmtId="0" fontId="8" fillId="0" borderId="0" xfId="1" applyFont="1" applyFill="1" applyBorder="1"/>
    <xf numFmtId="1" fontId="11" fillId="0" borderId="0" xfId="1" applyNumberFormat="1" applyFont="1" applyFill="1" applyBorder="1"/>
    <xf numFmtId="2" fontId="11" fillId="0" borderId="0" xfId="1" applyNumberFormat="1" applyFont="1" applyFill="1" applyBorder="1"/>
    <xf numFmtId="2" fontId="11" fillId="0" borderId="0" xfId="1" applyNumberFormat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1" fontId="11" fillId="0" borderId="8" xfId="1" applyNumberFormat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 wrapText="1"/>
    </xf>
    <xf numFmtId="1" fontId="11" fillId="0" borderId="50" xfId="1" applyNumberFormat="1" applyFont="1" applyFill="1" applyBorder="1" applyAlignment="1">
      <alignment horizontal="center" vertical="center" wrapText="1"/>
    </xf>
    <xf numFmtId="1" fontId="3" fillId="2" borderId="51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/>
    <xf numFmtId="0" fontId="8" fillId="0" borderId="63" xfId="2" applyFont="1" applyBorder="1" applyAlignment="1">
      <alignment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0" fontId="8" fillId="0" borderId="66" xfId="2" applyFont="1" applyBorder="1" applyAlignment="1">
      <alignment vertical="center"/>
    </xf>
    <xf numFmtId="0" fontId="8" fillId="0" borderId="67" xfId="2" applyFont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horizontal="right" vertical="center"/>
    </xf>
    <xf numFmtId="1" fontId="11" fillId="0" borderId="0" xfId="1" applyNumberFormat="1" applyFont="1" applyFill="1" applyBorder="1" applyAlignment="1">
      <alignment horizontal="center"/>
    </xf>
    <xf numFmtId="17" fontId="8" fillId="0" borderId="0" xfId="12" applyNumberFormat="1" applyFont="1" applyAlignment="1">
      <alignment wrapText="1"/>
    </xf>
    <xf numFmtId="0" fontId="8" fillId="0" borderId="0" xfId="12"/>
    <xf numFmtId="0" fontId="8" fillId="0" borderId="0" xfId="12" applyFont="1" applyAlignment="1">
      <alignment wrapText="1"/>
    </xf>
    <xf numFmtId="0" fontId="8" fillId="0" borderId="0" xfId="12" applyFont="1"/>
    <xf numFmtId="0" fontId="15" fillId="0" borderId="0" xfId="12" applyFont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8" fillId="0" borderId="0" xfId="12" applyFont="1" applyBorder="1" applyAlignment="1">
      <alignment wrapText="1"/>
    </xf>
    <xf numFmtId="0" fontId="8" fillId="0" borderId="0" xfId="12" applyFont="1" applyBorder="1" applyAlignment="1">
      <alignment horizontal="left"/>
    </xf>
    <xf numFmtId="0" fontId="8" fillId="0" borderId="0" xfId="12" applyFont="1" applyAlignment="1">
      <alignment horizontal="center" vertical="center"/>
    </xf>
    <xf numFmtId="0" fontId="8" fillId="0" borderId="0" xfId="12" applyFont="1" applyAlignment="1"/>
    <xf numFmtId="0" fontId="8" fillId="0" borderId="0" xfId="12" applyFont="1" applyBorder="1"/>
    <xf numFmtId="0" fontId="18" fillId="0" borderId="0" xfId="12" applyFont="1"/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/>
    <xf numFmtId="0" fontId="15" fillId="0" borderId="0" xfId="1" applyFont="1" applyFill="1" applyBorder="1" applyAlignment="1">
      <alignment vertical="center" wrapText="1"/>
    </xf>
    <xf numFmtId="0" fontId="3" fillId="2" borderId="5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2" applyFont="1" applyBorder="1"/>
    <xf numFmtId="0" fontId="3" fillId="2" borderId="0" xfId="2" applyFont="1" applyFill="1" applyBorder="1" applyAlignment="1">
      <alignment textRotation="90"/>
    </xf>
    <xf numFmtId="0" fontId="11" fillId="0" borderId="0" xfId="2" applyFont="1" applyAlignment="1">
      <alignment horizontal="left" vertical="center" wrapText="1"/>
    </xf>
    <xf numFmtId="0" fontId="11" fillId="0" borderId="0" xfId="2" applyFont="1" applyBorder="1" applyAlignment="1">
      <alignment textRotation="90"/>
    </xf>
    <xf numFmtId="0" fontId="3" fillId="3" borderId="87" xfId="2" applyFont="1" applyFill="1" applyBorder="1"/>
    <xf numFmtId="0" fontId="3" fillId="3" borderId="88" xfId="2" applyFont="1" applyFill="1" applyBorder="1"/>
    <xf numFmtId="0" fontId="3" fillId="3" borderId="89" xfId="2" applyFont="1" applyFill="1" applyBorder="1"/>
    <xf numFmtId="0" fontId="3" fillId="2" borderId="79" xfId="2" applyFont="1" applyFill="1" applyBorder="1"/>
    <xf numFmtId="0" fontId="11" fillId="0" borderId="55" xfId="2" applyFont="1" applyBorder="1"/>
    <xf numFmtId="0" fontId="8" fillId="0" borderId="53" xfId="2" applyFont="1" applyBorder="1"/>
    <xf numFmtId="0" fontId="11" fillId="0" borderId="60" xfId="2" applyFont="1" applyBorder="1"/>
    <xf numFmtId="0" fontId="8" fillId="0" borderId="58" xfId="2" applyFont="1" applyBorder="1"/>
    <xf numFmtId="0" fontId="11" fillId="0" borderId="66" xfId="2" applyFont="1" applyBorder="1"/>
    <xf numFmtId="0" fontId="8" fillId="0" borderId="64" xfId="2" applyFont="1" applyBorder="1"/>
    <xf numFmtId="0" fontId="11" fillId="0" borderId="60" xfId="2" applyFont="1" applyFill="1" applyBorder="1"/>
    <xf numFmtId="0" fontId="8" fillId="0" borderId="58" xfId="2" applyFont="1" applyFill="1" applyBorder="1"/>
    <xf numFmtId="0" fontId="11" fillId="0" borderId="0" xfId="2" applyFont="1" applyFill="1"/>
    <xf numFmtId="0" fontId="11" fillId="0" borderId="0" xfId="2" applyFont="1" applyAlignment="1">
      <alignment horizontal="left" wrapText="1"/>
    </xf>
    <xf numFmtId="0" fontId="13" fillId="0" borderId="131" xfId="7" applyFont="1" applyBorder="1" applyAlignment="1">
      <alignment vertical="center" wrapText="1"/>
    </xf>
    <xf numFmtId="0" fontId="8" fillId="0" borderId="0" xfId="2" applyFont="1"/>
    <xf numFmtId="0" fontId="8" fillId="0" borderId="0" xfId="2" applyFont="1" applyAlignment="1">
      <alignment textRotation="90"/>
    </xf>
    <xf numFmtId="0" fontId="3" fillId="3" borderId="94" xfId="2" applyFont="1" applyFill="1" applyBorder="1"/>
    <xf numFmtId="0" fontId="11" fillId="0" borderId="95" xfId="2" applyFont="1" applyFill="1" applyBorder="1"/>
    <xf numFmtId="0" fontId="11" fillId="0" borderId="96" xfId="2" applyFont="1" applyBorder="1"/>
    <xf numFmtId="0" fontId="11" fillId="0" borderId="97" xfId="2" applyFont="1" applyBorder="1"/>
    <xf numFmtId="0" fontId="11" fillId="0" borderId="98" xfId="2" applyFont="1" applyBorder="1"/>
    <xf numFmtId="0" fontId="11" fillId="0" borderId="99" xfId="2" applyFont="1" applyBorder="1"/>
    <xf numFmtId="0" fontId="11" fillId="0" borderId="100" xfId="2" applyFont="1" applyBorder="1"/>
    <xf numFmtId="0" fontId="3" fillId="3" borderId="101" xfId="2" applyFont="1" applyFill="1" applyBorder="1"/>
    <xf numFmtId="0" fontId="3" fillId="4" borderId="102" xfId="2" applyFont="1" applyFill="1" applyBorder="1"/>
    <xf numFmtId="0" fontId="11" fillId="0" borderId="103" xfId="2" applyFont="1" applyBorder="1"/>
    <xf numFmtId="0" fontId="11" fillId="0" borderId="104" xfId="2" applyFont="1" applyBorder="1"/>
    <xf numFmtId="0" fontId="11" fillId="0" borderId="105" xfId="2" applyFont="1" applyBorder="1"/>
    <xf numFmtId="0" fontId="11" fillId="0" borderId="106" xfId="2" applyFont="1" applyBorder="1"/>
    <xf numFmtId="0" fontId="16" fillId="0" borderId="0" xfId="2" applyFont="1"/>
    <xf numFmtId="0" fontId="13" fillId="0" borderId="0" xfId="7" applyFont="1" applyBorder="1" applyAlignment="1">
      <alignment vertical="center" wrapText="1"/>
    </xf>
    <xf numFmtId="0" fontId="12" fillId="0" borderId="0" xfId="0" applyFont="1"/>
    <xf numFmtId="0" fontId="11" fillId="0" borderId="0" xfId="12" applyFont="1" applyAlignment="1">
      <alignment horizontal="center" vertical="center" wrapText="1"/>
    </xf>
    <xf numFmtId="0" fontId="11" fillId="0" borderId="134" xfId="12" quotePrefix="1" applyFont="1" applyBorder="1" applyAlignment="1">
      <alignment horizontal="center" vertical="center"/>
    </xf>
    <xf numFmtId="0" fontId="8" fillId="0" borderId="133" xfId="12" applyBorder="1" applyAlignment="1">
      <alignment horizontal="left" vertical="center" wrapText="1"/>
    </xf>
    <xf numFmtId="0" fontId="11" fillId="0" borderId="17" xfId="12" quotePrefix="1" applyFont="1" applyBorder="1" applyAlignment="1">
      <alignment horizontal="center" vertical="center"/>
    </xf>
    <xf numFmtId="0" fontId="8" fillId="0" borderId="17" xfId="12" applyBorder="1" applyAlignment="1">
      <alignment horizontal="left" vertical="center" wrapText="1"/>
    </xf>
    <xf numFmtId="0" fontId="11" fillId="0" borderId="17" xfId="12" applyFont="1" applyBorder="1" applyAlignment="1">
      <alignment horizontal="center" vertical="center"/>
    </xf>
    <xf numFmtId="0" fontId="11" fillId="0" borderId="140" xfId="12" applyFont="1" applyBorder="1" applyAlignment="1">
      <alignment horizontal="center" vertical="center"/>
    </xf>
    <xf numFmtId="0" fontId="11" fillId="0" borderId="93" xfId="12" applyFont="1" applyBorder="1" applyAlignment="1">
      <alignment horizontal="center" vertical="center"/>
    </xf>
    <xf numFmtId="0" fontId="8" fillId="0" borderId="93" xfId="12" applyBorder="1" applyAlignment="1">
      <alignment horizontal="left" vertical="center" wrapText="1"/>
    </xf>
    <xf numFmtId="0" fontId="3" fillId="2" borderId="51" xfId="12" applyFont="1" applyFill="1" applyBorder="1" applyAlignment="1">
      <alignment horizontal="center" vertical="center" wrapText="1"/>
    </xf>
    <xf numFmtId="3" fontId="7" fillId="2" borderId="57" xfId="2" applyNumberFormat="1" applyFont="1" applyFill="1" applyBorder="1" applyAlignment="1">
      <alignment vertical="center"/>
    </xf>
    <xf numFmtId="3" fontId="7" fillId="2" borderId="58" xfId="2" applyNumberFormat="1" applyFont="1" applyFill="1" applyBorder="1" applyAlignment="1">
      <alignment vertical="center"/>
    </xf>
    <xf numFmtId="3" fontId="7" fillId="2" borderId="59" xfId="2" applyNumberFormat="1" applyFont="1" applyFill="1" applyBorder="1" applyAlignment="1">
      <alignment vertical="center"/>
    </xf>
    <xf numFmtId="0" fontId="7" fillId="2" borderId="70" xfId="2" applyFont="1" applyFill="1" applyBorder="1" applyAlignment="1">
      <alignment vertical="center"/>
    </xf>
    <xf numFmtId="0" fontId="8" fillId="2" borderId="71" xfId="2" applyFont="1" applyFill="1" applyBorder="1" applyAlignment="1">
      <alignment vertical="center"/>
    </xf>
    <xf numFmtId="0" fontId="3" fillId="4" borderId="0" xfId="0" applyFont="1" applyFill="1" applyAlignment="1">
      <alignment textRotation="90"/>
    </xf>
    <xf numFmtId="0" fontId="61" fillId="0" borderId="0" xfId="0" applyFont="1"/>
    <xf numFmtId="0" fontId="2" fillId="0" borderId="5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45" xfId="0" applyNumberFormat="1" applyBorder="1"/>
    <xf numFmtId="171" fontId="3" fillId="2" borderId="2" xfId="0" applyNumberFormat="1" applyFont="1" applyFill="1" applyBorder="1"/>
    <xf numFmtId="171" fontId="2" fillId="0" borderId="20" xfId="0" applyNumberFormat="1" applyFont="1" applyBorder="1"/>
    <xf numFmtId="171" fontId="2" fillId="0" borderId="21" xfId="0" applyNumberFormat="1" applyFont="1" applyBorder="1"/>
    <xf numFmtId="171" fontId="2" fillId="0" borderId="146" xfId="0" applyNumberFormat="1" applyFont="1" applyBorder="1"/>
    <xf numFmtId="0" fontId="3" fillId="2" borderId="0" xfId="0" applyFont="1" applyFill="1" applyAlignment="1">
      <alignment horizontal="center" vertical="center"/>
    </xf>
    <xf numFmtId="0" fontId="63" fillId="0" borderId="14" xfId="0" applyFont="1" applyBorder="1"/>
    <xf numFmtId="0" fontId="63" fillId="0" borderId="16" xfId="0" applyFont="1" applyBorder="1"/>
    <xf numFmtId="0" fontId="63" fillId="0" borderId="92" xfId="0" applyFont="1" applyBorder="1"/>
    <xf numFmtId="3" fontId="6" fillId="0" borderId="92" xfId="2" applyNumberFormat="1" applyFont="1" applyBorder="1" applyAlignment="1">
      <alignment vertical="center"/>
    </xf>
    <xf numFmtId="3" fontId="7" fillId="0" borderId="148" xfId="2" applyNumberFormat="1" applyFont="1" applyBorder="1" applyAlignment="1">
      <alignment vertical="center"/>
    </xf>
    <xf numFmtId="3" fontId="7" fillId="0" borderId="91" xfId="2" applyNumberFormat="1" applyFont="1" applyBorder="1" applyAlignment="1">
      <alignment vertical="center"/>
    </xf>
    <xf numFmtId="3" fontId="7" fillId="2" borderId="111" xfId="2" applyNumberFormat="1" applyFont="1" applyFill="1" applyBorder="1" applyAlignment="1">
      <alignment vertical="center"/>
    </xf>
    <xf numFmtId="3" fontId="6" fillId="0" borderId="146" xfId="2" applyNumberFormat="1" applyFont="1" applyBorder="1" applyAlignment="1">
      <alignment vertical="center"/>
    </xf>
    <xf numFmtId="3" fontId="6" fillId="0" borderId="90" xfId="2" applyNumberFormat="1" applyFont="1" applyBorder="1" applyAlignment="1">
      <alignment vertical="center"/>
    </xf>
    <xf numFmtId="164" fontId="6" fillId="0" borderId="147" xfId="2" applyNumberFormat="1" applyFont="1" applyBorder="1" applyAlignment="1">
      <alignment vertical="center"/>
    </xf>
    <xf numFmtId="3" fontId="6" fillId="0" borderId="16" xfId="2" applyNumberFormat="1" applyFont="1" applyFill="1" applyBorder="1" applyAlignment="1">
      <alignment vertical="center"/>
    </xf>
    <xf numFmtId="164" fontId="6" fillId="0" borderId="61" xfId="2" applyNumberFormat="1" applyFont="1" applyBorder="1" applyAlignment="1">
      <alignment horizontal="right" vertical="center"/>
    </xf>
    <xf numFmtId="164" fontId="6" fillId="0" borderId="75" xfId="2" applyNumberFormat="1" applyFont="1" applyBorder="1" applyAlignment="1">
      <alignment horizontal="right" vertical="center"/>
    </xf>
    <xf numFmtId="0" fontId="12" fillId="0" borderId="0" xfId="0" applyFont="1" applyBorder="1"/>
    <xf numFmtId="0" fontId="2" fillId="0" borderId="150" xfId="0" applyFont="1" applyBorder="1"/>
    <xf numFmtId="0" fontId="2" fillId="0" borderId="151" xfId="0" applyFont="1" applyBorder="1"/>
    <xf numFmtId="0" fontId="2" fillId="0" borderId="152" xfId="0" applyFont="1" applyBorder="1"/>
    <xf numFmtId="0" fontId="3" fillId="2" borderId="11" xfId="0" applyFont="1" applyFill="1" applyBorder="1"/>
    <xf numFmtId="0" fontId="12" fillId="0" borderId="154" xfId="0" applyFont="1" applyBorder="1" applyAlignment="1">
      <alignment vertical="center"/>
    </xf>
    <xf numFmtId="0" fontId="8" fillId="0" borderId="0" xfId="12" applyFont="1" applyAlignment="1">
      <alignment horizontal="center" wrapText="1"/>
    </xf>
    <xf numFmtId="0" fontId="8" fillId="0" borderId="0" xfId="12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vertical="center"/>
    </xf>
    <xf numFmtId="0" fontId="64" fillId="0" borderId="77" xfId="0" applyFont="1" applyBorder="1" applyAlignment="1">
      <alignment vertical="center"/>
    </xf>
    <xf numFmtId="0" fontId="0" fillId="0" borderId="77" xfId="0" applyBorder="1" applyAlignment="1">
      <alignment horizontal="left" vertical="center" wrapText="1"/>
    </xf>
    <xf numFmtId="3" fontId="7" fillId="0" borderId="57" xfId="2" applyNumberFormat="1" applyFont="1" applyFill="1" applyBorder="1" applyAlignment="1">
      <alignment vertical="center"/>
    </xf>
    <xf numFmtId="3" fontId="7" fillId="0" borderId="58" xfId="2" applyNumberFormat="1" applyFont="1" applyFill="1" applyBorder="1" applyAlignment="1">
      <alignment vertical="center"/>
    </xf>
    <xf numFmtId="3" fontId="8" fillId="0" borderId="0" xfId="0" applyNumberFormat="1" applyFont="1" applyFill="1" applyBorder="1"/>
    <xf numFmtId="0" fontId="11" fillId="0" borderId="66" xfId="2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86" xfId="0" applyFont="1" applyFill="1" applyBorder="1" applyAlignment="1">
      <alignment horizontal="left" textRotation="90"/>
    </xf>
    <xf numFmtId="0" fontId="12" fillId="0" borderId="86" xfId="0" applyFont="1" applyFill="1" applyBorder="1"/>
    <xf numFmtId="0" fontId="3" fillId="0" borderId="2" xfId="0" applyFont="1" applyFill="1" applyBorder="1"/>
    <xf numFmtId="0" fontId="0" fillId="0" borderId="14" xfId="0" applyBorder="1"/>
    <xf numFmtId="0" fontId="2" fillId="0" borderId="12" xfId="0" applyFont="1" applyBorder="1"/>
    <xf numFmtId="0" fontId="3" fillId="3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3" fontId="8" fillId="0" borderId="0" xfId="1" applyNumberFormat="1" applyFont="1" applyFill="1" applyBorder="1"/>
    <xf numFmtId="0" fontId="2" fillId="0" borderId="0" xfId="0" quotePrefix="1" applyFont="1" applyAlignment="1">
      <alignment horizontal="center" vertical="center"/>
    </xf>
    <xf numFmtId="0" fontId="3" fillId="2" borderId="6" xfId="2" applyFont="1" applyFill="1" applyBorder="1"/>
    <xf numFmtId="0" fontId="3" fillId="2" borderId="107" xfId="0" applyFont="1" applyFill="1" applyBorder="1"/>
    <xf numFmtId="0" fontId="0" fillId="0" borderId="16" xfId="0" applyBorder="1"/>
    <xf numFmtId="0" fontId="2" fillId="0" borderId="13" xfId="0" applyFont="1" applyBorder="1"/>
    <xf numFmtId="0" fontId="55" fillId="0" borderId="0" xfId="0" applyFont="1" applyFill="1"/>
    <xf numFmtId="0" fontId="55" fillId="0" borderId="0" xfId="0" applyFont="1" applyFill="1" applyBorder="1"/>
    <xf numFmtId="0" fontId="57" fillId="3" borderId="155" xfId="0" applyFont="1" applyFill="1" applyBorder="1" applyAlignment="1">
      <alignment horizontal="left"/>
    </xf>
    <xf numFmtId="0" fontId="57" fillId="3" borderId="133" xfId="0" applyNumberFormat="1" applyFont="1" applyFill="1" applyBorder="1"/>
    <xf numFmtId="0" fontId="57" fillId="2" borderId="133" xfId="0" applyNumberFormat="1" applyFont="1" applyFill="1" applyBorder="1"/>
    <xf numFmtId="0" fontId="57" fillId="3" borderId="133" xfId="0" applyFont="1" applyFill="1" applyBorder="1"/>
    <xf numFmtId="0" fontId="57" fillId="2" borderId="133" xfId="0" applyFont="1" applyFill="1" applyBorder="1"/>
    <xf numFmtId="0" fontId="0" fillId="0" borderId="16" xfId="0" applyFill="1" applyBorder="1" applyAlignment="1">
      <alignment horizontal="left" indent="1"/>
    </xf>
    <xf numFmtId="0" fontId="0" fillId="0" borderId="17" xfId="0" applyNumberFormat="1" applyFill="1" applyBorder="1"/>
    <xf numFmtId="0" fontId="55" fillId="0" borderId="17" xfId="0" applyNumberFormat="1" applyFont="1" applyFill="1" applyBorder="1"/>
    <xf numFmtId="0" fontId="0" fillId="0" borderId="17" xfId="0" applyFill="1" applyBorder="1"/>
    <xf numFmtId="0" fontId="55" fillId="0" borderId="17" xfId="0" applyFont="1" applyFill="1" applyBorder="1"/>
    <xf numFmtId="0" fontId="20" fillId="0" borderId="0" xfId="1" applyFont="1" applyFill="1" applyBorder="1" applyAlignment="1">
      <alignment horizontal="left" vertical="center" wrapText="1"/>
    </xf>
    <xf numFmtId="0" fontId="2" fillId="0" borderId="150" xfId="0" applyFont="1" applyBorder="1" applyAlignment="1">
      <alignment wrapText="1"/>
    </xf>
    <xf numFmtId="0" fontId="2" fillId="0" borderId="151" xfId="0" applyFont="1" applyBorder="1" applyAlignment="1">
      <alignment wrapText="1"/>
    </xf>
    <xf numFmtId="9" fontId="12" fillId="0" borderId="150" xfId="155" applyFont="1" applyBorder="1"/>
    <xf numFmtId="9" fontId="12" fillId="0" borderId="151" xfId="155" applyFont="1" applyBorder="1"/>
    <xf numFmtId="9" fontId="3" fillId="4" borderId="107" xfId="155" applyFont="1" applyFill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17" fontId="8" fillId="0" borderId="0" xfId="12" applyNumberFormat="1" applyFont="1" applyAlignment="1">
      <alignment horizontal="right"/>
    </xf>
    <xf numFmtId="17" fontId="66" fillId="0" borderId="0" xfId="0" applyNumberFormat="1" applyFont="1"/>
    <xf numFmtId="0" fontId="0" fillId="0" borderId="14" xfId="0" applyFill="1" applyBorder="1" applyAlignment="1">
      <alignment horizontal="left" indent="1"/>
    </xf>
    <xf numFmtId="0" fontId="0" fillId="0" borderId="15" xfId="0" applyNumberFormat="1" applyFill="1" applyBorder="1"/>
    <xf numFmtId="0" fontId="55" fillId="0" borderId="15" xfId="0" applyNumberFormat="1" applyFont="1" applyFill="1" applyBorder="1"/>
    <xf numFmtId="0" fontId="0" fillId="0" borderId="15" xfId="0" applyFill="1" applyBorder="1"/>
    <xf numFmtId="0" fontId="55" fillId="0" borderId="15" xfId="0" applyFont="1" applyFill="1" applyBorder="1"/>
    <xf numFmtId="0" fontId="3" fillId="3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quotePrefix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4" xfId="0" quotePrefix="1" applyFont="1" applyBorder="1" applyAlignment="1">
      <alignment horizontal="center" vertical="center" wrapText="1"/>
    </xf>
    <xf numFmtId="49" fontId="2" fillId="0" borderId="29" xfId="0" quotePrefix="1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20" fillId="0" borderId="0" xfId="1" applyFont="1" applyFill="1" applyBorder="1" applyAlignment="1">
      <alignment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5" borderId="4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38" borderId="85" xfId="0" applyFont="1" applyFill="1" applyBorder="1" applyAlignment="1">
      <alignment horizontal="center" vertical="center"/>
    </xf>
    <xf numFmtId="0" fontId="0" fillId="38" borderId="0" xfId="0" applyFill="1"/>
    <xf numFmtId="164" fontId="3" fillId="38" borderId="46" xfId="0" applyNumberFormat="1" applyFont="1" applyFill="1" applyBorder="1" applyAlignment="1">
      <alignment horizontal="right" vertical="center"/>
    </xf>
    <xf numFmtId="164" fontId="3" fillId="38" borderId="47" xfId="0" applyNumberFormat="1" applyFont="1" applyFill="1" applyBorder="1" applyAlignment="1">
      <alignment horizontal="right" vertical="center"/>
    </xf>
    <xf numFmtId="164" fontId="2" fillId="38" borderId="14" xfId="0" applyNumberFormat="1" applyFont="1" applyFill="1" applyBorder="1" applyAlignment="1">
      <alignment horizontal="right" vertical="center"/>
    </xf>
    <xf numFmtId="164" fontId="2" fillId="38" borderId="16" xfId="0" applyNumberFormat="1" applyFont="1" applyFill="1" applyBorder="1" applyAlignment="1">
      <alignment horizontal="right" vertical="center"/>
    </xf>
    <xf numFmtId="164" fontId="2" fillId="38" borderId="33" xfId="0" applyNumberFormat="1" applyFont="1" applyFill="1" applyBorder="1" applyAlignment="1">
      <alignment horizontal="right" vertical="center"/>
    </xf>
    <xf numFmtId="164" fontId="3" fillId="38" borderId="11" xfId="0" applyNumberFormat="1" applyFont="1" applyFill="1" applyBorder="1" applyAlignment="1">
      <alignment horizontal="right" vertical="center"/>
    </xf>
    <xf numFmtId="164" fontId="2" fillId="38" borderId="18" xfId="0" applyNumberFormat="1" applyFont="1" applyFill="1" applyBorder="1" applyAlignment="1">
      <alignment horizontal="right" vertical="center"/>
    </xf>
    <xf numFmtId="164" fontId="0" fillId="38" borderId="0" xfId="0" applyNumberFormat="1" applyFill="1"/>
    <xf numFmtId="164" fontId="3" fillId="38" borderId="1" xfId="0" applyNumberFormat="1" applyFont="1" applyFill="1" applyBorder="1"/>
    <xf numFmtId="0" fontId="2" fillId="38" borderId="8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29" xfId="0" quotePrefix="1" applyFont="1" applyBorder="1" applyAlignment="1">
      <alignment horizontal="center" vertical="center" wrapText="1"/>
    </xf>
    <xf numFmtId="0" fontId="20" fillId="0" borderId="0" xfId="1" applyFont="1" applyFill="1" applyBorder="1" applyAlignment="1"/>
    <xf numFmtId="0" fontId="0" fillId="0" borderId="0" xfId="0" applyFill="1" applyBorder="1"/>
    <xf numFmtId="0" fontId="5" fillId="40" borderId="0" xfId="0" applyFont="1" applyFill="1" applyBorder="1"/>
    <xf numFmtId="0" fontId="8" fillId="40" borderId="0" xfId="0" applyFont="1" applyFill="1"/>
    <xf numFmtId="164" fontId="8" fillId="40" borderId="162" xfId="0" applyNumberFormat="1" applyFont="1" applyFill="1" applyBorder="1" applyAlignment="1">
      <alignment horizontal="right" vertical="center"/>
    </xf>
    <xf numFmtId="164" fontId="8" fillId="40" borderId="159" xfId="0" applyNumberFormat="1" applyFont="1" applyFill="1" applyBorder="1" applyAlignment="1">
      <alignment horizontal="right" vertical="center"/>
    </xf>
    <xf numFmtId="164" fontId="8" fillId="41" borderId="162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 wrapText="1"/>
    </xf>
    <xf numFmtId="0" fontId="3" fillId="2" borderId="51" xfId="0" applyFont="1" applyFill="1" applyBorder="1" applyAlignment="1">
      <alignment horizontal="right" vertical="center"/>
    </xf>
    <xf numFmtId="0" fontId="8" fillId="40" borderId="159" xfId="0" applyFont="1" applyFill="1" applyBorder="1" applyAlignment="1">
      <alignment horizontal="right" vertical="center"/>
    </xf>
    <xf numFmtId="0" fontId="11" fillId="41" borderId="156" xfId="0" applyFont="1" applyFill="1" applyBorder="1" applyAlignment="1">
      <alignment horizontal="right" vertical="center"/>
    </xf>
    <xf numFmtId="0" fontId="11" fillId="0" borderId="156" xfId="0" applyFont="1" applyFill="1" applyBorder="1" applyAlignment="1">
      <alignment horizontal="right" vertical="center"/>
    </xf>
    <xf numFmtId="0" fontId="11" fillId="41" borderId="157" xfId="0" applyFont="1" applyFill="1" applyBorder="1" applyAlignment="1">
      <alignment horizontal="right" vertical="center"/>
    </xf>
    <xf numFmtId="164" fontId="11" fillId="41" borderId="162" xfId="0" applyNumberFormat="1" applyFont="1" applyFill="1" applyBorder="1" applyAlignment="1">
      <alignment horizontal="right" vertical="center"/>
    </xf>
    <xf numFmtId="164" fontId="11" fillId="41" borderId="163" xfId="0" applyNumberFormat="1" applyFont="1" applyFill="1" applyBorder="1" applyAlignment="1">
      <alignment horizontal="right" vertical="center"/>
    </xf>
    <xf numFmtId="0" fontId="8" fillId="40" borderId="0" xfId="0" applyFont="1" applyFill="1" applyBorder="1" applyAlignment="1">
      <alignment horizontal="right" vertical="center"/>
    </xf>
    <xf numFmtId="164" fontId="11" fillId="41" borderId="159" xfId="0" applyNumberFormat="1" applyFont="1" applyFill="1" applyBorder="1" applyAlignment="1">
      <alignment horizontal="right" vertical="center"/>
    </xf>
    <xf numFmtId="164" fontId="11" fillId="41" borderId="160" xfId="0" applyNumberFormat="1" applyFont="1" applyFill="1" applyBorder="1" applyAlignment="1">
      <alignment horizontal="right" vertical="center"/>
    </xf>
    <xf numFmtId="0" fontId="11" fillId="0" borderId="16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wrapText="1"/>
    </xf>
    <xf numFmtId="0" fontId="8" fillId="40" borderId="158" xfId="0" applyFont="1" applyFill="1" applyBorder="1" applyAlignment="1">
      <alignment horizontal="left" wrapText="1"/>
    </xf>
    <xf numFmtId="0" fontId="8" fillId="40" borderId="161" xfId="0" applyFont="1" applyFill="1" applyBorder="1" applyAlignment="1">
      <alignment horizontal="left" wrapText="1"/>
    </xf>
    <xf numFmtId="0" fontId="8" fillId="40" borderId="0" xfId="0" applyFont="1" applyFill="1" applyBorder="1" applyAlignment="1">
      <alignment horizontal="left"/>
    </xf>
    <xf numFmtId="0" fontId="8" fillId="0" borderId="0" xfId="2" applyFont="1" applyBorder="1"/>
    <xf numFmtId="0" fontId="3" fillId="0" borderId="0" xfId="2" applyFont="1" applyFill="1" applyBorder="1"/>
    <xf numFmtId="0" fontId="8" fillId="0" borderId="152" xfId="0" applyFont="1" applyBorder="1"/>
    <xf numFmtId="0" fontId="11" fillId="2" borderId="1" xfId="0" applyFont="1" applyFill="1" applyBorder="1"/>
    <xf numFmtId="0" fontId="20" fillId="0" borderId="0" xfId="1" applyFont="1" applyFill="1" applyBorder="1" applyAlignment="1">
      <alignment horizontal="left" vertical="center" wrapText="1"/>
    </xf>
    <xf numFmtId="0" fontId="8" fillId="0" borderId="93" xfId="0" applyFont="1" applyFill="1" applyBorder="1"/>
    <xf numFmtId="0" fontId="8" fillId="0" borderId="17" xfId="0" applyFont="1" applyFill="1" applyBorder="1"/>
    <xf numFmtId="0" fontId="1" fillId="0" borderId="0" xfId="196"/>
    <xf numFmtId="0" fontId="1" fillId="0" borderId="0" xfId="196" applyAlignment="1">
      <alignment horizontal="left"/>
    </xf>
    <xf numFmtId="0" fontId="1" fillId="0" borderId="0" xfId="196"/>
    <xf numFmtId="0" fontId="8" fillId="0" borderId="34" xfId="0" applyFont="1" applyFill="1" applyBorder="1"/>
    <xf numFmtId="0" fontId="8" fillId="0" borderId="15" xfId="0" applyFont="1" applyFill="1" applyBorder="1"/>
    <xf numFmtId="0" fontId="8" fillId="0" borderId="0" xfId="0" applyFont="1"/>
    <xf numFmtId="0" fontId="11" fillId="0" borderId="16" xfId="0" applyFont="1" applyBorder="1"/>
    <xf numFmtId="0" fontId="11" fillId="0" borderId="85" xfId="2" applyFont="1" applyBorder="1" applyAlignment="1">
      <alignment textRotation="90"/>
    </xf>
    <xf numFmtId="0" fontId="11" fillId="0" borderId="153" xfId="0" applyFont="1" applyFill="1" applyBorder="1" applyAlignment="1">
      <alignment wrapText="1"/>
    </xf>
    <xf numFmtId="0" fontId="8" fillId="0" borderId="154" xfId="0" applyFont="1" applyBorder="1" applyAlignment="1">
      <alignment vertical="center"/>
    </xf>
    <xf numFmtId="0" fontId="8" fillId="0" borderId="86" xfId="0" applyFont="1" applyFill="1" applyBorder="1" applyAlignment="1">
      <alignment vertical="center"/>
    </xf>
    <xf numFmtId="0" fontId="8" fillId="0" borderId="0" xfId="0" applyFont="1" applyBorder="1"/>
    <xf numFmtId="0" fontId="0" fillId="0" borderId="165" xfId="0" applyBorder="1"/>
    <xf numFmtId="0" fontId="0" fillId="0" borderId="142" xfId="0" applyBorder="1"/>
    <xf numFmtId="0" fontId="2" fillId="0" borderId="166" xfId="0" applyFont="1" applyBorder="1"/>
    <xf numFmtId="0" fontId="20" fillId="40" borderId="0" xfId="1" applyFont="1" applyFill="1" applyBorder="1" applyAlignment="1">
      <alignment vertical="center"/>
    </xf>
    <xf numFmtId="0" fontId="0" fillId="40" borderId="0" xfId="0" applyFill="1" applyBorder="1"/>
    <xf numFmtId="0" fontId="69" fillId="0" borderId="77" xfId="0" applyFont="1" applyBorder="1" applyAlignment="1">
      <alignment vertical="center"/>
    </xf>
    <xf numFmtId="0" fontId="8" fillId="0" borderId="77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11" fillId="0" borderId="167" xfId="2" applyFont="1" applyFill="1" applyBorder="1"/>
    <xf numFmtId="0" fontId="8" fillId="0" borderId="168" xfId="2" applyFont="1" applyFill="1" applyBorder="1"/>
    <xf numFmtId="0" fontId="11" fillId="0" borderId="169" xfId="2" applyFont="1" applyBorder="1"/>
    <xf numFmtId="0" fontId="11" fillId="0" borderId="170" xfId="2" applyFont="1" applyBorder="1"/>
    <xf numFmtId="0" fontId="11" fillId="0" borderId="171" xfId="2" applyFont="1" applyBorder="1"/>
    <xf numFmtId="0" fontId="11" fillId="0" borderId="172" xfId="2" applyFont="1" applyBorder="1"/>
    <xf numFmtId="0" fontId="11" fillId="0" borderId="173" xfId="2" applyFont="1" applyBorder="1"/>
    <xf numFmtId="0" fontId="11" fillId="0" borderId="174" xfId="2" applyFont="1" applyBorder="1"/>
    <xf numFmtId="0" fontId="11" fillId="0" borderId="175" xfId="2" applyFont="1" applyBorder="1"/>
    <xf numFmtId="0" fontId="11" fillId="0" borderId="176" xfId="2" applyFont="1" applyBorder="1"/>
    <xf numFmtId="0" fontId="11" fillId="0" borderId="177" xfId="2" applyFont="1" applyBorder="1"/>
    <xf numFmtId="0" fontId="11" fillId="0" borderId="178" xfId="2" applyFont="1" applyBorder="1"/>
    <xf numFmtId="0" fontId="2" fillId="0" borderId="85" xfId="0" applyFont="1" applyFill="1" applyBorder="1" applyAlignment="1">
      <alignment textRotation="90"/>
    </xf>
    <xf numFmtId="0" fontId="1" fillId="0" borderId="0" xfId="196" applyFill="1" applyAlignment="1">
      <alignment horizontal="left"/>
    </xf>
    <xf numFmtId="0" fontId="2" fillId="0" borderId="85" xfId="0" applyFont="1" applyBorder="1" applyAlignment="1">
      <alignment horizontal="center" textRotation="90"/>
    </xf>
    <xf numFmtId="0" fontId="2" fillId="0" borderId="149" xfId="0" applyFont="1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0" xfId="0" applyNumberFormat="1"/>
    <xf numFmtId="3" fontId="7" fillId="0" borderId="59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0" fontId="8" fillId="0" borderId="71" xfId="2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0" fontId="6" fillId="0" borderId="73" xfId="2" applyFont="1" applyFill="1" applyBorder="1" applyAlignment="1">
      <alignment vertical="center"/>
    </xf>
    <xf numFmtId="0" fontId="70" fillId="0" borderId="0" xfId="12" applyFont="1"/>
    <xf numFmtId="0" fontId="70" fillId="0" borderId="0" xfId="12" applyFont="1" applyAlignment="1">
      <alignment horizontal="center" vertical="center" wrapText="1"/>
    </xf>
    <xf numFmtId="0" fontId="17" fillId="0" borderId="0" xfId="12" applyFont="1" applyBorder="1" applyAlignment="1">
      <alignment horizontal="center" vertical="center" wrapText="1"/>
    </xf>
    <xf numFmtId="0" fontId="17" fillId="0" borderId="0" xfId="12" applyFont="1" applyBorder="1" applyAlignment="1">
      <alignment vertical="center" wrapText="1"/>
    </xf>
    <xf numFmtId="0" fontId="17" fillId="0" borderId="0" xfId="12" applyFont="1" applyBorder="1" applyAlignment="1">
      <alignment horizontal="center" vertical="top"/>
    </xf>
    <xf numFmtId="0" fontId="17" fillId="0" borderId="0" xfId="12" applyFont="1" applyBorder="1" applyAlignment="1"/>
    <xf numFmtId="0" fontId="17" fillId="0" borderId="122" xfId="12" applyFont="1" applyBorder="1" applyAlignment="1">
      <alignment horizontal="center" vertical="center" wrapText="1"/>
    </xf>
    <xf numFmtId="0" fontId="17" fillId="0" borderId="123" xfId="12" applyFont="1" applyBorder="1" applyAlignment="1">
      <alignment horizontal="center" vertical="center" wrapText="1"/>
    </xf>
    <xf numFmtId="0" fontId="17" fillId="0" borderId="124" xfId="12" applyFont="1" applyBorder="1" applyAlignment="1">
      <alignment horizontal="center" vertical="center" wrapText="1"/>
    </xf>
    <xf numFmtId="0" fontId="17" fillId="0" borderId="125" xfId="12" applyFont="1" applyBorder="1" applyAlignment="1">
      <alignment horizontal="center" vertical="center" wrapText="1"/>
    </xf>
    <xf numFmtId="0" fontId="17" fillId="0" borderId="126" xfId="12" applyFont="1" applyBorder="1" applyAlignment="1">
      <alignment horizontal="center" vertical="center" wrapText="1"/>
    </xf>
    <xf numFmtId="0" fontId="17" fillId="0" borderId="127" xfId="12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horizontal="right" vertical="top" wrapText="1"/>
    </xf>
    <xf numFmtId="0" fontId="13" fillId="0" borderId="128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8" fillId="0" borderId="0" xfId="12" applyFont="1" applyAlignment="1">
      <alignment horizontal="center" wrapText="1"/>
    </xf>
    <xf numFmtId="0" fontId="15" fillId="0" borderId="128" xfId="1" applyFont="1" applyFill="1" applyBorder="1" applyAlignment="1">
      <alignment horizontal="center" vertical="center" wrapText="1"/>
    </xf>
    <xf numFmtId="0" fontId="15" fillId="0" borderId="129" xfId="1" applyFont="1" applyFill="1" applyBorder="1" applyAlignment="1">
      <alignment horizontal="center" vertical="center"/>
    </xf>
    <xf numFmtId="0" fontId="15" fillId="0" borderId="1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1" fontId="3" fillId="3" borderId="6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15" fillId="0" borderId="129" xfId="1" applyFont="1" applyFill="1" applyBorder="1" applyAlignment="1">
      <alignment horizontal="center" vertical="center" wrapText="1"/>
    </xf>
    <xf numFmtId="0" fontId="15" fillId="0" borderId="13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79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1" applyFont="1" applyFill="1" applyBorder="1" applyAlignment="1">
      <alignment horizontal="left" vertical="center" wrapText="1"/>
    </xf>
    <xf numFmtId="0" fontId="0" fillId="39" borderId="79" xfId="0" applyFill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3" fillId="0" borderId="128" xfId="7" applyFont="1" applyBorder="1" applyAlignment="1">
      <alignment horizontal="center" vertical="center" wrapText="1"/>
    </xf>
    <xf numFmtId="0" fontId="13" fillId="0" borderId="129" xfId="7" applyFont="1" applyBorder="1" applyAlignment="1">
      <alignment horizontal="center" vertical="center" wrapText="1"/>
    </xf>
    <xf numFmtId="0" fontId="13" fillId="0" borderId="130" xfId="7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61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20" fillId="40" borderId="0" xfId="1" applyFont="1" applyFill="1" applyBorder="1" applyAlignment="1">
      <alignment horizontal="left" wrapText="1"/>
    </xf>
    <xf numFmtId="0" fontId="3" fillId="3" borderId="121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wrapText="1"/>
    </xf>
    <xf numFmtId="0" fontId="2" fillId="0" borderId="123" xfId="0" applyFont="1" applyBorder="1" applyAlignment="1">
      <alignment horizontal="center" wrapText="1"/>
    </xf>
    <xf numFmtId="0" fontId="2" fillId="0" borderId="124" xfId="0" applyFont="1" applyBorder="1" applyAlignment="1">
      <alignment horizont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1" fillId="0" borderId="139" xfId="12" applyFont="1" applyBorder="1" applyAlignment="1">
      <alignment horizontal="left" vertical="center" wrapText="1"/>
    </xf>
    <xf numFmtId="0" fontId="11" fillId="0" borderId="33" xfId="12" applyFont="1" applyBorder="1" applyAlignment="1">
      <alignment horizontal="left" vertical="center" wrapText="1"/>
    </xf>
    <xf numFmtId="0" fontId="11" fillId="0" borderId="141" xfId="12" applyFont="1" applyBorder="1" applyAlignment="1">
      <alignment horizontal="left" vertical="center" wrapText="1"/>
    </xf>
    <xf numFmtId="0" fontId="11" fillId="0" borderId="14" xfId="12" applyFont="1" applyBorder="1" applyAlignment="1">
      <alignment horizontal="left" vertical="center" wrapText="1"/>
    </xf>
    <xf numFmtId="0" fontId="11" fillId="0" borderId="132" xfId="12" applyFont="1" applyBorder="1" applyAlignment="1">
      <alignment horizontal="center" vertical="center"/>
    </xf>
    <xf numFmtId="0" fontId="11" fillId="0" borderId="94" xfId="12" quotePrefix="1" applyFont="1" applyBorder="1" applyAlignment="1">
      <alignment horizontal="center" vertical="center" wrapText="1"/>
    </xf>
    <xf numFmtId="0" fontId="11" fillId="0" borderId="29" xfId="12" applyFont="1" applyBorder="1" applyAlignment="1">
      <alignment horizontal="center" vertical="center" wrapText="1"/>
    </xf>
    <xf numFmtId="0" fontId="11" fillId="0" borderId="14" xfId="12" applyFont="1" applyBorder="1" applyAlignment="1">
      <alignment horizontal="center" vertical="center" wrapText="1"/>
    </xf>
    <xf numFmtId="0" fontId="11" fillId="0" borderId="133" xfId="12" applyFont="1" applyBorder="1" applyAlignment="1">
      <alignment horizontal="left" vertical="center" wrapText="1"/>
    </xf>
    <xf numFmtId="0" fontId="11" fillId="0" borderId="17" xfId="12" applyFont="1" applyBorder="1" applyAlignment="1">
      <alignment horizontal="left" vertical="center" wrapText="1"/>
    </xf>
    <xf numFmtId="0" fontId="11" fillId="0" borderId="16" xfId="12" quotePrefix="1" applyFont="1" applyBorder="1" applyAlignment="1">
      <alignment horizontal="center" vertical="center" wrapText="1"/>
    </xf>
    <xf numFmtId="0" fontId="11" fillId="0" borderId="16" xfId="12" applyFont="1" applyBorder="1" applyAlignment="1">
      <alignment horizontal="center" vertical="center" wrapText="1"/>
    </xf>
    <xf numFmtId="0" fontId="11" fillId="0" borderId="138" xfId="12" applyFont="1" applyBorder="1" applyAlignment="1">
      <alignment horizontal="center" vertical="center"/>
    </xf>
    <xf numFmtId="0" fontId="11" fillId="0" borderId="135" xfId="12" quotePrefix="1" applyFont="1" applyBorder="1" applyAlignment="1">
      <alignment horizontal="center" vertical="center" wrapText="1"/>
    </xf>
    <xf numFmtId="0" fontId="11" fillId="0" borderId="136" xfId="12" quotePrefix="1" applyFont="1" applyBorder="1" applyAlignment="1">
      <alignment horizontal="center" vertical="center" wrapText="1"/>
    </xf>
    <xf numFmtId="0" fontId="11" fillId="0" borderId="137" xfId="12" quotePrefix="1" applyFont="1" applyBorder="1" applyAlignment="1">
      <alignment horizontal="center" vertical="center" wrapText="1"/>
    </xf>
    <xf numFmtId="0" fontId="11" fillId="0" borderId="34" xfId="12" applyFont="1" applyBorder="1" applyAlignment="1">
      <alignment horizontal="left" vertical="center" wrapText="1"/>
    </xf>
    <xf numFmtId="0" fontId="11" fillId="0" borderId="30" xfId="12" applyFont="1" applyBorder="1" applyAlignment="1">
      <alignment horizontal="left" vertical="center" wrapText="1"/>
    </xf>
    <xf numFmtId="0" fontId="11" fillId="0" borderId="15" xfId="12" applyFont="1" applyBorder="1" applyAlignment="1">
      <alignment horizontal="left" vertical="center" wrapText="1"/>
    </xf>
    <xf numFmtId="0" fontId="11" fillId="0" borderId="136" xfId="12" applyFont="1" applyBorder="1" applyAlignment="1">
      <alignment horizontal="center" vertical="center" wrapText="1"/>
    </xf>
    <xf numFmtId="0" fontId="11" fillId="0" borderId="137" xfId="12" applyFont="1" applyBorder="1" applyAlignment="1">
      <alignment horizontal="center" vertical="center" wrapText="1"/>
    </xf>
    <xf numFmtId="0" fontId="11" fillId="0" borderId="135" xfId="12" applyFont="1" applyBorder="1" applyAlignment="1">
      <alignment horizontal="center" vertical="center" wrapText="1"/>
    </xf>
    <xf numFmtId="0" fontId="11" fillId="0" borderId="33" xfId="12" applyFont="1" applyBorder="1" applyAlignment="1">
      <alignment horizontal="center" vertical="center" wrapText="1"/>
    </xf>
    <xf numFmtId="0" fontId="11" fillId="0" borderId="142" xfId="12" applyFont="1" applyBorder="1" applyAlignment="1">
      <alignment horizontal="center" vertical="center"/>
    </xf>
    <xf numFmtId="0" fontId="11" fillId="0" borderId="140" xfId="12" applyFont="1" applyBorder="1" applyAlignment="1">
      <alignment horizontal="center" vertical="center"/>
    </xf>
    <xf numFmtId="0" fontId="11" fillId="0" borderId="143" xfId="12" applyFont="1" applyBorder="1" applyAlignment="1">
      <alignment horizontal="center" vertical="center" wrapText="1"/>
    </xf>
    <xf numFmtId="0" fontId="11" fillId="0" borderId="34" xfId="12" applyFont="1" applyBorder="1" applyAlignment="1">
      <alignment horizontal="center" vertical="center" wrapText="1"/>
    </xf>
    <xf numFmtId="0" fontId="11" fillId="0" borderId="30" xfId="12" applyFont="1" applyBorder="1" applyAlignment="1">
      <alignment horizontal="center" vertical="center" wrapText="1"/>
    </xf>
    <xf numFmtId="0" fontId="11" fillId="0" borderId="144" xfId="12" applyFont="1" applyBorder="1" applyAlignment="1">
      <alignment horizontal="center" vertical="center" wrapText="1"/>
    </xf>
    <xf numFmtId="0" fontId="11" fillId="0" borderId="33" xfId="12" quotePrefix="1" applyFont="1" applyBorder="1" applyAlignment="1">
      <alignment horizontal="center" vertical="center" wrapText="1"/>
    </xf>
  </cellXfs>
  <cellStyles count="214">
    <cellStyle name="20 % - Accent1" xfId="173" builtinId="30" customBuiltin="1"/>
    <cellStyle name="20 % - Accent1 2" xfId="13"/>
    <cellStyle name="20 % - Accent1 3" xfId="14"/>
    <cellStyle name="20 % - Accent1 3 2" xfId="199"/>
    <cellStyle name="20 % - Accent2" xfId="177" builtinId="34" customBuiltin="1"/>
    <cellStyle name="20 % - Accent2 2" xfId="15"/>
    <cellStyle name="20 % - Accent2 3" xfId="16"/>
    <cellStyle name="20 % - Accent2 3 2" xfId="200"/>
    <cellStyle name="20 % - Accent3" xfId="181" builtinId="38" customBuiltin="1"/>
    <cellStyle name="20 % - Accent3 2" xfId="17"/>
    <cellStyle name="20 % - Accent3 3" xfId="18"/>
    <cellStyle name="20 % - Accent3 3 2" xfId="201"/>
    <cellStyle name="20 % - Accent4" xfId="185" builtinId="42" customBuiltin="1"/>
    <cellStyle name="20 % - Accent4 2" xfId="19"/>
    <cellStyle name="20 % - Accent4 3" xfId="20"/>
    <cellStyle name="20 % - Accent4 3 2" xfId="202"/>
    <cellStyle name="20 % - Accent5" xfId="189" builtinId="46" customBuiltin="1"/>
    <cellStyle name="20 % - Accent5 2" xfId="21"/>
    <cellStyle name="20 % - Accent5 3" xfId="22"/>
    <cellStyle name="20 % - Accent5 3 2" xfId="203"/>
    <cellStyle name="20 % - Accent6" xfId="193" builtinId="50" customBuiltin="1"/>
    <cellStyle name="20 % - Accent6 2" xfId="23"/>
    <cellStyle name="20 % - Accent6 3" xfId="24"/>
    <cellStyle name="20 % - Accent6 3 2" xfId="204"/>
    <cellStyle name="40 % - Accent1" xfId="174" builtinId="31" customBuiltin="1"/>
    <cellStyle name="40 % - Accent1 2" xfId="25"/>
    <cellStyle name="40 % - Accent1 3" xfId="26"/>
    <cellStyle name="40 % - Accent1 3 2" xfId="205"/>
    <cellStyle name="40 % - Accent2" xfId="178" builtinId="35" customBuiltin="1"/>
    <cellStyle name="40 % - Accent2 2" xfId="27"/>
    <cellStyle name="40 % - Accent2 3" xfId="28"/>
    <cellStyle name="40 % - Accent2 3 2" xfId="206"/>
    <cellStyle name="40 % - Accent3" xfId="182" builtinId="39" customBuiltin="1"/>
    <cellStyle name="40 % - Accent3 2" xfId="29"/>
    <cellStyle name="40 % - Accent3 3" xfId="30"/>
    <cellStyle name="40 % - Accent3 3 2" xfId="207"/>
    <cellStyle name="40 % - Accent4" xfId="186" builtinId="43" customBuiltin="1"/>
    <cellStyle name="40 % - Accent4 2" xfId="31"/>
    <cellStyle name="40 % - Accent4 3" xfId="32"/>
    <cellStyle name="40 % - Accent4 3 2" xfId="208"/>
    <cellStyle name="40 % - Accent5" xfId="190" builtinId="47" customBuiltin="1"/>
    <cellStyle name="40 % - Accent5 2" xfId="33"/>
    <cellStyle name="40 % - Accent5 3" xfId="34"/>
    <cellStyle name="40 % - Accent5 3 2" xfId="209"/>
    <cellStyle name="40 % - Accent6" xfId="194" builtinId="51" customBuiltin="1"/>
    <cellStyle name="40 % - Accent6 2" xfId="35"/>
    <cellStyle name="40 % - Accent6 3" xfId="36"/>
    <cellStyle name="40 % - Accent6 3 2" xfId="210"/>
    <cellStyle name="60 % - Accent1" xfId="175" builtinId="32" customBuiltin="1"/>
    <cellStyle name="60 % - Accent1 2" xfId="37"/>
    <cellStyle name="60 % - Accent1 3" xfId="38"/>
    <cellStyle name="60 % - Accent2" xfId="179" builtinId="36" customBuiltin="1"/>
    <cellStyle name="60 % - Accent2 2" xfId="39"/>
    <cellStyle name="60 % - Accent2 3" xfId="40"/>
    <cellStyle name="60 % - Accent3" xfId="183" builtinId="40" customBuiltin="1"/>
    <cellStyle name="60 % - Accent3 2" xfId="41"/>
    <cellStyle name="60 % - Accent3 3" xfId="42"/>
    <cellStyle name="60 % - Accent4" xfId="187" builtinId="44" customBuiltin="1"/>
    <cellStyle name="60 % - Accent4 2" xfId="43"/>
    <cellStyle name="60 % - Accent4 3" xfId="44"/>
    <cellStyle name="60 % - Accent5" xfId="191" builtinId="48" customBuiltin="1"/>
    <cellStyle name="60 % - Accent5 2" xfId="45"/>
    <cellStyle name="60 % - Accent5 3" xfId="46"/>
    <cellStyle name="60 % - Accent6" xfId="195" builtinId="52" customBuiltin="1"/>
    <cellStyle name="60 % - Accent6 2" xfId="47"/>
    <cellStyle name="60 % - Accent6 3" xfId="48"/>
    <cellStyle name="Accent1" xfId="172" builtinId="29" customBuiltin="1"/>
    <cellStyle name="Accent1 2" xfId="49"/>
    <cellStyle name="Accent1 3" xfId="50"/>
    <cellStyle name="Accent2" xfId="176" builtinId="33" customBuiltin="1"/>
    <cellStyle name="Accent2 2" xfId="51"/>
    <cellStyle name="Accent2 3" xfId="52"/>
    <cellStyle name="Accent3" xfId="180" builtinId="37" customBuiltin="1"/>
    <cellStyle name="Accent3 2" xfId="53"/>
    <cellStyle name="Accent3 3" xfId="54"/>
    <cellStyle name="Accent4" xfId="184" builtinId="41" customBuiltin="1"/>
    <cellStyle name="Accent4 2" xfId="55"/>
    <cellStyle name="Accent4 3" xfId="56"/>
    <cellStyle name="Accent5" xfId="188" builtinId="45" customBuiltin="1"/>
    <cellStyle name="Accent5 2" xfId="57"/>
    <cellStyle name="Accent5 3" xfId="58"/>
    <cellStyle name="Accent6" xfId="192" builtinId="49" customBuiltin="1"/>
    <cellStyle name="Accent6 2" xfId="59"/>
    <cellStyle name="Accent6 3" xfId="60"/>
    <cellStyle name="Avertissement" xfId="169" builtinId="11" customBuiltin="1"/>
    <cellStyle name="Avertissement 2" xfId="61"/>
    <cellStyle name="Avertissement 3" xfId="62"/>
    <cellStyle name="Calcul" xfId="166" builtinId="22" customBuiltin="1"/>
    <cellStyle name="Calcul 2" xfId="63"/>
    <cellStyle name="Calcul 3" xfId="64"/>
    <cellStyle name="Cellule liée" xfId="167" builtinId="24" customBuiltin="1"/>
    <cellStyle name="Cellule liée 2" xfId="65"/>
    <cellStyle name="Cellule liée 3" xfId="66"/>
    <cellStyle name="Commentaire 2" xfId="67"/>
    <cellStyle name="Commentaire 3" xfId="68"/>
    <cellStyle name="Commentaire 3 2" xfId="211"/>
    <cellStyle name="Commentaire 4" xfId="197"/>
    <cellStyle name="Entrée" xfId="164" builtinId="20" customBuiltin="1"/>
    <cellStyle name="Entrée 2" xfId="69"/>
    <cellStyle name="Entrée 3" xfId="70"/>
    <cellStyle name="Euro" xfId="3"/>
    <cellStyle name="Euro 2" xfId="71"/>
    <cellStyle name="Euro 3" xfId="72"/>
    <cellStyle name="Euro 4" xfId="73"/>
    <cellStyle name="Insatisfaisant" xfId="162" builtinId="27" customBuiltin="1"/>
    <cellStyle name="Insatisfaisant 2" xfId="74"/>
    <cellStyle name="Insatisfaisant 3" xfId="75"/>
    <cellStyle name="Milliers 2" xfId="76"/>
    <cellStyle name="Milliers 3" xfId="77"/>
    <cellStyle name="Neutre" xfId="163" builtinId="28" customBuiltin="1"/>
    <cellStyle name="Neutre 2" xfId="78"/>
    <cellStyle name="Neutre 3" xfId="79"/>
    <cellStyle name="Normal" xfId="0" builtinId="0"/>
    <cellStyle name="Normal 10" xfId="80"/>
    <cellStyle name="Normal 11" xfId="81"/>
    <cellStyle name="Normal 11 2" xfId="82"/>
    <cellStyle name="Normal 12" xfId="83"/>
    <cellStyle name="Normal 13" xfId="84"/>
    <cellStyle name="Normal 14" xfId="85"/>
    <cellStyle name="Normal 15" xfId="86"/>
    <cellStyle name="Normal 16" xfId="87"/>
    <cellStyle name="Normal 17" xfId="88"/>
    <cellStyle name="Normal 17 2" xfId="212"/>
    <cellStyle name="Normal 18" xfId="196"/>
    <cellStyle name="Normal 19" xfId="198"/>
    <cellStyle name="Normal 2" xfId="4"/>
    <cellStyle name="Normal 2 10" xfId="89"/>
    <cellStyle name="Normal 2 11" xfId="90"/>
    <cellStyle name="Normal 2 12" xfId="91"/>
    <cellStyle name="Normal 2 12 2" xfId="92"/>
    <cellStyle name="Normal 2 13" xfId="93"/>
    <cellStyle name="Normal 2 14" xfId="94"/>
    <cellStyle name="Normal 2 15" xfId="95"/>
    <cellStyle name="Normal 2 16" xfId="96"/>
    <cellStyle name="Normal 2 2" xfId="97"/>
    <cellStyle name="Normal 2 2 10" xfId="98"/>
    <cellStyle name="Normal 2 2 11" xfId="99"/>
    <cellStyle name="Normal 2 2 2" xfId="100"/>
    <cellStyle name="Normal 2 2 3" xfId="101"/>
    <cellStyle name="Normal 2 2 4" xfId="102"/>
    <cellStyle name="Normal 2 2 5" xfId="103"/>
    <cellStyle name="Normal 2 2 6" xfId="104"/>
    <cellStyle name="Normal 2 2 7" xfId="105"/>
    <cellStyle name="Normal 2 2 8" xfId="106"/>
    <cellStyle name="Normal 2 2 9" xfId="107"/>
    <cellStyle name="Normal 2 3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Allocations 2010" xfId="115"/>
    <cellStyle name="Normal 3" xfId="5"/>
    <cellStyle name="Normal 3 2" xfId="116"/>
    <cellStyle name="Normal 4" xfId="2"/>
    <cellStyle name="Normal 4 2" xfId="117"/>
    <cellStyle name="Normal 4 3" xfId="118"/>
    <cellStyle name="Normal 4 4" xfId="119"/>
    <cellStyle name="Normal 4 5" xfId="120"/>
    <cellStyle name="Normal 5" xfId="6"/>
    <cellStyle name="Normal 5 2" xfId="7"/>
    <cellStyle name="Normal 6" xfId="121"/>
    <cellStyle name="Normal 7" xfId="122"/>
    <cellStyle name="Normal 7 2" xfId="123"/>
    <cellStyle name="Normal 8" xfId="124"/>
    <cellStyle name="Normal 8 2" xfId="125"/>
    <cellStyle name="Normal 9" xfId="126"/>
    <cellStyle name="Normal_memento07fic01_tot+droit" xfId="12"/>
    <cellStyle name="Normal_RESULT1+2session" xfId="1"/>
    <cellStyle name="pge" xfId="8"/>
    <cellStyle name="pge 2" xfId="127"/>
    <cellStyle name="pge 3" xfId="128"/>
    <cellStyle name="Pourcentage" xfId="155" builtinId="5"/>
    <cellStyle name="Pourcentage 2" xfId="9"/>
    <cellStyle name="Pourcentage 2 2" xfId="129"/>
    <cellStyle name="Pourcentage 2 3" xfId="130"/>
    <cellStyle name="Pourcentage 3" xfId="131"/>
    <cellStyle name="Pourcentage 3 2" xfId="132"/>
    <cellStyle name="Pourcentage 3 3" xfId="133"/>
    <cellStyle name="Pourcentage 4" xfId="134"/>
    <cellStyle name="Pourcentage 5" xfId="213"/>
    <cellStyle name="Satisfaisant" xfId="161" builtinId="26" customBuiltin="1"/>
    <cellStyle name="Satisfaisant 2" xfId="135"/>
    <cellStyle name="Satisfaisant 3" xfId="136"/>
    <cellStyle name="Sortie" xfId="165" builtinId="21" customBuiltin="1"/>
    <cellStyle name="Sortie 2" xfId="137"/>
    <cellStyle name="Sortie 3" xfId="138"/>
    <cellStyle name="tab4" xfId="10"/>
    <cellStyle name="tab4 2" xfId="139"/>
    <cellStyle name="Texte explicatif" xfId="170" builtinId="53" customBuiltin="1"/>
    <cellStyle name="Texte explicatif 2" xfId="140"/>
    <cellStyle name="Texte explicatif 3" xfId="141"/>
    <cellStyle name="Titre" xfId="156" builtinId="15" customBuiltin="1"/>
    <cellStyle name="Titre 1" xfId="157" builtinId="16" customBuiltin="1"/>
    <cellStyle name="Titre 1 2" xfId="142"/>
    <cellStyle name="Titre 1 3" xfId="143"/>
    <cellStyle name="Titre 2" xfId="158" builtinId="17" customBuiltin="1"/>
    <cellStyle name="Titre 2 2" xfId="144"/>
    <cellStyle name="Titre 2 3" xfId="145"/>
    <cellStyle name="Titre 3" xfId="159" builtinId="18" customBuiltin="1"/>
    <cellStyle name="Titre 3 2" xfId="146"/>
    <cellStyle name="Titre 3 3" xfId="147"/>
    <cellStyle name="Titre 4" xfId="160" builtinId="19" customBuiltin="1"/>
    <cellStyle name="Titre 4 2" xfId="148"/>
    <cellStyle name="Titre 4 3" xfId="149"/>
    <cellStyle name="Total" xfId="171" builtinId="25" customBuiltin="1"/>
    <cellStyle name="Total 2" xfId="150"/>
    <cellStyle name="Total 3" xfId="151"/>
    <cellStyle name="toto" xfId="11"/>
    <cellStyle name="toto 2" xfId="152"/>
    <cellStyle name="Vérification" xfId="168" builtinId="23" customBuiltin="1"/>
    <cellStyle name="Vérification 2" xfId="153"/>
    <cellStyle name="Vérification 3" xfId="154"/>
  </cellStyles>
  <dxfs count="1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8</xdr:row>
      <xdr:rowOff>133349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9</xdr:row>
      <xdr:rowOff>85724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9</xdr:row>
      <xdr:rowOff>66674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24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9</xdr:row>
      <xdr:rowOff>9524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8</xdr:row>
      <xdr:rowOff>133349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228599</xdr:rowOff>
    </xdr:from>
    <xdr:to>
      <xdr:col>5</xdr:col>
      <xdr:colOff>676275</xdr:colOff>
      <xdr:row>9</xdr:row>
      <xdr:rowOff>47624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599"/>
          <a:ext cx="136207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676275</xdr:colOff>
      <xdr:row>9</xdr:row>
      <xdr:rowOff>76200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28600"/>
          <a:ext cx="1362075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che%20CNU\2015\02-Maquette\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 tint="4.9989318521683403E-2"/>
    <pageSetUpPr fitToPage="1"/>
  </sheetPr>
  <dimension ref="A1:V795"/>
  <sheetViews>
    <sheetView showGridLines="0" tabSelected="1" zoomScaleNormal="100" workbookViewId="0">
      <selection activeCell="N17" sqref="N17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351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429"/>
      <c r="H29" s="429"/>
      <c r="I29" s="429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ht="6.75" customHeight="1" x14ac:dyDescent="0.2">
      <c r="B35" s="330"/>
      <c r="C35" s="330"/>
      <c r="D35" s="330"/>
    </row>
    <row r="36" spans="1:9" s="594" customFormat="1" ht="21" customHeight="1" x14ac:dyDescent="0.25">
      <c r="A36" s="595" t="s">
        <v>543</v>
      </c>
      <c r="B36" s="595"/>
      <c r="C36" s="595"/>
      <c r="D36" s="595"/>
      <c r="E36" s="595"/>
      <c r="F36" s="595"/>
      <c r="G36" s="595"/>
      <c r="H36" s="595"/>
      <c r="I36" s="595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1">
    <mergeCell ref="F44:H44"/>
    <mergeCell ref="A45:I45"/>
    <mergeCell ref="A46:I46"/>
    <mergeCell ref="A47:I47"/>
    <mergeCell ref="A48:I48"/>
    <mergeCell ref="A36:I36"/>
    <mergeCell ref="O15:V15"/>
    <mergeCell ref="O16:V16"/>
    <mergeCell ref="A24:I25"/>
    <mergeCell ref="A28:I28"/>
    <mergeCell ref="A32:I32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I90"/>
  <sheetViews>
    <sheetView showGridLines="0" workbookViewId="0">
      <pane ySplit="8" topLeftCell="A9" activePane="bottomLeft" state="frozen"/>
      <selection activeCell="K24" sqref="K24"/>
      <selection pane="bottomLeft" activeCell="K5" sqref="K5"/>
    </sheetView>
  </sheetViews>
  <sheetFormatPr baseColWidth="10" defaultRowHeight="12.75" x14ac:dyDescent="0.2"/>
  <cols>
    <col min="1" max="1" width="31.5" style="489" customWidth="1"/>
    <col min="2" max="2" width="14.1640625" bestFit="1" customWidth="1"/>
    <col min="3" max="3" width="13" bestFit="1" customWidth="1"/>
    <col min="4" max="4" width="10.5" customWidth="1"/>
    <col min="5" max="5" width="15.1640625" bestFit="1" customWidth="1"/>
    <col min="6" max="6" width="2.5" customWidth="1"/>
    <col min="7" max="7" width="13.1640625" customWidth="1"/>
    <col min="9" max="9" width="17.5" customWidth="1"/>
  </cols>
  <sheetData>
    <row r="1" spans="1:9" ht="13.5" thickBot="1" x14ac:dyDescent="0.25"/>
    <row r="2" spans="1:9" ht="36" customHeight="1" thickTop="1" thickBot="1" x14ac:dyDescent="0.25">
      <c r="A2" s="612" t="s">
        <v>522</v>
      </c>
      <c r="B2" s="622"/>
      <c r="C2" s="622"/>
      <c r="D2" s="622"/>
      <c r="E2" s="622"/>
      <c r="F2" s="622"/>
      <c r="G2" s="622"/>
      <c r="H2" s="622"/>
      <c r="I2" s="623"/>
    </row>
    <row r="3" spans="1:9" ht="13.5" thickTop="1" x14ac:dyDescent="0.2"/>
    <row r="5" spans="1:9" ht="27.75" customHeight="1" x14ac:dyDescent="0.2">
      <c r="A5" s="629" t="s">
        <v>335</v>
      </c>
      <c r="B5" s="629"/>
      <c r="C5" s="629"/>
      <c r="D5" s="629"/>
      <c r="E5" s="629"/>
      <c r="F5" s="629"/>
      <c r="G5" s="629"/>
      <c r="H5" s="629"/>
      <c r="I5" s="629"/>
    </row>
    <row r="8" spans="1:9" ht="63.75" x14ac:dyDescent="0.2">
      <c r="A8" s="630" t="s">
        <v>559</v>
      </c>
      <c r="B8" s="343" t="s">
        <v>61</v>
      </c>
      <c r="C8" s="343" t="s">
        <v>104</v>
      </c>
      <c r="D8" s="343" t="s">
        <v>557</v>
      </c>
      <c r="E8" s="343" t="s">
        <v>62</v>
      </c>
      <c r="F8" s="6"/>
      <c r="G8" s="175" t="s">
        <v>106</v>
      </c>
      <c r="H8" s="176" t="s">
        <v>107</v>
      </c>
      <c r="I8" s="4" t="s">
        <v>558</v>
      </c>
    </row>
    <row r="9" spans="1:9" x14ac:dyDescent="0.2">
      <c r="A9" s="630"/>
    </row>
    <row r="10" spans="1:9" x14ac:dyDescent="0.2">
      <c r="A10" s="480" t="s">
        <v>0</v>
      </c>
      <c r="B10" s="64">
        <v>104</v>
      </c>
      <c r="C10" s="166">
        <v>565</v>
      </c>
      <c r="D10" s="166">
        <v>248</v>
      </c>
      <c r="E10" s="166">
        <v>94</v>
      </c>
      <c r="F10" s="142"/>
      <c r="G10" s="177">
        <f t="shared" ref="G10:G42" si="0">C10/B10</f>
        <v>5.4326923076923075</v>
      </c>
      <c r="H10" s="178">
        <f t="shared" ref="H10:H42" si="1">D10/B10</f>
        <v>2.3846153846153846</v>
      </c>
      <c r="I10" s="188">
        <f t="shared" ref="I10:I42" si="2">E10/D10</f>
        <v>0.37903225806451613</v>
      </c>
    </row>
    <row r="11" spans="1:9" x14ac:dyDescent="0.2">
      <c r="A11" s="481" t="s">
        <v>476</v>
      </c>
      <c r="B11" s="66">
        <v>50</v>
      </c>
      <c r="C11" s="167">
        <v>164</v>
      </c>
      <c r="D11" s="167">
        <v>91</v>
      </c>
      <c r="E11" s="167">
        <v>46</v>
      </c>
      <c r="F11" s="142"/>
      <c r="G11" s="179">
        <f t="shared" si="0"/>
        <v>3.28</v>
      </c>
      <c r="H11" s="180">
        <f t="shared" si="1"/>
        <v>1.82</v>
      </c>
      <c r="I11" s="189">
        <f t="shared" si="2"/>
        <v>0.50549450549450547</v>
      </c>
    </row>
    <row r="12" spans="1:9" x14ac:dyDescent="0.2">
      <c r="A12" s="482" t="s">
        <v>1</v>
      </c>
      <c r="B12" s="20">
        <v>24</v>
      </c>
      <c r="C12" s="168">
        <v>71</v>
      </c>
      <c r="D12" s="168">
        <v>45</v>
      </c>
      <c r="E12" s="168">
        <v>21</v>
      </c>
      <c r="F12" s="142"/>
      <c r="G12" s="181">
        <f t="shared" si="0"/>
        <v>2.9583333333333335</v>
      </c>
      <c r="H12" s="181">
        <f t="shared" si="1"/>
        <v>1.875</v>
      </c>
      <c r="I12" s="149">
        <f t="shared" si="2"/>
        <v>0.46666666666666667</v>
      </c>
    </row>
    <row r="13" spans="1:9" x14ac:dyDescent="0.2">
      <c r="A13" s="483" t="s">
        <v>2</v>
      </c>
      <c r="B13" s="21">
        <v>21</v>
      </c>
      <c r="C13" s="169">
        <v>87</v>
      </c>
      <c r="D13" s="169">
        <v>43</v>
      </c>
      <c r="E13" s="169">
        <v>21</v>
      </c>
      <c r="F13" s="142"/>
      <c r="G13" s="182">
        <f t="shared" si="0"/>
        <v>4.1428571428571432</v>
      </c>
      <c r="H13" s="182">
        <f t="shared" si="1"/>
        <v>2.0476190476190474</v>
      </c>
      <c r="I13" s="150">
        <f t="shared" si="2"/>
        <v>0.48837209302325579</v>
      </c>
    </row>
    <row r="14" spans="1:9" x14ac:dyDescent="0.2">
      <c r="A14" s="483" t="s">
        <v>3</v>
      </c>
      <c r="B14" s="21">
        <v>2</v>
      </c>
      <c r="C14" s="169">
        <v>2</v>
      </c>
      <c r="D14" s="169">
        <v>2</v>
      </c>
      <c r="E14" s="169">
        <v>2</v>
      </c>
      <c r="F14" s="142"/>
      <c r="G14" s="182">
        <f t="shared" si="0"/>
        <v>1</v>
      </c>
      <c r="H14" s="182">
        <f t="shared" si="1"/>
        <v>1</v>
      </c>
      <c r="I14" s="150">
        <f t="shared" si="2"/>
        <v>1</v>
      </c>
    </row>
    <row r="15" spans="1:9" x14ac:dyDescent="0.2">
      <c r="A15" s="484" t="s">
        <v>4</v>
      </c>
      <c r="B15" s="43">
        <v>3</v>
      </c>
      <c r="C15" s="170">
        <v>4</v>
      </c>
      <c r="D15" s="170">
        <v>4</v>
      </c>
      <c r="E15" s="170">
        <v>2</v>
      </c>
      <c r="F15" s="142"/>
      <c r="G15" s="183">
        <f t="shared" si="0"/>
        <v>1.3333333333333333</v>
      </c>
      <c r="H15" s="183">
        <f t="shared" si="1"/>
        <v>1.3333333333333333</v>
      </c>
      <c r="I15" s="151">
        <f t="shared" si="2"/>
        <v>0.5</v>
      </c>
    </row>
    <row r="16" spans="1:9" ht="25.5" x14ac:dyDescent="0.2">
      <c r="A16" s="485" t="s">
        <v>477</v>
      </c>
      <c r="B16" s="566">
        <v>54</v>
      </c>
      <c r="C16" s="171">
        <v>401</v>
      </c>
      <c r="D16" s="171">
        <v>157</v>
      </c>
      <c r="E16" s="171">
        <v>48</v>
      </c>
      <c r="F16" s="142"/>
      <c r="G16" s="184">
        <f t="shared" si="0"/>
        <v>7.4259259259259256</v>
      </c>
      <c r="H16" s="185">
        <f t="shared" si="1"/>
        <v>2.9074074074074074</v>
      </c>
      <c r="I16" s="190">
        <f t="shared" si="2"/>
        <v>0.30573248407643311</v>
      </c>
    </row>
    <row r="17" spans="1:9" x14ac:dyDescent="0.2">
      <c r="A17" s="482" t="s">
        <v>5</v>
      </c>
      <c r="B17" s="20">
        <v>22</v>
      </c>
      <c r="C17" s="168">
        <v>232</v>
      </c>
      <c r="D17" s="168">
        <v>96</v>
      </c>
      <c r="E17" s="168">
        <v>21</v>
      </c>
      <c r="F17" s="142"/>
      <c r="G17" s="181">
        <f t="shared" si="0"/>
        <v>10.545454545454545</v>
      </c>
      <c r="H17" s="181">
        <f t="shared" si="1"/>
        <v>4.3636363636363633</v>
      </c>
      <c r="I17" s="149">
        <f t="shared" si="2"/>
        <v>0.21875</v>
      </c>
    </row>
    <row r="18" spans="1:9" x14ac:dyDescent="0.2">
      <c r="A18" s="484" t="s">
        <v>6</v>
      </c>
      <c r="B18" s="43">
        <v>32</v>
      </c>
      <c r="C18" s="170">
        <v>169</v>
      </c>
      <c r="D18" s="170">
        <v>83</v>
      </c>
      <c r="E18" s="170">
        <v>27</v>
      </c>
      <c r="F18" s="142"/>
      <c r="G18" s="183">
        <f t="shared" si="0"/>
        <v>5.28125</v>
      </c>
      <c r="H18" s="183">
        <f t="shared" si="1"/>
        <v>2.59375</v>
      </c>
      <c r="I18" s="151">
        <f t="shared" si="2"/>
        <v>0.3253012048192771</v>
      </c>
    </row>
    <row r="19" spans="1:9" ht="25.5" x14ac:dyDescent="0.2">
      <c r="A19" s="480" t="s">
        <v>474</v>
      </c>
      <c r="B19" s="567">
        <v>226</v>
      </c>
      <c r="C19" s="166">
        <v>1481</v>
      </c>
      <c r="D19" s="166">
        <v>724</v>
      </c>
      <c r="E19" s="166">
        <v>209</v>
      </c>
      <c r="F19" s="142"/>
      <c r="G19" s="177">
        <f t="shared" si="0"/>
        <v>6.553097345132743</v>
      </c>
      <c r="H19" s="178">
        <f t="shared" si="1"/>
        <v>3.2035398230088497</v>
      </c>
      <c r="I19" s="188">
        <f t="shared" si="2"/>
        <v>0.28867403314917128</v>
      </c>
    </row>
    <row r="20" spans="1:9" x14ac:dyDescent="0.2">
      <c r="A20" s="481" t="s">
        <v>478</v>
      </c>
      <c r="B20" s="66">
        <v>93</v>
      </c>
      <c r="C20" s="167">
        <v>629</v>
      </c>
      <c r="D20" s="167">
        <v>297</v>
      </c>
      <c r="E20" s="167">
        <v>86</v>
      </c>
      <c r="F20" s="142"/>
      <c r="G20" s="179">
        <f t="shared" si="0"/>
        <v>6.763440860215054</v>
      </c>
      <c r="H20" s="180">
        <f t="shared" si="1"/>
        <v>3.193548387096774</v>
      </c>
      <c r="I20" s="189">
        <f t="shared" si="2"/>
        <v>0.28956228956228958</v>
      </c>
    </row>
    <row r="21" spans="1:9" x14ac:dyDescent="0.2">
      <c r="A21" s="482" t="s">
        <v>8</v>
      </c>
      <c r="B21" s="20">
        <v>17</v>
      </c>
      <c r="C21" s="168">
        <v>103</v>
      </c>
      <c r="D21" s="168">
        <v>59</v>
      </c>
      <c r="E21" s="168">
        <v>15</v>
      </c>
      <c r="F21" s="142"/>
      <c r="G21" s="181">
        <f t="shared" si="0"/>
        <v>6.0588235294117645</v>
      </c>
      <c r="H21" s="181">
        <f t="shared" si="1"/>
        <v>3.4705882352941178</v>
      </c>
      <c r="I21" s="149">
        <f t="shared" si="2"/>
        <v>0.25423728813559321</v>
      </c>
    </row>
    <row r="22" spans="1:9" x14ac:dyDescent="0.2">
      <c r="A22" s="483" t="s">
        <v>9</v>
      </c>
      <c r="B22" s="21">
        <v>3</v>
      </c>
      <c r="C22" s="169">
        <v>19</v>
      </c>
      <c r="D22" s="169">
        <v>16</v>
      </c>
      <c r="E22" s="169">
        <v>3</v>
      </c>
      <c r="F22" s="142"/>
      <c r="G22" s="182">
        <f t="shared" si="0"/>
        <v>6.333333333333333</v>
      </c>
      <c r="H22" s="182">
        <f t="shared" si="1"/>
        <v>5.333333333333333</v>
      </c>
      <c r="I22" s="150">
        <f t="shared" si="2"/>
        <v>0.1875</v>
      </c>
    </row>
    <row r="23" spans="1:9" x14ac:dyDescent="0.2">
      <c r="A23" s="483" t="s">
        <v>10</v>
      </c>
      <c r="B23" s="21">
        <v>25</v>
      </c>
      <c r="C23" s="169">
        <v>209</v>
      </c>
      <c r="D23" s="169">
        <v>92</v>
      </c>
      <c r="E23" s="169">
        <v>25</v>
      </c>
      <c r="F23" s="142"/>
      <c r="G23" s="182">
        <f t="shared" si="0"/>
        <v>8.36</v>
      </c>
      <c r="H23" s="182">
        <f t="shared" si="1"/>
        <v>3.68</v>
      </c>
      <c r="I23" s="150">
        <f t="shared" si="2"/>
        <v>0.27173913043478259</v>
      </c>
    </row>
    <row r="24" spans="1:9" x14ac:dyDescent="0.2">
      <c r="A24" s="483" t="s">
        <v>11</v>
      </c>
      <c r="B24" s="21">
        <v>4</v>
      </c>
      <c r="C24" s="169">
        <v>41</v>
      </c>
      <c r="D24" s="169">
        <v>22</v>
      </c>
      <c r="E24" s="169">
        <v>4</v>
      </c>
      <c r="F24" s="142"/>
      <c r="G24" s="182">
        <f t="shared" si="0"/>
        <v>10.25</v>
      </c>
      <c r="H24" s="182">
        <f t="shared" si="1"/>
        <v>5.5</v>
      </c>
      <c r="I24" s="150">
        <f t="shared" si="2"/>
        <v>0.18181818181818182</v>
      </c>
    </row>
    <row r="25" spans="1:9" x14ac:dyDescent="0.2">
      <c r="A25" s="483" t="s">
        <v>12</v>
      </c>
      <c r="B25" s="21">
        <v>22</v>
      </c>
      <c r="C25" s="169">
        <v>134</v>
      </c>
      <c r="D25" s="169">
        <v>65</v>
      </c>
      <c r="E25" s="169">
        <v>19</v>
      </c>
      <c r="F25" s="142"/>
      <c r="G25" s="182">
        <f t="shared" si="0"/>
        <v>6.0909090909090908</v>
      </c>
      <c r="H25" s="182">
        <f t="shared" si="1"/>
        <v>2.9545454545454546</v>
      </c>
      <c r="I25" s="150">
        <f t="shared" si="2"/>
        <v>0.29230769230769232</v>
      </c>
    </row>
    <row r="26" spans="1:9" x14ac:dyDescent="0.2">
      <c r="A26" s="483" t="s">
        <v>13</v>
      </c>
      <c r="B26" s="21"/>
      <c r="C26" s="169"/>
      <c r="D26" s="169"/>
      <c r="E26" s="169">
        <v>0</v>
      </c>
      <c r="F26" s="142"/>
      <c r="G26" s="182"/>
      <c r="H26" s="182"/>
      <c r="I26" s="150"/>
    </row>
    <row r="27" spans="1:9" x14ac:dyDescent="0.2">
      <c r="A27" s="483" t="s">
        <v>14</v>
      </c>
      <c r="B27" s="21"/>
      <c r="C27" s="169"/>
      <c r="D27" s="169"/>
      <c r="E27" s="169">
        <v>0</v>
      </c>
      <c r="F27" s="142"/>
      <c r="G27" s="182"/>
      <c r="H27" s="182"/>
      <c r="I27" s="150"/>
    </row>
    <row r="28" spans="1:9" x14ac:dyDescent="0.2">
      <c r="A28" s="483" t="s">
        <v>15</v>
      </c>
      <c r="B28" s="21">
        <v>15</v>
      </c>
      <c r="C28" s="169">
        <v>100</v>
      </c>
      <c r="D28" s="169">
        <v>49</v>
      </c>
      <c r="E28" s="169">
        <v>15</v>
      </c>
      <c r="F28" s="142"/>
      <c r="G28" s="182">
        <f t="shared" si="0"/>
        <v>6.666666666666667</v>
      </c>
      <c r="H28" s="182">
        <f t="shared" si="1"/>
        <v>3.2666666666666666</v>
      </c>
      <c r="I28" s="150">
        <f t="shared" si="2"/>
        <v>0.30612244897959184</v>
      </c>
    </row>
    <row r="29" spans="1:9" x14ac:dyDescent="0.2">
      <c r="A29" s="484" t="s">
        <v>16</v>
      </c>
      <c r="B29" s="43">
        <v>7</v>
      </c>
      <c r="C29" s="170">
        <v>23</v>
      </c>
      <c r="D29" s="170">
        <v>15</v>
      </c>
      <c r="E29" s="170">
        <v>5</v>
      </c>
      <c r="F29" s="142"/>
      <c r="G29" s="183">
        <f t="shared" si="0"/>
        <v>3.2857142857142856</v>
      </c>
      <c r="H29" s="183">
        <f t="shared" si="1"/>
        <v>2.1428571428571428</v>
      </c>
      <c r="I29" s="151">
        <f t="shared" si="2"/>
        <v>0.33333333333333331</v>
      </c>
    </row>
    <row r="30" spans="1:9" x14ac:dyDescent="0.2">
      <c r="A30" s="485" t="s">
        <v>281</v>
      </c>
      <c r="B30" s="54">
        <v>98</v>
      </c>
      <c r="C30" s="171">
        <v>640</v>
      </c>
      <c r="D30" s="171">
        <v>364</v>
      </c>
      <c r="E30" s="171">
        <v>90</v>
      </c>
      <c r="F30" s="142"/>
      <c r="G30" s="184">
        <f t="shared" si="0"/>
        <v>6.5306122448979593</v>
      </c>
      <c r="H30" s="185">
        <f t="shared" si="1"/>
        <v>3.7142857142857144</v>
      </c>
      <c r="I30" s="190">
        <f t="shared" si="2"/>
        <v>0.24725274725274726</v>
      </c>
    </row>
    <row r="31" spans="1:9" x14ac:dyDescent="0.2">
      <c r="A31" s="482" t="s">
        <v>17</v>
      </c>
      <c r="B31" s="20">
        <v>14</v>
      </c>
      <c r="C31" s="168">
        <v>77</v>
      </c>
      <c r="D31" s="168">
        <v>52</v>
      </c>
      <c r="E31" s="168">
        <v>12</v>
      </c>
      <c r="F31" s="142"/>
      <c r="G31" s="181">
        <f t="shared" si="0"/>
        <v>5.5</v>
      </c>
      <c r="H31" s="181">
        <f t="shared" si="1"/>
        <v>3.7142857142857144</v>
      </c>
      <c r="I31" s="149">
        <f t="shared" si="2"/>
        <v>0.23076923076923078</v>
      </c>
    </row>
    <row r="32" spans="1:9" x14ac:dyDescent="0.2">
      <c r="A32" s="483" t="s">
        <v>18</v>
      </c>
      <c r="B32" s="21">
        <v>10</v>
      </c>
      <c r="C32" s="169">
        <v>97</v>
      </c>
      <c r="D32" s="169">
        <v>51</v>
      </c>
      <c r="E32" s="169">
        <v>9</v>
      </c>
      <c r="F32" s="142"/>
      <c r="G32" s="182">
        <f t="shared" si="0"/>
        <v>9.6999999999999993</v>
      </c>
      <c r="H32" s="182">
        <f t="shared" si="1"/>
        <v>5.0999999999999996</v>
      </c>
      <c r="I32" s="150">
        <f t="shared" si="2"/>
        <v>0.17647058823529413</v>
      </c>
    </row>
    <row r="33" spans="1:9" x14ac:dyDescent="0.2">
      <c r="A33" s="483" t="s">
        <v>19</v>
      </c>
      <c r="B33" s="21">
        <v>18</v>
      </c>
      <c r="C33" s="169">
        <v>121</v>
      </c>
      <c r="D33" s="169">
        <v>62</v>
      </c>
      <c r="E33" s="169">
        <v>18</v>
      </c>
      <c r="F33" s="142"/>
      <c r="G33" s="182">
        <f t="shared" si="0"/>
        <v>6.7222222222222223</v>
      </c>
      <c r="H33" s="182">
        <f t="shared" si="1"/>
        <v>3.4444444444444446</v>
      </c>
      <c r="I33" s="150">
        <f t="shared" si="2"/>
        <v>0.29032258064516131</v>
      </c>
    </row>
    <row r="34" spans="1:9" x14ac:dyDescent="0.2">
      <c r="A34" s="483" t="s">
        <v>20</v>
      </c>
      <c r="B34" s="21">
        <v>13</v>
      </c>
      <c r="C34" s="169">
        <v>120</v>
      </c>
      <c r="D34" s="169">
        <v>64</v>
      </c>
      <c r="E34" s="169">
        <v>13</v>
      </c>
      <c r="F34" s="142"/>
      <c r="G34" s="182">
        <f t="shared" si="0"/>
        <v>9.2307692307692299</v>
      </c>
      <c r="H34" s="182">
        <f t="shared" si="1"/>
        <v>4.9230769230769234</v>
      </c>
      <c r="I34" s="150">
        <f t="shared" si="2"/>
        <v>0.203125</v>
      </c>
    </row>
    <row r="35" spans="1:9" x14ac:dyDescent="0.2">
      <c r="A35" s="483" t="s">
        <v>21</v>
      </c>
      <c r="B35" s="21">
        <v>4</v>
      </c>
      <c r="C35" s="169">
        <v>20</v>
      </c>
      <c r="D35" s="169">
        <v>16</v>
      </c>
      <c r="E35" s="169">
        <v>2</v>
      </c>
      <c r="F35" s="142"/>
      <c r="G35" s="182">
        <f t="shared" si="0"/>
        <v>5</v>
      </c>
      <c r="H35" s="182">
        <f t="shared" si="1"/>
        <v>4</v>
      </c>
      <c r="I35" s="150">
        <f t="shared" si="2"/>
        <v>0.125</v>
      </c>
    </row>
    <row r="36" spans="1:9" x14ac:dyDescent="0.2">
      <c r="A36" s="483" t="s">
        <v>22</v>
      </c>
      <c r="B36" s="21">
        <v>9</v>
      </c>
      <c r="C36" s="169">
        <v>26</v>
      </c>
      <c r="D36" s="169">
        <v>22</v>
      </c>
      <c r="E36" s="169">
        <v>9</v>
      </c>
      <c r="F36" s="142"/>
      <c r="G36" s="182">
        <f t="shared" si="0"/>
        <v>2.8888888888888888</v>
      </c>
      <c r="H36" s="182">
        <f t="shared" si="1"/>
        <v>2.4444444444444446</v>
      </c>
      <c r="I36" s="150">
        <f t="shared" si="2"/>
        <v>0.40909090909090912</v>
      </c>
    </row>
    <row r="37" spans="1:9" x14ac:dyDescent="0.2">
      <c r="A37" s="483" t="s">
        <v>23</v>
      </c>
      <c r="B37" s="21">
        <v>18</v>
      </c>
      <c r="C37" s="169">
        <v>117</v>
      </c>
      <c r="D37" s="169">
        <v>70</v>
      </c>
      <c r="E37" s="169">
        <v>17</v>
      </c>
      <c r="F37" s="142"/>
      <c r="G37" s="182">
        <f t="shared" si="0"/>
        <v>6.5</v>
      </c>
      <c r="H37" s="182">
        <f t="shared" si="1"/>
        <v>3.8888888888888888</v>
      </c>
      <c r="I37" s="150">
        <f t="shared" si="2"/>
        <v>0.24285714285714285</v>
      </c>
    </row>
    <row r="38" spans="1:9" x14ac:dyDescent="0.2">
      <c r="A38" s="483" t="s">
        <v>24</v>
      </c>
      <c r="B38" s="21">
        <v>10</v>
      </c>
      <c r="C38" s="169">
        <v>56</v>
      </c>
      <c r="D38" s="169">
        <v>40</v>
      </c>
      <c r="E38" s="169">
        <v>9</v>
      </c>
      <c r="F38" s="142"/>
      <c r="G38" s="182">
        <f t="shared" si="0"/>
        <v>5.6</v>
      </c>
      <c r="H38" s="182">
        <f t="shared" si="1"/>
        <v>4</v>
      </c>
      <c r="I38" s="150">
        <f t="shared" si="2"/>
        <v>0.22500000000000001</v>
      </c>
    </row>
    <row r="39" spans="1:9" x14ac:dyDescent="0.2">
      <c r="A39" s="484" t="s">
        <v>25</v>
      </c>
      <c r="B39" s="43">
        <v>2</v>
      </c>
      <c r="C39" s="170">
        <v>6</v>
      </c>
      <c r="D39" s="170">
        <v>6</v>
      </c>
      <c r="E39" s="170">
        <v>1</v>
      </c>
      <c r="F39" s="142"/>
      <c r="G39" s="183">
        <f t="shared" si="0"/>
        <v>3</v>
      </c>
      <c r="H39" s="183">
        <f t="shared" si="1"/>
        <v>3</v>
      </c>
      <c r="I39" s="151">
        <f t="shared" si="2"/>
        <v>0.16666666666666666</v>
      </c>
    </row>
    <row r="40" spans="1:9" x14ac:dyDescent="0.2">
      <c r="A40" s="485" t="s">
        <v>291</v>
      </c>
      <c r="B40" s="54">
        <v>35</v>
      </c>
      <c r="C40" s="171">
        <v>212</v>
      </c>
      <c r="D40" s="171">
        <v>111</v>
      </c>
      <c r="E40" s="171">
        <v>33</v>
      </c>
      <c r="F40" s="142"/>
      <c r="G40" s="184">
        <f t="shared" si="0"/>
        <v>6.0571428571428569</v>
      </c>
      <c r="H40" s="185">
        <f t="shared" si="1"/>
        <v>3.1714285714285713</v>
      </c>
      <c r="I40" s="190">
        <f t="shared" si="2"/>
        <v>0.29729729729729731</v>
      </c>
    </row>
    <row r="41" spans="1:9" x14ac:dyDescent="0.2">
      <c r="A41" s="482" t="s">
        <v>26</v>
      </c>
      <c r="B41" s="20">
        <v>15</v>
      </c>
      <c r="C41" s="168">
        <v>118</v>
      </c>
      <c r="D41" s="168">
        <v>54</v>
      </c>
      <c r="E41" s="168">
        <v>13</v>
      </c>
      <c r="F41" s="142"/>
      <c r="G41" s="181">
        <f t="shared" si="0"/>
        <v>7.8666666666666663</v>
      </c>
      <c r="H41" s="181">
        <f t="shared" si="1"/>
        <v>3.6</v>
      </c>
      <c r="I41" s="149">
        <f t="shared" si="2"/>
        <v>0.24074074074074073</v>
      </c>
    </row>
    <row r="42" spans="1:9" x14ac:dyDescent="0.2">
      <c r="A42" s="483" t="s">
        <v>27</v>
      </c>
      <c r="B42" s="21">
        <v>10</v>
      </c>
      <c r="C42" s="169">
        <v>63</v>
      </c>
      <c r="D42" s="169">
        <v>38</v>
      </c>
      <c r="E42" s="169">
        <v>10</v>
      </c>
      <c r="F42" s="142"/>
      <c r="G42" s="182">
        <f t="shared" si="0"/>
        <v>6.3</v>
      </c>
      <c r="H42" s="182">
        <f t="shared" si="1"/>
        <v>3.8</v>
      </c>
      <c r="I42" s="150">
        <f t="shared" si="2"/>
        <v>0.26315789473684209</v>
      </c>
    </row>
    <row r="43" spans="1:9" x14ac:dyDescent="0.2">
      <c r="A43" s="483" t="s">
        <v>28</v>
      </c>
      <c r="B43" s="21">
        <v>1</v>
      </c>
      <c r="C43" s="169">
        <v>4</v>
      </c>
      <c r="D43" s="169">
        <v>4</v>
      </c>
      <c r="E43" s="169">
        <v>1</v>
      </c>
      <c r="F43" s="142"/>
      <c r="G43" s="182"/>
      <c r="H43" s="182"/>
      <c r="I43" s="150"/>
    </row>
    <row r="44" spans="1:9" x14ac:dyDescent="0.2">
      <c r="A44" s="483" t="s">
        <v>29</v>
      </c>
      <c r="B44" s="21">
        <v>1</v>
      </c>
      <c r="C44" s="169">
        <v>1</v>
      </c>
      <c r="D44" s="169">
        <v>1</v>
      </c>
      <c r="E44" s="169">
        <v>1</v>
      </c>
      <c r="F44" s="142"/>
      <c r="G44" s="182">
        <f>C44/B44</f>
        <v>1</v>
      </c>
      <c r="H44" s="182">
        <f>D44/B44</f>
        <v>1</v>
      </c>
      <c r="I44" s="150">
        <f>E44/D44</f>
        <v>1</v>
      </c>
    </row>
    <row r="45" spans="1:9" x14ac:dyDescent="0.2">
      <c r="A45" s="484" t="s">
        <v>30</v>
      </c>
      <c r="B45" s="43">
        <v>8</v>
      </c>
      <c r="C45" s="170">
        <v>26</v>
      </c>
      <c r="D45" s="170">
        <v>23</v>
      </c>
      <c r="E45" s="170">
        <v>8</v>
      </c>
      <c r="F45" s="142"/>
      <c r="G45" s="183">
        <f>C45/B45</f>
        <v>3.25</v>
      </c>
      <c r="H45" s="183">
        <f>D45/B45</f>
        <v>2.875</v>
      </c>
      <c r="I45" s="151">
        <f>E45/D45</f>
        <v>0.34782608695652173</v>
      </c>
    </row>
    <row r="46" spans="1:9" x14ac:dyDescent="0.2">
      <c r="A46" s="485" t="s">
        <v>297</v>
      </c>
      <c r="B46" s="54"/>
      <c r="C46" s="171"/>
      <c r="D46" s="171"/>
      <c r="E46" s="171">
        <v>0</v>
      </c>
      <c r="F46" s="142"/>
      <c r="G46" s="184"/>
      <c r="H46" s="185"/>
      <c r="I46" s="190"/>
    </row>
    <row r="47" spans="1:9" x14ac:dyDescent="0.2">
      <c r="A47" s="490" t="s">
        <v>31</v>
      </c>
      <c r="B47" s="20"/>
      <c r="C47" s="168"/>
      <c r="D47" s="168"/>
      <c r="E47" s="168">
        <v>0</v>
      </c>
      <c r="F47" s="142"/>
      <c r="G47" s="181"/>
      <c r="H47" s="181"/>
      <c r="I47" s="149"/>
    </row>
    <row r="48" spans="1:9" x14ac:dyDescent="0.2">
      <c r="A48" s="491" t="s">
        <v>83</v>
      </c>
      <c r="B48" s="38"/>
      <c r="C48" s="174"/>
      <c r="D48" s="174"/>
      <c r="E48" s="174">
        <v>0</v>
      </c>
      <c r="F48" s="142"/>
      <c r="G48" s="186"/>
      <c r="H48" s="186"/>
      <c r="I48" s="153"/>
    </row>
    <row r="49" spans="1:9" x14ac:dyDescent="0.2">
      <c r="A49" s="480" t="s">
        <v>475</v>
      </c>
      <c r="B49" s="64">
        <v>222</v>
      </c>
      <c r="C49" s="166">
        <v>2191</v>
      </c>
      <c r="D49" s="166">
        <v>942</v>
      </c>
      <c r="E49" s="166">
        <v>207</v>
      </c>
      <c r="F49" s="142"/>
      <c r="G49" s="177">
        <f t="shared" ref="G49:G83" si="3">C49/B49</f>
        <v>9.8693693693693696</v>
      </c>
      <c r="H49" s="178">
        <f t="shared" ref="H49:H83" si="4">D49/B49</f>
        <v>4.243243243243243</v>
      </c>
      <c r="I49" s="188">
        <f t="shared" ref="I49:I83" si="5">E49/D49</f>
        <v>0.21974522292993631</v>
      </c>
    </row>
    <row r="50" spans="1:9" x14ac:dyDescent="0.2">
      <c r="A50" s="481" t="s">
        <v>479</v>
      </c>
      <c r="B50" s="66">
        <v>75</v>
      </c>
      <c r="C50" s="167">
        <v>1344</v>
      </c>
      <c r="D50" s="167">
        <v>431</v>
      </c>
      <c r="E50" s="167">
        <v>69</v>
      </c>
      <c r="F50" s="142"/>
      <c r="G50" s="179">
        <f t="shared" si="3"/>
        <v>17.920000000000002</v>
      </c>
      <c r="H50" s="180">
        <f t="shared" si="4"/>
        <v>5.746666666666667</v>
      </c>
      <c r="I50" s="189">
        <f t="shared" si="5"/>
        <v>0.16009280742459397</v>
      </c>
    </row>
    <row r="51" spans="1:9" x14ac:dyDescent="0.2">
      <c r="A51" s="482" t="s">
        <v>37</v>
      </c>
      <c r="B51" s="20">
        <v>15</v>
      </c>
      <c r="C51" s="168">
        <v>432</v>
      </c>
      <c r="D51" s="168">
        <v>143</v>
      </c>
      <c r="E51" s="168">
        <v>15</v>
      </c>
      <c r="F51" s="142"/>
      <c r="G51" s="181">
        <f t="shared" si="3"/>
        <v>28.8</v>
      </c>
      <c r="H51" s="181">
        <f t="shared" si="4"/>
        <v>9.5333333333333332</v>
      </c>
      <c r="I51" s="149">
        <f t="shared" si="5"/>
        <v>0.1048951048951049</v>
      </c>
    </row>
    <row r="52" spans="1:9" x14ac:dyDescent="0.2">
      <c r="A52" s="483" t="s">
        <v>38</v>
      </c>
      <c r="B52" s="21">
        <v>19</v>
      </c>
      <c r="C52" s="169">
        <v>388</v>
      </c>
      <c r="D52" s="169">
        <v>151</v>
      </c>
      <c r="E52" s="169">
        <v>19</v>
      </c>
      <c r="F52" s="142"/>
      <c r="G52" s="182">
        <f t="shared" si="3"/>
        <v>20.421052631578949</v>
      </c>
      <c r="H52" s="182">
        <f t="shared" si="4"/>
        <v>7.9473684210526319</v>
      </c>
      <c r="I52" s="150">
        <f t="shared" si="5"/>
        <v>0.12582781456953643</v>
      </c>
    </row>
    <row r="53" spans="1:9" x14ac:dyDescent="0.2">
      <c r="A53" s="484" t="s">
        <v>39</v>
      </c>
      <c r="B53" s="43">
        <v>41</v>
      </c>
      <c r="C53" s="170">
        <v>524</v>
      </c>
      <c r="D53" s="170">
        <v>214</v>
      </c>
      <c r="E53" s="170">
        <v>35</v>
      </c>
      <c r="F53" s="142"/>
      <c r="G53" s="183">
        <f t="shared" si="3"/>
        <v>12.780487804878049</v>
      </c>
      <c r="H53" s="183">
        <f t="shared" si="4"/>
        <v>5.2195121951219514</v>
      </c>
      <c r="I53" s="151">
        <f t="shared" si="5"/>
        <v>0.16355140186915887</v>
      </c>
    </row>
    <row r="54" spans="1:9" x14ac:dyDescent="0.2">
      <c r="A54" s="485" t="s">
        <v>304</v>
      </c>
      <c r="B54" s="54">
        <v>20</v>
      </c>
      <c r="C54" s="171">
        <v>145</v>
      </c>
      <c r="D54" s="171">
        <v>101</v>
      </c>
      <c r="E54" s="171">
        <v>19</v>
      </c>
      <c r="F54" s="142"/>
      <c r="G54" s="184">
        <f t="shared" si="3"/>
        <v>7.25</v>
      </c>
      <c r="H54" s="185">
        <f t="shared" si="4"/>
        <v>5.05</v>
      </c>
      <c r="I54" s="190">
        <f t="shared" si="5"/>
        <v>0.18811881188118812</v>
      </c>
    </row>
    <row r="55" spans="1:9" x14ac:dyDescent="0.2">
      <c r="A55" s="482" t="s">
        <v>40</v>
      </c>
      <c r="B55" s="20">
        <v>15</v>
      </c>
      <c r="C55" s="168">
        <v>108</v>
      </c>
      <c r="D55" s="168">
        <v>76</v>
      </c>
      <c r="E55" s="168">
        <v>14</v>
      </c>
      <c r="F55" s="142"/>
      <c r="G55" s="181">
        <f t="shared" si="3"/>
        <v>7.2</v>
      </c>
      <c r="H55" s="181">
        <f t="shared" si="4"/>
        <v>5.0666666666666664</v>
      </c>
      <c r="I55" s="149">
        <f t="shared" si="5"/>
        <v>0.18421052631578946</v>
      </c>
    </row>
    <row r="56" spans="1:9" x14ac:dyDescent="0.2">
      <c r="A56" s="483" t="s">
        <v>41</v>
      </c>
      <c r="B56" s="21">
        <v>2</v>
      </c>
      <c r="C56" s="169">
        <v>25</v>
      </c>
      <c r="D56" s="169">
        <v>24</v>
      </c>
      <c r="E56" s="169">
        <v>2</v>
      </c>
      <c r="F56" s="142"/>
      <c r="G56" s="182">
        <f t="shared" si="3"/>
        <v>12.5</v>
      </c>
      <c r="H56" s="182">
        <f t="shared" si="4"/>
        <v>12</v>
      </c>
      <c r="I56" s="150">
        <f t="shared" si="5"/>
        <v>8.3333333333333329E-2</v>
      </c>
    </row>
    <row r="57" spans="1:9" x14ac:dyDescent="0.2">
      <c r="A57" s="484" t="s">
        <v>42</v>
      </c>
      <c r="B57" s="43">
        <v>3</v>
      </c>
      <c r="C57" s="170">
        <v>12</v>
      </c>
      <c r="D57" s="170">
        <v>9</v>
      </c>
      <c r="E57" s="170">
        <v>3</v>
      </c>
      <c r="F57" s="142"/>
      <c r="G57" s="183">
        <f t="shared" si="3"/>
        <v>4</v>
      </c>
      <c r="H57" s="183">
        <f t="shared" si="4"/>
        <v>3</v>
      </c>
      <c r="I57" s="151">
        <f t="shared" si="5"/>
        <v>0.33333333333333331</v>
      </c>
    </row>
    <row r="58" spans="1:9" x14ac:dyDescent="0.2">
      <c r="A58" s="485" t="s">
        <v>308</v>
      </c>
      <c r="B58" s="54">
        <v>16</v>
      </c>
      <c r="C58" s="171">
        <v>93</v>
      </c>
      <c r="D58" s="171">
        <v>77</v>
      </c>
      <c r="E58" s="171">
        <v>16</v>
      </c>
      <c r="F58" s="142"/>
      <c r="G58" s="184">
        <f t="shared" si="3"/>
        <v>5.8125</v>
      </c>
      <c r="H58" s="185">
        <f t="shared" si="4"/>
        <v>4.8125</v>
      </c>
      <c r="I58" s="190">
        <f t="shared" si="5"/>
        <v>0.20779220779220781</v>
      </c>
    </row>
    <row r="59" spans="1:9" x14ac:dyDescent="0.2">
      <c r="A59" s="482" t="s">
        <v>43</v>
      </c>
      <c r="B59" s="20">
        <v>7</v>
      </c>
      <c r="C59" s="168">
        <v>40</v>
      </c>
      <c r="D59" s="168">
        <v>38</v>
      </c>
      <c r="E59" s="168">
        <v>7</v>
      </c>
      <c r="F59" s="142"/>
      <c r="G59" s="181">
        <f t="shared" si="3"/>
        <v>5.7142857142857144</v>
      </c>
      <c r="H59" s="181">
        <f t="shared" si="4"/>
        <v>5.4285714285714288</v>
      </c>
      <c r="I59" s="149">
        <f t="shared" si="5"/>
        <v>0.18421052631578946</v>
      </c>
    </row>
    <row r="60" spans="1:9" x14ac:dyDescent="0.2">
      <c r="A60" s="483" t="s">
        <v>44</v>
      </c>
      <c r="B60" s="21">
        <v>4</v>
      </c>
      <c r="C60" s="169">
        <v>34</v>
      </c>
      <c r="D60" s="169">
        <v>27</v>
      </c>
      <c r="E60" s="169">
        <v>4</v>
      </c>
      <c r="F60" s="142"/>
      <c r="G60" s="182">
        <f t="shared" si="3"/>
        <v>8.5</v>
      </c>
      <c r="H60" s="182">
        <f t="shared" si="4"/>
        <v>6.75</v>
      </c>
      <c r="I60" s="150">
        <f t="shared" si="5"/>
        <v>0.14814814814814814</v>
      </c>
    </row>
    <row r="61" spans="1:9" x14ac:dyDescent="0.2">
      <c r="A61" s="484" t="s">
        <v>45</v>
      </c>
      <c r="B61" s="43">
        <v>5</v>
      </c>
      <c r="C61" s="170">
        <v>19</v>
      </c>
      <c r="D61" s="170">
        <v>17</v>
      </c>
      <c r="E61" s="170">
        <v>5</v>
      </c>
      <c r="F61" s="142"/>
      <c r="G61" s="183">
        <f t="shared" si="3"/>
        <v>3.8</v>
      </c>
      <c r="H61" s="183">
        <f t="shared" si="4"/>
        <v>3.4</v>
      </c>
      <c r="I61" s="151">
        <f t="shared" si="5"/>
        <v>0.29411764705882354</v>
      </c>
    </row>
    <row r="62" spans="1:9" x14ac:dyDescent="0.2">
      <c r="A62" s="485" t="s">
        <v>312</v>
      </c>
      <c r="B62" s="54">
        <v>14</v>
      </c>
      <c r="C62" s="171">
        <v>53</v>
      </c>
      <c r="D62" s="171">
        <v>47</v>
      </c>
      <c r="E62" s="171">
        <v>13</v>
      </c>
      <c r="F62" s="142"/>
      <c r="G62" s="184">
        <f t="shared" si="3"/>
        <v>3.7857142857142856</v>
      </c>
      <c r="H62" s="185">
        <f t="shared" si="4"/>
        <v>3.3571428571428572</v>
      </c>
      <c r="I62" s="190">
        <f t="shared" si="5"/>
        <v>0.27659574468085107</v>
      </c>
    </row>
    <row r="63" spans="1:9" x14ac:dyDescent="0.2">
      <c r="A63" s="482" t="s">
        <v>46</v>
      </c>
      <c r="B63" s="20">
        <v>2</v>
      </c>
      <c r="C63" s="168">
        <v>8</v>
      </c>
      <c r="D63" s="168">
        <v>8</v>
      </c>
      <c r="E63" s="168">
        <v>2</v>
      </c>
      <c r="F63" s="142"/>
      <c r="G63" s="181">
        <f t="shared" si="3"/>
        <v>4</v>
      </c>
      <c r="H63" s="181">
        <f t="shared" si="4"/>
        <v>4</v>
      </c>
      <c r="I63" s="149">
        <f t="shared" si="5"/>
        <v>0.25</v>
      </c>
    </row>
    <row r="64" spans="1:9" x14ac:dyDescent="0.2">
      <c r="A64" s="483" t="s">
        <v>47</v>
      </c>
      <c r="B64" s="21">
        <v>9</v>
      </c>
      <c r="C64" s="169">
        <v>41</v>
      </c>
      <c r="D64" s="169">
        <v>36</v>
      </c>
      <c r="E64" s="169">
        <v>8</v>
      </c>
      <c r="F64" s="142"/>
      <c r="G64" s="182">
        <f t="shared" si="3"/>
        <v>4.5555555555555554</v>
      </c>
      <c r="H64" s="182">
        <f t="shared" si="4"/>
        <v>4</v>
      </c>
      <c r="I64" s="150">
        <f t="shared" si="5"/>
        <v>0.22222222222222221</v>
      </c>
    </row>
    <row r="65" spans="1:9" x14ac:dyDescent="0.2">
      <c r="A65" s="483" t="s">
        <v>48</v>
      </c>
      <c r="B65" s="21">
        <v>2</v>
      </c>
      <c r="C65" s="169">
        <v>3</v>
      </c>
      <c r="D65" s="169">
        <v>3</v>
      </c>
      <c r="E65" s="169">
        <v>2</v>
      </c>
      <c r="F65" s="142"/>
      <c r="G65" s="182">
        <f t="shared" si="3"/>
        <v>1.5</v>
      </c>
      <c r="H65" s="182">
        <f t="shared" si="4"/>
        <v>1.5</v>
      </c>
      <c r="I65" s="150">
        <f t="shared" si="5"/>
        <v>0.66666666666666663</v>
      </c>
    </row>
    <row r="66" spans="1:9" x14ac:dyDescent="0.2">
      <c r="A66" s="484" t="s">
        <v>49</v>
      </c>
      <c r="B66" s="43">
        <v>1</v>
      </c>
      <c r="C66" s="170">
        <v>1</v>
      </c>
      <c r="D66" s="170">
        <v>1</v>
      </c>
      <c r="E66" s="170">
        <v>1</v>
      </c>
      <c r="F66" s="142"/>
      <c r="G66" s="183">
        <f t="shared" si="3"/>
        <v>1</v>
      </c>
      <c r="H66" s="183">
        <f t="shared" si="4"/>
        <v>1</v>
      </c>
      <c r="I66" s="151">
        <f t="shared" si="5"/>
        <v>1</v>
      </c>
    </row>
    <row r="67" spans="1:9" ht="25.5" x14ac:dyDescent="0.2">
      <c r="A67" s="485" t="s">
        <v>480</v>
      </c>
      <c r="B67" s="566">
        <v>63</v>
      </c>
      <c r="C67" s="171">
        <v>444</v>
      </c>
      <c r="D67" s="171">
        <v>268</v>
      </c>
      <c r="E67" s="171">
        <v>61</v>
      </c>
      <c r="F67" s="142"/>
      <c r="G67" s="184">
        <f t="shared" si="3"/>
        <v>7.0476190476190474</v>
      </c>
      <c r="H67" s="185">
        <f t="shared" si="4"/>
        <v>4.253968253968254</v>
      </c>
      <c r="I67" s="190">
        <f t="shared" si="5"/>
        <v>0.22761194029850745</v>
      </c>
    </row>
    <row r="68" spans="1:9" x14ac:dyDescent="0.2">
      <c r="A68" s="482" t="s">
        <v>50</v>
      </c>
      <c r="B68" s="20">
        <v>22</v>
      </c>
      <c r="C68" s="168">
        <v>167</v>
      </c>
      <c r="D68" s="168">
        <v>100</v>
      </c>
      <c r="E68" s="168">
        <v>21</v>
      </c>
      <c r="F68" s="142"/>
      <c r="G68" s="181">
        <f t="shared" si="3"/>
        <v>7.5909090909090908</v>
      </c>
      <c r="H68" s="181">
        <f t="shared" si="4"/>
        <v>4.5454545454545459</v>
      </c>
      <c r="I68" s="149">
        <f t="shared" si="5"/>
        <v>0.21</v>
      </c>
    </row>
    <row r="69" spans="1:9" x14ac:dyDescent="0.2">
      <c r="A69" s="483" t="s">
        <v>51</v>
      </c>
      <c r="B69" s="21">
        <v>18</v>
      </c>
      <c r="C69" s="169">
        <v>192</v>
      </c>
      <c r="D69" s="169">
        <v>102</v>
      </c>
      <c r="E69" s="169">
        <v>18</v>
      </c>
      <c r="F69" s="142"/>
      <c r="G69" s="182">
        <f t="shared" si="3"/>
        <v>10.666666666666666</v>
      </c>
      <c r="H69" s="182">
        <f t="shared" si="4"/>
        <v>5.666666666666667</v>
      </c>
      <c r="I69" s="150">
        <f t="shared" si="5"/>
        <v>0.17647058823529413</v>
      </c>
    </row>
    <row r="70" spans="1:9" x14ac:dyDescent="0.2">
      <c r="A70" s="483" t="s">
        <v>52</v>
      </c>
      <c r="B70" s="21">
        <v>9</v>
      </c>
      <c r="C70" s="169">
        <v>32</v>
      </c>
      <c r="D70" s="169">
        <v>30</v>
      </c>
      <c r="E70" s="169">
        <v>8</v>
      </c>
      <c r="F70" s="142"/>
      <c r="G70" s="182">
        <f t="shared" si="3"/>
        <v>3.5555555555555554</v>
      </c>
      <c r="H70" s="182">
        <f t="shared" si="4"/>
        <v>3.3333333333333335</v>
      </c>
      <c r="I70" s="150">
        <f t="shared" si="5"/>
        <v>0.26666666666666666</v>
      </c>
    </row>
    <row r="71" spans="1:9" x14ac:dyDescent="0.2">
      <c r="A71" s="484" t="s">
        <v>53</v>
      </c>
      <c r="B71" s="43">
        <v>14</v>
      </c>
      <c r="C71" s="170">
        <v>53</v>
      </c>
      <c r="D71" s="170">
        <v>45</v>
      </c>
      <c r="E71" s="170">
        <v>14</v>
      </c>
      <c r="F71" s="142"/>
      <c r="G71" s="183">
        <f t="shared" si="3"/>
        <v>3.7857142857142856</v>
      </c>
      <c r="H71" s="183">
        <f t="shared" si="4"/>
        <v>3.2142857142857144</v>
      </c>
      <c r="I71" s="151">
        <f t="shared" si="5"/>
        <v>0.31111111111111112</v>
      </c>
    </row>
    <row r="72" spans="1:9" x14ac:dyDescent="0.2">
      <c r="A72" s="485" t="s">
        <v>481</v>
      </c>
      <c r="B72" s="54">
        <v>34</v>
      </c>
      <c r="C72" s="171">
        <v>112</v>
      </c>
      <c r="D72" s="171">
        <v>93</v>
      </c>
      <c r="E72" s="171">
        <v>29</v>
      </c>
      <c r="F72" s="142"/>
      <c r="G72" s="184">
        <f t="shared" si="3"/>
        <v>3.2941176470588234</v>
      </c>
      <c r="H72" s="185">
        <f t="shared" si="4"/>
        <v>2.7352941176470589</v>
      </c>
      <c r="I72" s="190">
        <f t="shared" si="5"/>
        <v>0.31182795698924731</v>
      </c>
    </row>
    <row r="73" spans="1:9" x14ac:dyDescent="0.2">
      <c r="A73" s="482" t="s">
        <v>54</v>
      </c>
      <c r="B73" s="20">
        <v>13</v>
      </c>
      <c r="C73" s="168">
        <v>40</v>
      </c>
      <c r="D73" s="168">
        <v>36</v>
      </c>
      <c r="E73" s="168">
        <v>11</v>
      </c>
      <c r="F73" s="142"/>
      <c r="G73" s="181">
        <f t="shared" si="3"/>
        <v>3.0769230769230771</v>
      </c>
      <c r="H73" s="181">
        <f t="shared" si="4"/>
        <v>2.7692307692307692</v>
      </c>
      <c r="I73" s="149">
        <f t="shared" si="5"/>
        <v>0.30555555555555558</v>
      </c>
    </row>
    <row r="74" spans="1:9" x14ac:dyDescent="0.2">
      <c r="A74" s="483" t="s">
        <v>55</v>
      </c>
      <c r="B74" s="21">
        <v>5</v>
      </c>
      <c r="C74" s="169">
        <v>32</v>
      </c>
      <c r="D74" s="169">
        <v>32</v>
      </c>
      <c r="E74" s="169">
        <v>4</v>
      </c>
      <c r="F74" s="142"/>
      <c r="G74" s="182">
        <f t="shared" si="3"/>
        <v>6.4</v>
      </c>
      <c r="H74" s="182">
        <f t="shared" si="4"/>
        <v>6.4</v>
      </c>
      <c r="I74" s="150">
        <f t="shared" si="5"/>
        <v>0.125</v>
      </c>
    </row>
    <row r="75" spans="1:9" x14ac:dyDescent="0.2">
      <c r="A75" s="483" t="s">
        <v>56</v>
      </c>
      <c r="B75" s="21">
        <v>5</v>
      </c>
      <c r="C75" s="169">
        <v>13</v>
      </c>
      <c r="D75" s="169">
        <v>10</v>
      </c>
      <c r="E75" s="169">
        <v>4</v>
      </c>
      <c r="F75" s="142"/>
      <c r="G75" s="182">
        <f t="shared" si="3"/>
        <v>2.6</v>
      </c>
      <c r="H75" s="182">
        <f t="shared" si="4"/>
        <v>2</v>
      </c>
      <c r="I75" s="150">
        <f t="shared" si="5"/>
        <v>0.4</v>
      </c>
    </row>
    <row r="76" spans="1:9" x14ac:dyDescent="0.2">
      <c r="A76" s="483" t="s">
        <v>57</v>
      </c>
      <c r="B76" s="21">
        <v>5</v>
      </c>
      <c r="C76" s="169">
        <v>13</v>
      </c>
      <c r="D76" s="169">
        <v>13</v>
      </c>
      <c r="E76" s="169">
        <v>4</v>
      </c>
      <c r="F76" s="142"/>
      <c r="G76" s="182">
        <f t="shared" si="3"/>
        <v>2.6</v>
      </c>
      <c r="H76" s="182">
        <f t="shared" si="4"/>
        <v>2.6</v>
      </c>
      <c r="I76" s="150">
        <f t="shared" si="5"/>
        <v>0.30769230769230771</v>
      </c>
    </row>
    <row r="77" spans="1:9" x14ac:dyDescent="0.2">
      <c r="A77" s="483" t="s">
        <v>58</v>
      </c>
      <c r="B77" s="21">
        <v>3</v>
      </c>
      <c r="C77" s="169">
        <v>5</v>
      </c>
      <c r="D77" s="169">
        <v>5</v>
      </c>
      <c r="E77" s="169">
        <v>3</v>
      </c>
      <c r="F77" s="142"/>
      <c r="G77" s="182">
        <f t="shared" si="3"/>
        <v>1.6666666666666667</v>
      </c>
      <c r="H77" s="182">
        <f t="shared" si="4"/>
        <v>1.6666666666666667</v>
      </c>
      <c r="I77" s="150">
        <f t="shared" si="5"/>
        <v>0.6</v>
      </c>
    </row>
    <row r="78" spans="1:9" x14ac:dyDescent="0.2">
      <c r="A78" s="484" t="s">
        <v>59</v>
      </c>
      <c r="B78" s="43">
        <v>3</v>
      </c>
      <c r="C78" s="170">
        <v>9</v>
      </c>
      <c r="D78" s="170">
        <v>9</v>
      </c>
      <c r="E78" s="170">
        <v>3</v>
      </c>
      <c r="F78" s="142"/>
      <c r="G78" s="183">
        <f t="shared" si="3"/>
        <v>3</v>
      </c>
      <c r="H78" s="183">
        <f t="shared" si="4"/>
        <v>3</v>
      </c>
      <c r="I78" s="151">
        <f t="shared" si="5"/>
        <v>0.33333333333333331</v>
      </c>
    </row>
    <row r="79" spans="1:9" x14ac:dyDescent="0.2">
      <c r="A79" s="480" t="s">
        <v>32</v>
      </c>
      <c r="B79" s="64">
        <v>14</v>
      </c>
      <c r="C79" s="166">
        <v>34</v>
      </c>
      <c r="D79" s="166">
        <v>29</v>
      </c>
      <c r="E79" s="166">
        <v>14</v>
      </c>
      <c r="F79" s="142"/>
      <c r="G79" s="177">
        <f t="shared" si="3"/>
        <v>2.4285714285714284</v>
      </c>
      <c r="H79" s="178">
        <f t="shared" si="4"/>
        <v>2.0714285714285716</v>
      </c>
      <c r="I79" s="188">
        <f t="shared" si="5"/>
        <v>0.48275862068965519</v>
      </c>
    </row>
    <row r="80" spans="1:9" x14ac:dyDescent="0.2">
      <c r="A80" s="481" t="s">
        <v>99</v>
      </c>
      <c r="B80" s="66">
        <v>14</v>
      </c>
      <c r="C80" s="167">
        <v>34</v>
      </c>
      <c r="D80" s="167">
        <v>29</v>
      </c>
      <c r="E80" s="167">
        <v>14</v>
      </c>
      <c r="F80" s="142"/>
      <c r="G80" s="179">
        <f t="shared" si="3"/>
        <v>2.4285714285714284</v>
      </c>
      <c r="H80" s="180">
        <f t="shared" si="4"/>
        <v>2.0714285714285716</v>
      </c>
      <c r="I80" s="189">
        <f t="shared" si="5"/>
        <v>0.48275862068965519</v>
      </c>
    </row>
    <row r="81" spans="1:9" x14ac:dyDescent="0.2">
      <c r="A81" s="482" t="s">
        <v>33</v>
      </c>
      <c r="B81" s="20">
        <v>4</v>
      </c>
      <c r="C81" s="168">
        <v>5</v>
      </c>
      <c r="D81" s="168">
        <v>5</v>
      </c>
      <c r="E81" s="168">
        <v>4</v>
      </c>
      <c r="F81" s="142"/>
      <c r="G81" s="181">
        <f t="shared" si="3"/>
        <v>1.25</v>
      </c>
      <c r="H81" s="181">
        <f t="shared" si="4"/>
        <v>1.25</v>
      </c>
      <c r="I81" s="149">
        <f t="shared" si="5"/>
        <v>0.8</v>
      </c>
    </row>
    <row r="82" spans="1:9" x14ac:dyDescent="0.2">
      <c r="A82" s="483" t="s">
        <v>34</v>
      </c>
      <c r="B82" s="21">
        <v>7</v>
      </c>
      <c r="C82" s="169">
        <v>25</v>
      </c>
      <c r="D82" s="169">
        <v>20</v>
      </c>
      <c r="E82" s="169">
        <v>7</v>
      </c>
      <c r="F82" s="142"/>
      <c r="G82" s="182">
        <f t="shared" si="3"/>
        <v>3.5714285714285716</v>
      </c>
      <c r="H82" s="182">
        <f t="shared" si="4"/>
        <v>2.8571428571428572</v>
      </c>
      <c r="I82" s="150">
        <f t="shared" si="5"/>
        <v>0.35</v>
      </c>
    </row>
    <row r="83" spans="1:9" x14ac:dyDescent="0.2">
      <c r="A83" s="488" t="s">
        <v>35</v>
      </c>
      <c r="B83" s="22">
        <v>3</v>
      </c>
      <c r="C83" s="172">
        <v>4</v>
      </c>
      <c r="D83" s="172">
        <v>4</v>
      </c>
      <c r="E83" s="172">
        <v>3</v>
      </c>
      <c r="F83" s="142"/>
      <c r="G83" s="187">
        <f t="shared" si="3"/>
        <v>1.3333333333333333</v>
      </c>
      <c r="H83" s="187">
        <f t="shared" si="4"/>
        <v>1.3333333333333333</v>
      </c>
      <c r="I83" s="154">
        <f t="shared" si="5"/>
        <v>0.75</v>
      </c>
    </row>
    <row r="85" spans="1:9" x14ac:dyDescent="0.2">
      <c r="A85" s="492" t="s">
        <v>60</v>
      </c>
      <c r="B85" s="12">
        <f>B79+B49+B19+B10</f>
        <v>566</v>
      </c>
      <c r="C85" s="12">
        <f>C79+C49+C19+C10</f>
        <v>4271</v>
      </c>
      <c r="D85" s="12">
        <v>1908</v>
      </c>
      <c r="E85" s="192">
        <f>E79+E49+E19+E10</f>
        <v>524</v>
      </c>
      <c r="G85" s="193">
        <f>C85/B85</f>
        <v>7.5459363957597176</v>
      </c>
      <c r="H85" s="194">
        <f>D85/B85</f>
        <v>3.3710247349823321</v>
      </c>
      <c r="I85" s="146">
        <f>E85/D85</f>
        <v>0.27463312368972748</v>
      </c>
    </row>
    <row r="86" spans="1:9" ht="6" customHeight="1" x14ac:dyDescent="0.2"/>
    <row r="87" spans="1:9" ht="28.9" customHeight="1" x14ac:dyDescent="0.2">
      <c r="A87" s="631" t="s">
        <v>514</v>
      </c>
      <c r="B87" s="632"/>
      <c r="C87" s="632"/>
      <c r="D87" s="632"/>
      <c r="E87" s="632"/>
      <c r="F87" s="632"/>
      <c r="G87" s="632"/>
      <c r="H87" s="632"/>
      <c r="I87" s="632"/>
    </row>
    <row r="88" spans="1:9" x14ac:dyDescent="0.2">
      <c r="A88" s="493" t="s">
        <v>556</v>
      </c>
    </row>
    <row r="89" spans="1:9" ht="27.75" customHeight="1" x14ac:dyDescent="0.2">
      <c r="A89" s="633" t="s">
        <v>581</v>
      </c>
      <c r="B89" s="633"/>
      <c r="C89" s="633"/>
      <c r="D89" s="633"/>
      <c r="E89" s="633"/>
      <c r="F89" s="633"/>
      <c r="G89" s="633"/>
      <c r="H89" s="633"/>
      <c r="I89" s="633"/>
    </row>
    <row r="90" spans="1:9" x14ac:dyDescent="0.2">
      <c r="D90" s="281"/>
    </row>
  </sheetData>
  <mergeCells count="5">
    <mergeCell ref="A2:I2"/>
    <mergeCell ref="A5:I5"/>
    <mergeCell ref="A8:A9"/>
    <mergeCell ref="A89:I89"/>
    <mergeCell ref="A87:I8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2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R90"/>
  <sheetViews>
    <sheetView showGridLines="0" workbookViewId="0">
      <pane ySplit="11" topLeftCell="A12" activePane="bottomLeft" state="frozenSplit"/>
      <selection activeCell="K24" sqref="K24"/>
      <selection pane="bottomLeft" activeCell="S5" sqref="S5"/>
    </sheetView>
  </sheetViews>
  <sheetFormatPr baseColWidth="10" defaultRowHeight="12.75" x14ac:dyDescent="0.2"/>
  <cols>
    <col min="1" max="1" width="33.1640625" customWidth="1"/>
    <col min="2" max="2" width="8.33203125" bestFit="1" customWidth="1"/>
    <col min="3" max="3" width="13.6640625" bestFit="1" customWidth="1"/>
    <col min="4" max="4" width="8.33203125" bestFit="1" customWidth="1"/>
    <col min="5" max="5" width="13.6640625" bestFit="1" customWidth="1"/>
    <col min="6" max="6" width="8.33203125" bestFit="1" customWidth="1"/>
    <col min="7" max="7" width="13.6640625" bestFit="1" customWidth="1"/>
    <col min="8" max="8" width="8.33203125" bestFit="1" customWidth="1"/>
    <col min="9" max="9" width="13.6640625" bestFit="1" customWidth="1"/>
    <col min="11" max="11" width="8.1640625" hidden="1" customWidth="1"/>
    <col min="12" max="12" width="8.1640625" style="502" hidden="1" customWidth="1"/>
    <col min="13" max="13" width="8.1640625" hidden="1" customWidth="1"/>
    <col min="14" max="14" width="8.1640625" style="502" hidden="1" customWidth="1"/>
    <col min="15" max="15" width="8.1640625" hidden="1" customWidth="1"/>
    <col min="16" max="16" width="8.1640625" style="502" hidden="1" customWidth="1"/>
    <col min="17" max="17" width="8.1640625" hidden="1" customWidth="1"/>
    <col min="18" max="18" width="8.1640625" style="502" hidden="1" customWidth="1"/>
  </cols>
  <sheetData>
    <row r="1" spans="1:18" ht="13.5" thickBot="1" x14ac:dyDescent="0.25"/>
    <row r="2" spans="1:18" ht="36.75" customHeight="1" thickTop="1" thickBot="1" x14ac:dyDescent="0.25">
      <c r="A2" s="612" t="s">
        <v>516</v>
      </c>
      <c r="B2" s="635"/>
      <c r="C2" s="635"/>
      <c r="D2" s="635"/>
      <c r="E2" s="635"/>
      <c r="F2" s="635"/>
      <c r="G2" s="635"/>
      <c r="H2" s="635"/>
      <c r="I2" s="636"/>
    </row>
    <row r="3" spans="1:18" ht="13.5" thickTop="1" x14ac:dyDescent="0.2"/>
    <row r="5" spans="1:18" ht="27" customHeight="1" x14ac:dyDescent="0.2">
      <c r="A5" s="629" t="s">
        <v>505</v>
      </c>
      <c r="B5" s="629"/>
      <c r="C5" s="629"/>
      <c r="D5" s="629"/>
      <c r="E5" s="629"/>
      <c r="F5" s="629"/>
      <c r="G5" s="629"/>
      <c r="H5" s="629"/>
      <c r="I5" s="629"/>
    </row>
    <row r="6" spans="1:18" s="117" customFormat="1" x14ac:dyDescent="0.2">
      <c r="A6" s="344"/>
      <c r="B6" s="344"/>
      <c r="C6" s="344"/>
      <c r="D6" s="344"/>
      <c r="E6" s="344"/>
      <c r="F6" s="344"/>
      <c r="G6" s="344"/>
      <c r="H6" s="344"/>
      <c r="I6" s="344"/>
      <c r="L6" s="502"/>
      <c r="N6" s="502"/>
      <c r="P6" s="502"/>
      <c r="R6" s="502"/>
    </row>
    <row r="7" spans="1:18" x14ac:dyDescent="0.2">
      <c r="K7" s="634" t="s">
        <v>483</v>
      </c>
      <c r="L7" s="634"/>
      <c r="M7" s="634"/>
      <c r="N7" s="634"/>
      <c r="O7" s="634"/>
      <c r="P7" s="634"/>
      <c r="Q7" s="634"/>
      <c r="R7" s="634"/>
    </row>
    <row r="8" spans="1:18" x14ac:dyDescent="0.2">
      <c r="A8" s="630" t="s">
        <v>247</v>
      </c>
      <c r="B8" s="626" t="s">
        <v>88</v>
      </c>
      <c r="C8" s="626"/>
      <c r="D8" s="626"/>
      <c r="E8" s="626"/>
      <c r="F8" s="626" t="s">
        <v>92</v>
      </c>
      <c r="G8" s="626"/>
      <c r="H8" s="626"/>
      <c r="I8" s="626"/>
      <c r="K8" s="626" t="s">
        <v>88</v>
      </c>
      <c r="L8" s="626"/>
      <c r="M8" s="626"/>
      <c r="N8" s="626"/>
      <c r="O8" s="626" t="s">
        <v>92</v>
      </c>
      <c r="P8" s="626"/>
      <c r="Q8" s="626"/>
      <c r="R8" s="626"/>
    </row>
    <row r="9" spans="1:18" ht="12.75" customHeight="1" x14ac:dyDescent="0.2">
      <c r="A9" s="630"/>
      <c r="B9" s="628" t="s">
        <v>105</v>
      </c>
      <c r="C9" s="628"/>
      <c r="D9" s="628" t="s">
        <v>108</v>
      </c>
      <c r="E9" s="628"/>
      <c r="F9" s="628" t="s">
        <v>105</v>
      </c>
      <c r="G9" s="628"/>
      <c r="H9" s="628" t="s">
        <v>108</v>
      </c>
      <c r="I9" s="628"/>
      <c r="K9" s="628" t="s">
        <v>105</v>
      </c>
      <c r="L9" s="628"/>
      <c r="M9" s="628" t="s">
        <v>108</v>
      </c>
      <c r="N9" s="628"/>
      <c r="O9" s="628" t="s">
        <v>105</v>
      </c>
      <c r="P9" s="628"/>
      <c r="Q9" s="628" t="s">
        <v>108</v>
      </c>
      <c r="R9" s="628"/>
    </row>
    <row r="10" spans="1:18" x14ac:dyDescent="0.2">
      <c r="A10" s="630"/>
      <c r="B10" s="195" t="s">
        <v>109</v>
      </c>
      <c r="C10" s="196" t="s">
        <v>110</v>
      </c>
      <c r="D10" s="196" t="s">
        <v>109</v>
      </c>
      <c r="E10" s="196" t="s">
        <v>110</v>
      </c>
      <c r="F10" s="196" t="s">
        <v>109</v>
      </c>
      <c r="G10" s="196" t="s">
        <v>110</v>
      </c>
      <c r="H10" s="196" t="s">
        <v>109</v>
      </c>
      <c r="I10" s="197" t="s">
        <v>110</v>
      </c>
      <c r="K10" s="195" t="s">
        <v>109</v>
      </c>
      <c r="L10" s="501" t="s">
        <v>110</v>
      </c>
      <c r="M10" s="196" t="s">
        <v>109</v>
      </c>
      <c r="N10" s="501" t="s">
        <v>110</v>
      </c>
      <c r="O10" s="196" t="s">
        <v>109</v>
      </c>
      <c r="P10" s="501" t="s">
        <v>110</v>
      </c>
      <c r="Q10" s="196" t="s">
        <v>109</v>
      </c>
      <c r="R10" s="512" t="s">
        <v>110</v>
      </c>
    </row>
    <row r="11" spans="1:18" x14ac:dyDescent="0.2">
      <c r="A11" s="630"/>
    </row>
    <row r="12" spans="1:18" x14ac:dyDescent="0.2">
      <c r="A12" s="494" t="s">
        <v>0</v>
      </c>
      <c r="B12" s="166">
        <v>1301</v>
      </c>
      <c r="C12" s="202">
        <f>K12/B12</f>
        <v>0.45887778631821674</v>
      </c>
      <c r="D12" s="166">
        <v>235</v>
      </c>
      <c r="E12" s="202">
        <f t="shared" ref="E12:E75" si="0">M12/D12</f>
        <v>0.47659574468085109</v>
      </c>
      <c r="F12" s="166">
        <v>248</v>
      </c>
      <c r="G12" s="202">
        <f>O12/F12</f>
        <v>0.41532258064516131</v>
      </c>
      <c r="H12" s="166">
        <v>94</v>
      </c>
      <c r="I12" s="202">
        <f t="shared" ref="I12:I75" si="1">Q12/H12</f>
        <v>0.38297872340425532</v>
      </c>
      <c r="K12" s="166">
        <v>597</v>
      </c>
      <c r="L12" s="503"/>
      <c r="M12" s="166">
        <v>112</v>
      </c>
      <c r="N12" s="503"/>
      <c r="O12" s="166">
        <v>103</v>
      </c>
      <c r="P12" s="503"/>
      <c r="Q12" s="166">
        <v>36</v>
      </c>
      <c r="R12" s="503"/>
    </row>
    <row r="13" spans="1:18" x14ac:dyDescent="0.2">
      <c r="A13" s="495" t="s">
        <v>476</v>
      </c>
      <c r="B13" s="167">
        <v>748</v>
      </c>
      <c r="C13" s="203">
        <f t="shared" ref="C13:C76" si="2">K13/B13</f>
        <v>0.46791443850267378</v>
      </c>
      <c r="D13" s="167">
        <v>112</v>
      </c>
      <c r="E13" s="203">
        <f t="shared" si="0"/>
        <v>0.5178571428571429</v>
      </c>
      <c r="F13" s="167">
        <v>91</v>
      </c>
      <c r="G13" s="203">
        <f t="shared" ref="G13:G76" si="3">O13/F13</f>
        <v>0.42857142857142855</v>
      </c>
      <c r="H13" s="167">
        <v>46</v>
      </c>
      <c r="I13" s="203">
        <f t="shared" si="1"/>
        <v>0.43478260869565216</v>
      </c>
      <c r="K13" s="167">
        <v>350</v>
      </c>
      <c r="L13" s="504"/>
      <c r="M13" s="167">
        <v>58</v>
      </c>
      <c r="N13" s="504"/>
      <c r="O13" s="167">
        <v>39</v>
      </c>
      <c r="P13" s="504"/>
      <c r="Q13" s="167">
        <v>20</v>
      </c>
      <c r="R13" s="504"/>
    </row>
    <row r="14" spans="1:18" x14ac:dyDescent="0.2">
      <c r="A14" s="496" t="s">
        <v>1</v>
      </c>
      <c r="B14" s="205">
        <v>214</v>
      </c>
      <c r="C14" s="198">
        <f t="shared" si="2"/>
        <v>0.50467289719626163</v>
      </c>
      <c r="D14" s="205">
        <v>50</v>
      </c>
      <c r="E14" s="198">
        <f t="shared" si="0"/>
        <v>0.62</v>
      </c>
      <c r="F14" s="205">
        <v>45</v>
      </c>
      <c r="G14" s="198">
        <f t="shared" si="3"/>
        <v>0.46666666666666667</v>
      </c>
      <c r="H14" s="205">
        <v>21</v>
      </c>
      <c r="I14" s="198">
        <f t="shared" si="1"/>
        <v>0.38095238095238093</v>
      </c>
      <c r="K14" s="205">
        <v>108</v>
      </c>
      <c r="L14" s="505"/>
      <c r="M14" s="205">
        <v>31</v>
      </c>
      <c r="N14" s="505"/>
      <c r="O14" s="205">
        <v>21</v>
      </c>
      <c r="P14" s="505"/>
      <c r="Q14" s="205">
        <v>8</v>
      </c>
      <c r="R14" s="505"/>
    </row>
    <row r="15" spans="1:18" x14ac:dyDescent="0.2">
      <c r="A15" s="497" t="s">
        <v>2</v>
      </c>
      <c r="B15" s="206">
        <v>150</v>
      </c>
      <c r="C15" s="199">
        <f t="shared" si="2"/>
        <v>0.44</v>
      </c>
      <c r="D15" s="206">
        <v>43</v>
      </c>
      <c r="E15" s="199">
        <f t="shared" si="0"/>
        <v>0.37209302325581395</v>
      </c>
      <c r="F15" s="206">
        <v>43</v>
      </c>
      <c r="G15" s="199">
        <f t="shared" si="3"/>
        <v>0.41860465116279072</v>
      </c>
      <c r="H15" s="206">
        <v>21</v>
      </c>
      <c r="I15" s="199">
        <f t="shared" si="1"/>
        <v>0.52380952380952384</v>
      </c>
      <c r="K15" s="206">
        <v>66</v>
      </c>
      <c r="L15" s="506"/>
      <c r="M15" s="206">
        <v>16</v>
      </c>
      <c r="N15" s="506"/>
      <c r="O15" s="206">
        <v>18</v>
      </c>
      <c r="P15" s="506"/>
      <c r="Q15" s="206">
        <v>11</v>
      </c>
      <c r="R15" s="506"/>
    </row>
    <row r="16" spans="1:18" x14ac:dyDescent="0.2">
      <c r="A16" s="497" t="s">
        <v>3</v>
      </c>
      <c r="B16" s="206">
        <v>55</v>
      </c>
      <c r="C16" s="199">
        <f t="shared" si="2"/>
        <v>0.36363636363636365</v>
      </c>
      <c r="D16" s="206">
        <v>6</v>
      </c>
      <c r="E16" s="199">
        <f t="shared" si="0"/>
        <v>0.5</v>
      </c>
      <c r="F16" s="206">
        <v>2</v>
      </c>
      <c r="G16" s="199">
        <f t="shared" si="3"/>
        <v>0</v>
      </c>
      <c r="H16" s="206">
        <v>2</v>
      </c>
      <c r="I16" s="199">
        <f t="shared" si="1"/>
        <v>0</v>
      </c>
      <c r="K16" s="206">
        <v>20</v>
      </c>
      <c r="L16" s="506"/>
      <c r="M16" s="206">
        <v>3</v>
      </c>
      <c r="N16" s="506"/>
      <c r="O16" s="206"/>
      <c r="P16" s="506"/>
      <c r="Q16" s="206"/>
      <c r="R16" s="506"/>
    </row>
    <row r="17" spans="1:18" x14ac:dyDescent="0.2">
      <c r="A17" s="498" t="s">
        <v>4</v>
      </c>
      <c r="B17" s="207">
        <v>454</v>
      </c>
      <c r="C17" s="200">
        <f t="shared" si="2"/>
        <v>0.44713656387665196</v>
      </c>
      <c r="D17" s="207">
        <v>13</v>
      </c>
      <c r="E17" s="200">
        <f t="shared" si="0"/>
        <v>0.61538461538461542</v>
      </c>
      <c r="F17" s="207">
        <v>4</v>
      </c>
      <c r="G17" s="200">
        <f t="shared" si="3"/>
        <v>0.25</v>
      </c>
      <c r="H17" s="207">
        <v>2</v>
      </c>
      <c r="I17" s="200">
        <f t="shared" si="1"/>
        <v>0.5</v>
      </c>
      <c r="K17" s="207">
        <v>203</v>
      </c>
      <c r="L17" s="507"/>
      <c r="M17" s="207">
        <v>8</v>
      </c>
      <c r="N17" s="507"/>
      <c r="O17" s="207">
        <v>1</v>
      </c>
      <c r="P17" s="507"/>
      <c r="Q17" s="207">
        <v>1</v>
      </c>
      <c r="R17" s="507"/>
    </row>
    <row r="18" spans="1:18" x14ac:dyDescent="0.2">
      <c r="A18" s="499" t="s">
        <v>477</v>
      </c>
      <c r="B18" s="171">
        <v>646</v>
      </c>
      <c r="C18" s="204">
        <f t="shared" si="2"/>
        <v>0.43498452012383904</v>
      </c>
      <c r="D18" s="171">
        <v>123</v>
      </c>
      <c r="E18" s="204">
        <f t="shared" si="0"/>
        <v>0.43902439024390244</v>
      </c>
      <c r="F18" s="171">
        <v>157</v>
      </c>
      <c r="G18" s="204">
        <f t="shared" si="3"/>
        <v>0.40764331210191085</v>
      </c>
      <c r="H18" s="171">
        <v>48</v>
      </c>
      <c r="I18" s="204">
        <f t="shared" si="1"/>
        <v>0.33333333333333331</v>
      </c>
      <c r="K18" s="171">
        <v>281</v>
      </c>
      <c r="L18" s="508"/>
      <c r="M18" s="171">
        <v>54</v>
      </c>
      <c r="N18" s="508"/>
      <c r="O18" s="171">
        <v>64</v>
      </c>
      <c r="P18" s="508"/>
      <c r="Q18" s="171">
        <v>16</v>
      </c>
      <c r="R18" s="508"/>
    </row>
    <row r="19" spans="1:18" x14ac:dyDescent="0.2">
      <c r="A19" s="496" t="s">
        <v>5</v>
      </c>
      <c r="B19" s="205">
        <v>341</v>
      </c>
      <c r="C19" s="198">
        <f t="shared" si="2"/>
        <v>0.35190615835777128</v>
      </c>
      <c r="D19" s="205">
        <v>46</v>
      </c>
      <c r="E19" s="198">
        <f t="shared" si="0"/>
        <v>0.19565217391304349</v>
      </c>
      <c r="F19" s="205">
        <v>96</v>
      </c>
      <c r="G19" s="198">
        <f t="shared" si="3"/>
        <v>0.38541666666666669</v>
      </c>
      <c r="H19" s="205">
        <v>21</v>
      </c>
      <c r="I19" s="198">
        <f t="shared" si="1"/>
        <v>0.2857142857142857</v>
      </c>
      <c r="K19" s="205">
        <v>120</v>
      </c>
      <c r="L19" s="505"/>
      <c r="M19" s="205">
        <v>9</v>
      </c>
      <c r="N19" s="505"/>
      <c r="O19" s="205">
        <v>37</v>
      </c>
      <c r="P19" s="505"/>
      <c r="Q19" s="205">
        <v>6</v>
      </c>
      <c r="R19" s="505"/>
    </row>
    <row r="20" spans="1:18" x14ac:dyDescent="0.2">
      <c r="A20" s="498" t="s">
        <v>6</v>
      </c>
      <c r="B20" s="207">
        <v>434</v>
      </c>
      <c r="C20" s="200">
        <f t="shared" si="2"/>
        <v>0.4838709677419355</v>
      </c>
      <c r="D20" s="207">
        <v>77</v>
      </c>
      <c r="E20" s="200">
        <f t="shared" si="0"/>
        <v>0.58441558441558439</v>
      </c>
      <c r="F20" s="207">
        <v>83</v>
      </c>
      <c r="G20" s="200">
        <f t="shared" si="3"/>
        <v>0.42168674698795183</v>
      </c>
      <c r="H20" s="207">
        <v>27</v>
      </c>
      <c r="I20" s="200">
        <f t="shared" si="1"/>
        <v>0.37037037037037035</v>
      </c>
      <c r="K20" s="207">
        <v>210</v>
      </c>
      <c r="L20" s="507"/>
      <c r="M20" s="207">
        <v>45</v>
      </c>
      <c r="N20" s="507"/>
      <c r="O20" s="207">
        <v>35</v>
      </c>
      <c r="P20" s="507"/>
      <c r="Q20" s="207">
        <v>10</v>
      </c>
      <c r="R20" s="507"/>
    </row>
    <row r="21" spans="1:18" ht="25.5" x14ac:dyDescent="0.2">
      <c r="A21" s="494" t="s">
        <v>474</v>
      </c>
      <c r="B21" s="166">
        <v>4416</v>
      </c>
      <c r="C21" s="202">
        <f t="shared" si="2"/>
        <v>0.55457427536231885</v>
      </c>
      <c r="D21" s="166">
        <v>413</v>
      </c>
      <c r="E21" s="202">
        <f t="shared" si="0"/>
        <v>0.59322033898305082</v>
      </c>
      <c r="F21" s="166">
        <v>724</v>
      </c>
      <c r="G21" s="202">
        <f t="shared" si="3"/>
        <v>0.48618784530386738</v>
      </c>
      <c r="H21" s="166">
        <v>209</v>
      </c>
      <c r="I21" s="202">
        <f t="shared" si="1"/>
        <v>0.44019138755980863</v>
      </c>
      <c r="K21" s="166">
        <v>2449</v>
      </c>
      <c r="L21" s="503"/>
      <c r="M21" s="166">
        <v>245</v>
      </c>
      <c r="N21" s="503"/>
      <c r="O21" s="166">
        <v>352</v>
      </c>
      <c r="P21" s="503"/>
      <c r="Q21" s="166">
        <v>92</v>
      </c>
      <c r="R21" s="503"/>
    </row>
    <row r="22" spans="1:18" x14ac:dyDescent="0.2">
      <c r="A22" s="495" t="s">
        <v>478</v>
      </c>
      <c r="B22" s="167">
        <v>1612</v>
      </c>
      <c r="C22" s="203">
        <f t="shared" si="2"/>
        <v>0.6550868486352357</v>
      </c>
      <c r="D22" s="167">
        <v>136</v>
      </c>
      <c r="E22" s="203">
        <f t="shared" si="0"/>
        <v>0.67647058823529416</v>
      </c>
      <c r="F22" s="167">
        <v>297</v>
      </c>
      <c r="G22" s="203">
        <f t="shared" si="3"/>
        <v>0.55218855218855223</v>
      </c>
      <c r="H22" s="167">
        <v>86</v>
      </c>
      <c r="I22" s="203">
        <f t="shared" si="1"/>
        <v>0.46511627906976744</v>
      </c>
      <c r="K22" s="167">
        <v>1056</v>
      </c>
      <c r="L22" s="504"/>
      <c r="M22" s="167">
        <v>92</v>
      </c>
      <c r="N22" s="504"/>
      <c r="O22" s="167">
        <v>164</v>
      </c>
      <c r="P22" s="504"/>
      <c r="Q22" s="167">
        <v>40</v>
      </c>
      <c r="R22" s="504"/>
    </row>
    <row r="23" spans="1:18" x14ac:dyDescent="0.2">
      <c r="A23" s="496" t="s">
        <v>8</v>
      </c>
      <c r="B23" s="205">
        <v>324</v>
      </c>
      <c r="C23" s="198">
        <f t="shared" si="2"/>
        <v>0.69444444444444442</v>
      </c>
      <c r="D23" s="205">
        <v>14</v>
      </c>
      <c r="E23" s="198">
        <f t="shared" si="0"/>
        <v>0.7857142857142857</v>
      </c>
      <c r="F23" s="205">
        <v>59</v>
      </c>
      <c r="G23" s="198">
        <f t="shared" si="3"/>
        <v>0.52542372881355937</v>
      </c>
      <c r="H23" s="205">
        <v>15</v>
      </c>
      <c r="I23" s="198">
        <f t="shared" si="1"/>
        <v>0.46666666666666667</v>
      </c>
      <c r="K23" s="205">
        <v>225</v>
      </c>
      <c r="L23" s="505"/>
      <c r="M23" s="205">
        <v>11</v>
      </c>
      <c r="N23" s="505"/>
      <c r="O23" s="205">
        <v>31</v>
      </c>
      <c r="P23" s="505"/>
      <c r="Q23" s="205">
        <v>7</v>
      </c>
      <c r="R23" s="505"/>
    </row>
    <row r="24" spans="1:18" x14ac:dyDescent="0.2">
      <c r="A24" s="497" t="s">
        <v>9</v>
      </c>
      <c r="B24" s="206">
        <v>108</v>
      </c>
      <c r="C24" s="199">
        <f t="shared" si="2"/>
        <v>0.60185185185185186</v>
      </c>
      <c r="D24" s="206">
        <v>7</v>
      </c>
      <c r="E24" s="199">
        <f t="shared" si="0"/>
        <v>0.5714285714285714</v>
      </c>
      <c r="F24" s="206">
        <v>16</v>
      </c>
      <c r="G24" s="199">
        <f t="shared" si="3"/>
        <v>0.5</v>
      </c>
      <c r="H24" s="206">
        <v>3</v>
      </c>
      <c r="I24" s="199">
        <f t="shared" si="1"/>
        <v>0.33333333333333331</v>
      </c>
      <c r="K24" s="206">
        <v>65</v>
      </c>
      <c r="L24" s="506"/>
      <c r="M24" s="206">
        <v>4</v>
      </c>
      <c r="N24" s="506"/>
      <c r="O24" s="206">
        <v>8</v>
      </c>
      <c r="P24" s="506"/>
      <c r="Q24" s="206">
        <v>1</v>
      </c>
      <c r="R24" s="506"/>
    </row>
    <row r="25" spans="1:18" x14ac:dyDescent="0.2">
      <c r="A25" s="497" t="s">
        <v>10</v>
      </c>
      <c r="B25" s="206">
        <v>474</v>
      </c>
      <c r="C25" s="199">
        <f t="shared" si="2"/>
        <v>0.68776371308016881</v>
      </c>
      <c r="D25" s="206">
        <v>21</v>
      </c>
      <c r="E25" s="199">
        <f t="shared" si="0"/>
        <v>0.76190476190476186</v>
      </c>
      <c r="F25" s="206">
        <v>92</v>
      </c>
      <c r="G25" s="199">
        <f t="shared" si="3"/>
        <v>0.55434782608695654</v>
      </c>
      <c r="H25" s="206">
        <v>25</v>
      </c>
      <c r="I25" s="199">
        <f t="shared" si="1"/>
        <v>0.44</v>
      </c>
      <c r="K25" s="206">
        <v>326</v>
      </c>
      <c r="L25" s="506"/>
      <c r="M25" s="206">
        <v>16</v>
      </c>
      <c r="N25" s="506"/>
      <c r="O25" s="206">
        <v>51</v>
      </c>
      <c r="P25" s="506"/>
      <c r="Q25" s="206">
        <v>11</v>
      </c>
      <c r="R25" s="506"/>
    </row>
    <row r="26" spans="1:18" x14ac:dyDescent="0.2">
      <c r="A26" s="497" t="s">
        <v>11</v>
      </c>
      <c r="B26" s="206">
        <v>91</v>
      </c>
      <c r="C26" s="199">
        <f t="shared" si="2"/>
        <v>0.68131868131868134</v>
      </c>
      <c r="D26" s="206">
        <v>2</v>
      </c>
      <c r="E26" s="199">
        <f t="shared" si="0"/>
        <v>0.5</v>
      </c>
      <c r="F26" s="206">
        <v>22</v>
      </c>
      <c r="G26" s="199">
        <f t="shared" si="3"/>
        <v>0.63636363636363635</v>
      </c>
      <c r="H26" s="206">
        <v>4</v>
      </c>
      <c r="I26" s="199">
        <f t="shared" si="1"/>
        <v>0.5</v>
      </c>
      <c r="K26" s="206">
        <v>62</v>
      </c>
      <c r="L26" s="506"/>
      <c r="M26" s="206">
        <v>1</v>
      </c>
      <c r="N26" s="506"/>
      <c r="O26" s="206">
        <v>14</v>
      </c>
      <c r="P26" s="506"/>
      <c r="Q26" s="206">
        <v>2</v>
      </c>
      <c r="R26" s="506"/>
    </row>
    <row r="27" spans="1:18" x14ac:dyDescent="0.2">
      <c r="A27" s="497" t="s">
        <v>12</v>
      </c>
      <c r="B27" s="206">
        <v>349</v>
      </c>
      <c r="C27" s="199">
        <f t="shared" si="2"/>
        <v>0.69054441260744981</v>
      </c>
      <c r="D27" s="206">
        <v>49</v>
      </c>
      <c r="E27" s="199">
        <f t="shared" si="0"/>
        <v>0.73469387755102045</v>
      </c>
      <c r="F27" s="206">
        <v>65</v>
      </c>
      <c r="G27" s="199">
        <f t="shared" si="3"/>
        <v>0.64615384615384619</v>
      </c>
      <c r="H27" s="206">
        <v>19</v>
      </c>
      <c r="I27" s="199">
        <f t="shared" si="1"/>
        <v>0.63157894736842102</v>
      </c>
      <c r="K27" s="206">
        <v>241</v>
      </c>
      <c r="L27" s="506"/>
      <c r="M27" s="206">
        <v>36</v>
      </c>
      <c r="N27" s="506"/>
      <c r="O27" s="206">
        <v>42</v>
      </c>
      <c r="P27" s="506"/>
      <c r="Q27" s="206">
        <v>12</v>
      </c>
      <c r="R27" s="506"/>
    </row>
    <row r="28" spans="1:18" x14ac:dyDescent="0.2">
      <c r="A28" s="497" t="s">
        <v>13</v>
      </c>
      <c r="B28" s="206">
        <v>48</v>
      </c>
      <c r="C28" s="199">
        <f t="shared" si="2"/>
        <v>0.66666666666666663</v>
      </c>
      <c r="D28" s="206">
        <v>4</v>
      </c>
      <c r="E28" s="199">
        <f t="shared" si="0"/>
        <v>1</v>
      </c>
      <c r="F28" s="206"/>
      <c r="G28" s="199"/>
      <c r="H28" s="206">
        <v>0</v>
      </c>
      <c r="I28" s="199"/>
      <c r="K28" s="206">
        <v>32</v>
      </c>
      <c r="L28" s="506"/>
      <c r="M28" s="206">
        <v>4</v>
      </c>
      <c r="N28" s="506"/>
      <c r="O28" s="206"/>
      <c r="P28" s="506"/>
      <c r="Q28" s="206"/>
      <c r="R28" s="506"/>
    </row>
    <row r="29" spans="1:18" x14ac:dyDescent="0.2">
      <c r="A29" s="497" t="s">
        <v>14</v>
      </c>
      <c r="B29" s="206">
        <v>25</v>
      </c>
      <c r="C29" s="199">
        <f t="shared" si="2"/>
        <v>0.68</v>
      </c>
      <c r="D29" s="206">
        <v>2</v>
      </c>
      <c r="E29" s="199">
        <f t="shared" si="0"/>
        <v>0.5</v>
      </c>
      <c r="F29" s="206"/>
      <c r="G29" s="199"/>
      <c r="H29" s="206">
        <v>0</v>
      </c>
      <c r="I29" s="199"/>
      <c r="K29" s="206">
        <v>17</v>
      </c>
      <c r="L29" s="506"/>
      <c r="M29" s="206">
        <v>1</v>
      </c>
      <c r="N29" s="506"/>
      <c r="O29" s="206"/>
      <c r="P29" s="506"/>
      <c r="Q29" s="206"/>
      <c r="R29" s="506"/>
    </row>
    <row r="30" spans="1:18" x14ac:dyDescent="0.2">
      <c r="A30" s="497" t="s">
        <v>15</v>
      </c>
      <c r="B30" s="206">
        <v>275</v>
      </c>
      <c r="C30" s="199">
        <f t="shared" si="2"/>
        <v>0.63272727272727269</v>
      </c>
      <c r="D30" s="206">
        <v>20</v>
      </c>
      <c r="E30" s="199">
        <f t="shared" si="0"/>
        <v>0.55000000000000004</v>
      </c>
      <c r="F30" s="206">
        <v>49</v>
      </c>
      <c r="G30" s="199">
        <f t="shared" si="3"/>
        <v>0.48979591836734693</v>
      </c>
      <c r="H30" s="206">
        <v>15</v>
      </c>
      <c r="I30" s="199">
        <f t="shared" si="1"/>
        <v>0.4</v>
      </c>
      <c r="K30" s="206">
        <v>174</v>
      </c>
      <c r="L30" s="506"/>
      <c r="M30" s="206">
        <v>11</v>
      </c>
      <c r="N30" s="506"/>
      <c r="O30" s="206">
        <v>24</v>
      </c>
      <c r="P30" s="506"/>
      <c r="Q30" s="206">
        <v>6</v>
      </c>
      <c r="R30" s="506"/>
    </row>
    <row r="31" spans="1:18" x14ac:dyDescent="0.2">
      <c r="A31" s="498" t="s">
        <v>16</v>
      </c>
      <c r="B31" s="207">
        <v>192</v>
      </c>
      <c r="C31" s="200">
        <f t="shared" si="2"/>
        <v>0.51041666666666663</v>
      </c>
      <c r="D31" s="207">
        <v>17</v>
      </c>
      <c r="E31" s="200">
        <f t="shared" si="0"/>
        <v>0.47058823529411764</v>
      </c>
      <c r="F31" s="207">
        <v>15</v>
      </c>
      <c r="G31" s="200">
        <f t="shared" si="3"/>
        <v>0.4</v>
      </c>
      <c r="H31" s="207">
        <v>5</v>
      </c>
      <c r="I31" s="200">
        <f t="shared" si="1"/>
        <v>0.2</v>
      </c>
      <c r="K31" s="207">
        <v>98</v>
      </c>
      <c r="L31" s="507"/>
      <c r="M31" s="207">
        <v>8</v>
      </c>
      <c r="N31" s="507"/>
      <c r="O31" s="207">
        <v>6</v>
      </c>
      <c r="P31" s="507"/>
      <c r="Q31" s="207">
        <v>1</v>
      </c>
      <c r="R31" s="507"/>
    </row>
    <row r="32" spans="1:18" x14ac:dyDescent="0.2">
      <c r="A32" s="499" t="s">
        <v>281</v>
      </c>
      <c r="B32" s="171">
        <v>2661</v>
      </c>
      <c r="C32" s="204">
        <f t="shared" si="2"/>
        <v>0.50507328072153324</v>
      </c>
      <c r="D32" s="171">
        <v>174</v>
      </c>
      <c r="E32" s="204">
        <f t="shared" si="0"/>
        <v>0.58045977011494254</v>
      </c>
      <c r="F32" s="171">
        <v>364</v>
      </c>
      <c r="G32" s="204">
        <f t="shared" si="3"/>
        <v>0.43681318681318682</v>
      </c>
      <c r="H32" s="171">
        <v>90</v>
      </c>
      <c r="I32" s="204">
        <f t="shared" si="1"/>
        <v>0.4</v>
      </c>
      <c r="K32" s="171">
        <v>1344</v>
      </c>
      <c r="L32" s="508"/>
      <c r="M32" s="171">
        <v>101</v>
      </c>
      <c r="N32" s="508"/>
      <c r="O32" s="171">
        <v>159</v>
      </c>
      <c r="P32" s="508"/>
      <c r="Q32" s="171">
        <v>36</v>
      </c>
      <c r="R32" s="508"/>
    </row>
    <row r="33" spans="1:18" x14ac:dyDescent="0.2">
      <c r="A33" s="496" t="s">
        <v>17</v>
      </c>
      <c r="B33" s="205">
        <v>355</v>
      </c>
      <c r="C33" s="198">
        <f t="shared" si="2"/>
        <v>0.58028169014084507</v>
      </c>
      <c r="D33" s="205">
        <v>56</v>
      </c>
      <c r="E33" s="198">
        <f t="shared" si="0"/>
        <v>0.5535714285714286</v>
      </c>
      <c r="F33" s="205">
        <v>52</v>
      </c>
      <c r="G33" s="198">
        <f t="shared" si="3"/>
        <v>0.46153846153846156</v>
      </c>
      <c r="H33" s="205">
        <v>12</v>
      </c>
      <c r="I33" s="198">
        <f t="shared" si="1"/>
        <v>0.41666666666666669</v>
      </c>
      <c r="K33" s="205">
        <v>206</v>
      </c>
      <c r="L33" s="505"/>
      <c r="M33" s="205">
        <v>31</v>
      </c>
      <c r="N33" s="505"/>
      <c r="O33" s="205">
        <v>24</v>
      </c>
      <c r="P33" s="505"/>
      <c r="Q33" s="205">
        <v>5</v>
      </c>
      <c r="R33" s="505"/>
    </row>
    <row r="34" spans="1:18" x14ac:dyDescent="0.2">
      <c r="A34" s="497" t="s">
        <v>18</v>
      </c>
      <c r="B34" s="206">
        <v>331</v>
      </c>
      <c r="C34" s="199">
        <f t="shared" si="2"/>
        <v>0.40785498489425981</v>
      </c>
      <c r="D34" s="206">
        <v>10</v>
      </c>
      <c r="E34" s="199">
        <f t="shared" si="0"/>
        <v>0.7</v>
      </c>
      <c r="F34" s="206">
        <v>51</v>
      </c>
      <c r="G34" s="199">
        <f t="shared" si="3"/>
        <v>0.29411764705882354</v>
      </c>
      <c r="H34" s="206">
        <v>9</v>
      </c>
      <c r="I34" s="199">
        <f t="shared" si="1"/>
        <v>0.33333333333333331</v>
      </c>
      <c r="K34" s="206">
        <v>135</v>
      </c>
      <c r="L34" s="506"/>
      <c r="M34" s="206">
        <v>7</v>
      </c>
      <c r="N34" s="506"/>
      <c r="O34" s="206">
        <v>15</v>
      </c>
      <c r="P34" s="506"/>
      <c r="Q34" s="206">
        <v>3</v>
      </c>
      <c r="R34" s="506"/>
    </row>
    <row r="35" spans="1:18" x14ac:dyDescent="0.2">
      <c r="A35" s="497" t="s">
        <v>19</v>
      </c>
      <c r="B35" s="206">
        <v>512</v>
      </c>
      <c r="C35" s="199">
        <f t="shared" si="2"/>
        <v>0.53515625</v>
      </c>
      <c r="D35" s="206">
        <v>19</v>
      </c>
      <c r="E35" s="199">
        <f t="shared" si="0"/>
        <v>0.73684210526315785</v>
      </c>
      <c r="F35" s="206">
        <v>62</v>
      </c>
      <c r="G35" s="199">
        <f t="shared" si="3"/>
        <v>0.45161290322580644</v>
      </c>
      <c r="H35" s="206">
        <v>18</v>
      </c>
      <c r="I35" s="199">
        <f t="shared" si="1"/>
        <v>0.33333333333333331</v>
      </c>
      <c r="K35" s="206">
        <v>274</v>
      </c>
      <c r="L35" s="506"/>
      <c r="M35" s="206">
        <v>14</v>
      </c>
      <c r="N35" s="506"/>
      <c r="O35" s="206">
        <v>28</v>
      </c>
      <c r="P35" s="506"/>
      <c r="Q35" s="206">
        <v>6</v>
      </c>
      <c r="R35" s="506"/>
    </row>
    <row r="36" spans="1:18" x14ac:dyDescent="0.2">
      <c r="A36" s="497" t="s">
        <v>20</v>
      </c>
      <c r="B36" s="206">
        <v>594</v>
      </c>
      <c r="C36" s="199">
        <f t="shared" si="2"/>
        <v>0.5252525252525253</v>
      </c>
      <c r="D36" s="206">
        <v>30</v>
      </c>
      <c r="E36" s="199">
        <f t="shared" si="0"/>
        <v>0.56666666666666665</v>
      </c>
      <c r="F36" s="206">
        <v>64</v>
      </c>
      <c r="G36" s="199">
        <f t="shared" si="3"/>
        <v>0.421875</v>
      </c>
      <c r="H36" s="206">
        <v>13</v>
      </c>
      <c r="I36" s="199">
        <f t="shared" si="1"/>
        <v>0.53846153846153844</v>
      </c>
      <c r="K36" s="206">
        <v>312</v>
      </c>
      <c r="L36" s="506"/>
      <c r="M36" s="206">
        <v>17</v>
      </c>
      <c r="N36" s="506"/>
      <c r="O36" s="206">
        <v>27</v>
      </c>
      <c r="P36" s="506"/>
      <c r="Q36" s="206">
        <v>7</v>
      </c>
      <c r="R36" s="506"/>
    </row>
    <row r="37" spans="1:18" x14ac:dyDescent="0.2">
      <c r="A37" s="497" t="s">
        <v>21</v>
      </c>
      <c r="B37" s="206">
        <v>88</v>
      </c>
      <c r="C37" s="199">
        <f t="shared" si="2"/>
        <v>0.67045454545454541</v>
      </c>
      <c r="D37" s="206">
        <v>3</v>
      </c>
      <c r="E37" s="199">
        <f t="shared" si="0"/>
        <v>1</v>
      </c>
      <c r="F37" s="206">
        <v>16</v>
      </c>
      <c r="G37" s="199">
        <f t="shared" si="3"/>
        <v>0.875</v>
      </c>
      <c r="H37" s="206">
        <v>2</v>
      </c>
      <c r="I37" s="199">
        <f t="shared" si="1"/>
        <v>1</v>
      </c>
      <c r="K37" s="206">
        <v>59</v>
      </c>
      <c r="L37" s="506"/>
      <c r="M37" s="206">
        <v>3</v>
      </c>
      <c r="N37" s="506"/>
      <c r="O37" s="206">
        <v>14</v>
      </c>
      <c r="P37" s="506"/>
      <c r="Q37" s="206">
        <v>2</v>
      </c>
      <c r="R37" s="506"/>
    </row>
    <row r="38" spans="1:18" x14ac:dyDescent="0.2">
      <c r="A38" s="497" t="s">
        <v>22</v>
      </c>
      <c r="B38" s="206">
        <v>324</v>
      </c>
      <c r="C38" s="199">
        <f t="shared" si="2"/>
        <v>0.48456790123456789</v>
      </c>
      <c r="D38" s="206">
        <v>17</v>
      </c>
      <c r="E38" s="199">
        <f t="shared" si="0"/>
        <v>0.58823529411764708</v>
      </c>
      <c r="F38" s="206">
        <v>22</v>
      </c>
      <c r="G38" s="199">
        <f t="shared" si="3"/>
        <v>0.5</v>
      </c>
      <c r="H38" s="206">
        <v>9</v>
      </c>
      <c r="I38" s="199">
        <f t="shared" si="1"/>
        <v>0.44444444444444442</v>
      </c>
      <c r="K38" s="206">
        <v>157</v>
      </c>
      <c r="L38" s="506"/>
      <c r="M38" s="206">
        <v>10</v>
      </c>
      <c r="N38" s="506"/>
      <c r="O38" s="206">
        <v>11</v>
      </c>
      <c r="P38" s="506"/>
      <c r="Q38" s="206">
        <v>4</v>
      </c>
      <c r="R38" s="506"/>
    </row>
    <row r="39" spans="1:18" x14ac:dyDescent="0.2">
      <c r="A39" s="497" t="s">
        <v>23</v>
      </c>
      <c r="B39" s="206">
        <v>578</v>
      </c>
      <c r="C39" s="199">
        <f t="shared" si="2"/>
        <v>0.48615916955017302</v>
      </c>
      <c r="D39" s="206">
        <v>20</v>
      </c>
      <c r="E39" s="199">
        <f t="shared" si="0"/>
        <v>0.45</v>
      </c>
      <c r="F39" s="206">
        <v>70</v>
      </c>
      <c r="G39" s="199">
        <f t="shared" si="3"/>
        <v>0.41428571428571431</v>
      </c>
      <c r="H39" s="206">
        <v>17</v>
      </c>
      <c r="I39" s="199">
        <f t="shared" si="1"/>
        <v>0.35294117647058826</v>
      </c>
      <c r="K39" s="206">
        <v>281</v>
      </c>
      <c r="L39" s="506"/>
      <c r="M39" s="206">
        <v>9</v>
      </c>
      <c r="N39" s="506"/>
      <c r="O39" s="206">
        <v>29</v>
      </c>
      <c r="P39" s="506"/>
      <c r="Q39" s="206">
        <v>6</v>
      </c>
      <c r="R39" s="506"/>
    </row>
    <row r="40" spans="1:18" x14ac:dyDescent="0.2">
      <c r="A40" s="497" t="s">
        <v>24</v>
      </c>
      <c r="B40" s="206">
        <v>188</v>
      </c>
      <c r="C40" s="199">
        <f t="shared" si="2"/>
        <v>0.44148936170212766</v>
      </c>
      <c r="D40" s="206">
        <v>14</v>
      </c>
      <c r="E40" s="199">
        <f t="shared" si="0"/>
        <v>0.5</v>
      </c>
      <c r="F40" s="206">
        <v>40</v>
      </c>
      <c r="G40" s="199">
        <f t="shared" si="3"/>
        <v>0.375</v>
      </c>
      <c r="H40" s="206">
        <v>9</v>
      </c>
      <c r="I40" s="199">
        <f t="shared" si="1"/>
        <v>0.33333333333333331</v>
      </c>
      <c r="K40" s="206">
        <v>83</v>
      </c>
      <c r="L40" s="506"/>
      <c r="M40" s="206">
        <v>7</v>
      </c>
      <c r="N40" s="506"/>
      <c r="O40" s="206">
        <v>15</v>
      </c>
      <c r="P40" s="506"/>
      <c r="Q40" s="206">
        <v>3</v>
      </c>
      <c r="R40" s="506"/>
    </row>
    <row r="41" spans="1:18" x14ac:dyDescent="0.2">
      <c r="A41" s="498" t="s">
        <v>25</v>
      </c>
      <c r="B41" s="207">
        <v>102</v>
      </c>
      <c r="C41" s="200">
        <f t="shared" si="2"/>
        <v>0.47058823529411764</v>
      </c>
      <c r="D41" s="207">
        <v>5</v>
      </c>
      <c r="E41" s="200">
        <f t="shared" si="0"/>
        <v>0.6</v>
      </c>
      <c r="F41" s="207">
        <v>6</v>
      </c>
      <c r="G41" s="200">
        <f t="shared" si="3"/>
        <v>0.33333333333333331</v>
      </c>
      <c r="H41" s="207">
        <v>1</v>
      </c>
      <c r="I41" s="200">
        <f t="shared" si="1"/>
        <v>0</v>
      </c>
      <c r="K41" s="207">
        <v>48</v>
      </c>
      <c r="L41" s="507"/>
      <c r="M41" s="207">
        <v>3</v>
      </c>
      <c r="N41" s="507"/>
      <c r="O41" s="207">
        <v>2</v>
      </c>
      <c r="P41" s="507"/>
      <c r="Q41" s="207"/>
      <c r="R41" s="507"/>
    </row>
    <row r="42" spans="1:18" x14ac:dyDescent="0.2">
      <c r="A42" s="499" t="s">
        <v>291</v>
      </c>
      <c r="B42" s="171">
        <v>887</v>
      </c>
      <c r="C42" s="204">
        <f t="shared" si="2"/>
        <v>0.56369785794813976</v>
      </c>
      <c r="D42" s="171">
        <v>103</v>
      </c>
      <c r="E42" s="204">
        <f t="shared" si="0"/>
        <v>0.50485436893203883</v>
      </c>
      <c r="F42" s="171">
        <v>111</v>
      </c>
      <c r="G42" s="204">
        <f t="shared" si="3"/>
        <v>0.44144144144144143</v>
      </c>
      <c r="H42" s="171">
        <v>33</v>
      </c>
      <c r="I42" s="204">
        <f t="shared" si="1"/>
        <v>0.48484848484848486</v>
      </c>
      <c r="K42" s="171">
        <v>500</v>
      </c>
      <c r="L42" s="508"/>
      <c r="M42" s="171">
        <v>52</v>
      </c>
      <c r="N42" s="508"/>
      <c r="O42" s="171">
        <v>49</v>
      </c>
      <c r="P42" s="508"/>
      <c r="Q42" s="171">
        <v>16</v>
      </c>
      <c r="R42" s="508"/>
    </row>
    <row r="43" spans="1:18" x14ac:dyDescent="0.2">
      <c r="A43" s="496" t="s">
        <v>26</v>
      </c>
      <c r="B43" s="205">
        <v>407</v>
      </c>
      <c r="C43" s="198">
        <f t="shared" si="2"/>
        <v>0.64864864864864868</v>
      </c>
      <c r="D43" s="205">
        <v>31</v>
      </c>
      <c r="E43" s="198">
        <f t="shared" si="0"/>
        <v>0.61290322580645162</v>
      </c>
      <c r="F43" s="205">
        <v>54</v>
      </c>
      <c r="G43" s="198">
        <f t="shared" si="3"/>
        <v>0.48148148148148145</v>
      </c>
      <c r="H43" s="205">
        <v>13</v>
      </c>
      <c r="I43" s="198">
        <f t="shared" si="1"/>
        <v>0.46153846153846156</v>
      </c>
      <c r="K43" s="205">
        <v>264</v>
      </c>
      <c r="L43" s="505"/>
      <c r="M43" s="205">
        <v>19</v>
      </c>
      <c r="N43" s="505"/>
      <c r="O43" s="205">
        <v>26</v>
      </c>
      <c r="P43" s="505"/>
      <c r="Q43" s="205">
        <v>6</v>
      </c>
      <c r="R43" s="505"/>
    </row>
    <row r="44" spans="1:18" x14ac:dyDescent="0.2">
      <c r="A44" s="497" t="s">
        <v>27</v>
      </c>
      <c r="B44" s="206">
        <v>249</v>
      </c>
      <c r="C44" s="199">
        <f t="shared" si="2"/>
        <v>0.59839357429718876</v>
      </c>
      <c r="D44" s="206">
        <v>26</v>
      </c>
      <c r="E44" s="199">
        <f t="shared" si="0"/>
        <v>0.5</v>
      </c>
      <c r="F44" s="206">
        <v>38</v>
      </c>
      <c r="G44" s="199">
        <f t="shared" si="3"/>
        <v>0.5</v>
      </c>
      <c r="H44" s="206">
        <v>10</v>
      </c>
      <c r="I44" s="199">
        <f t="shared" si="1"/>
        <v>0.7</v>
      </c>
      <c r="K44" s="206">
        <v>149</v>
      </c>
      <c r="L44" s="506"/>
      <c r="M44" s="206">
        <v>13</v>
      </c>
      <c r="N44" s="506"/>
      <c r="O44" s="206">
        <v>19</v>
      </c>
      <c r="P44" s="506"/>
      <c r="Q44" s="206">
        <v>7</v>
      </c>
      <c r="R44" s="506"/>
    </row>
    <row r="45" spans="1:18" x14ac:dyDescent="0.2">
      <c r="A45" s="497" t="s">
        <v>28</v>
      </c>
      <c r="B45" s="206">
        <v>28</v>
      </c>
      <c r="C45" s="199">
        <f t="shared" si="2"/>
        <v>0.5</v>
      </c>
      <c r="D45" s="206">
        <v>1</v>
      </c>
      <c r="E45" s="199">
        <f t="shared" si="0"/>
        <v>1</v>
      </c>
      <c r="F45" s="206">
        <v>4</v>
      </c>
      <c r="G45" s="199"/>
      <c r="H45" s="206">
        <v>1</v>
      </c>
      <c r="I45" s="199"/>
      <c r="K45" s="206">
        <v>14</v>
      </c>
      <c r="L45" s="506"/>
      <c r="M45" s="206">
        <v>1</v>
      </c>
      <c r="N45" s="506"/>
      <c r="O45" s="206">
        <v>1</v>
      </c>
      <c r="P45" s="506"/>
      <c r="Q45" s="206">
        <v>1</v>
      </c>
      <c r="R45" s="506"/>
    </row>
    <row r="46" spans="1:18" x14ac:dyDescent="0.2">
      <c r="A46" s="497" t="s">
        <v>29</v>
      </c>
      <c r="B46" s="206">
        <v>12</v>
      </c>
      <c r="C46" s="199">
        <f t="shared" si="2"/>
        <v>0.5</v>
      </c>
      <c r="D46" s="206">
        <v>3</v>
      </c>
      <c r="E46" s="199">
        <f t="shared" si="0"/>
        <v>0.66666666666666663</v>
      </c>
      <c r="F46" s="206">
        <v>1</v>
      </c>
      <c r="G46" s="199">
        <f t="shared" si="3"/>
        <v>0</v>
      </c>
      <c r="H46" s="206">
        <v>1</v>
      </c>
      <c r="I46" s="199">
        <f t="shared" si="1"/>
        <v>0</v>
      </c>
      <c r="K46" s="206">
        <v>6</v>
      </c>
      <c r="L46" s="506"/>
      <c r="M46" s="206">
        <v>2</v>
      </c>
      <c r="N46" s="506"/>
      <c r="O46" s="206"/>
      <c r="P46" s="506"/>
      <c r="Q46" s="206"/>
      <c r="R46" s="506"/>
    </row>
    <row r="47" spans="1:18" x14ac:dyDescent="0.2">
      <c r="A47" s="498" t="s">
        <v>30</v>
      </c>
      <c r="B47" s="207">
        <v>238</v>
      </c>
      <c r="C47" s="200">
        <f t="shared" si="2"/>
        <v>0.3949579831932773</v>
      </c>
      <c r="D47" s="207">
        <v>42</v>
      </c>
      <c r="E47" s="200">
        <f t="shared" si="0"/>
        <v>0.40476190476190477</v>
      </c>
      <c r="F47" s="207">
        <v>23</v>
      </c>
      <c r="G47" s="200">
        <f t="shared" si="3"/>
        <v>0.17391304347826086</v>
      </c>
      <c r="H47" s="207">
        <v>8</v>
      </c>
      <c r="I47" s="200">
        <f t="shared" si="1"/>
        <v>0.25</v>
      </c>
      <c r="K47" s="207">
        <v>94</v>
      </c>
      <c r="L47" s="507"/>
      <c r="M47" s="207">
        <v>17</v>
      </c>
      <c r="N47" s="507"/>
      <c r="O47" s="207">
        <v>4</v>
      </c>
      <c r="P47" s="507"/>
      <c r="Q47" s="207">
        <v>2</v>
      </c>
      <c r="R47" s="507"/>
    </row>
    <row r="48" spans="1:18" x14ac:dyDescent="0.2">
      <c r="A48" s="499" t="s">
        <v>297</v>
      </c>
      <c r="B48" s="171"/>
      <c r="C48" s="204"/>
      <c r="D48" s="171">
        <v>0</v>
      </c>
      <c r="E48" s="204"/>
      <c r="F48" s="171"/>
      <c r="G48" s="204"/>
      <c r="H48" s="171">
        <v>0</v>
      </c>
      <c r="I48" s="204"/>
      <c r="K48" s="171"/>
      <c r="L48" s="508"/>
      <c r="M48" s="171"/>
      <c r="N48" s="508"/>
      <c r="O48" s="171"/>
      <c r="P48" s="508"/>
      <c r="Q48" s="171"/>
      <c r="R48" s="508"/>
    </row>
    <row r="49" spans="1:18" x14ac:dyDescent="0.2">
      <c r="A49" s="496" t="s">
        <v>31</v>
      </c>
      <c r="B49" s="205"/>
      <c r="C49" s="198"/>
      <c r="D49" s="205">
        <v>0</v>
      </c>
      <c r="E49" s="198"/>
      <c r="F49" s="168"/>
      <c r="G49" s="198"/>
      <c r="H49" s="168">
        <v>0</v>
      </c>
      <c r="I49" s="198"/>
      <c r="K49" s="205"/>
      <c r="L49" s="505"/>
      <c r="M49" s="205"/>
      <c r="N49" s="505"/>
      <c r="O49" s="168"/>
      <c r="P49" s="505"/>
      <c r="Q49" s="168"/>
      <c r="R49" s="505"/>
    </row>
    <row r="50" spans="1:18" x14ac:dyDescent="0.2">
      <c r="A50" s="498" t="s">
        <v>83</v>
      </c>
      <c r="B50" s="170"/>
      <c r="C50" s="200"/>
      <c r="D50" s="170">
        <v>0</v>
      </c>
      <c r="E50" s="200"/>
      <c r="F50" s="207"/>
      <c r="G50" s="200"/>
      <c r="H50" s="207">
        <v>0</v>
      </c>
      <c r="I50" s="200"/>
      <c r="K50" s="170"/>
      <c r="L50" s="507"/>
      <c r="M50" s="170"/>
      <c r="N50" s="507"/>
      <c r="O50" s="207"/>
      <c r="P50" s="507"/>
      <c r="Q50" s="207"/>
      <c r="R50" s="507"/>
    </row>
    <row r="51" spans="1:18" x14ac:dyDescent="0.2">
      <c r="A51" s="494" t="s">
        <v>475</v>
      </c>
      <c r="B51" s="166">
        <v>2719</v>
      </c>
      <c r="C51" s="202">
        <f t="shared" si="2"/>
        <v>0.34387642515630745</v>
      </c>
      <c r="D51" s="166">
        <v>348</v>
      </c>
      <c r="E51" s="202">
        <f t="shared" si="0"/>
        <v>0.35919540229885055</v>
      </c>
      <c r="F51" s="166">
        <v>942</v>
      </c>
      <c r="G51" s="202">
        <f t="shared" si="3"/>
        <v>0.20912951167728239</v>
      </c>
      <c r="H51" s="166">
        <v>207</v>
      </c>
      <c r="I51" s="202">
        <f t="shared" si="1"/>
        <v>0.22705314009661837</v>
      </c>
      <c r="K51" s="166">
        <v>935</v>
      </c>
      <c r="L51" s="503"/>
      <c r="M51" s="166">
        <v>125</v>
      </c>
      <c r="N51" s="503"/>
      <c r="O51" s="166">
        <v>197</v>
      </c>
      <c r="P51" s="503"/>
      <c r="Q51" s="166">
        <v>47</v>
      </c>
      <c r="R51" s="503"/>
    </row>
    <row r="52" spans="1:18" x14ac:dyDescent="0.2">
      <c r="A52" s="495" t="s">
        <v>479</v>
      </c>
      <c r="B52" s="167">
        <v>945</v>
      </c>
      <c r="C52" s="203">
        <f t="shared" si="2"/>
        <v>0.28888888888888886</v>
      </c>
      <c r="D52" s="167">
        <v>124</v>
      </c>
      <c r="E52" s="203">
        <f t="shared" si="0"/>
        <v>0.30645161290322581</v>
      </c>
      <c r="F52" s="167">
        <v>431</v>
      </c>
      <c r="G52" s="203">
        <f t="shared" si="3"/>
        <v>0.19721577726218098</v>
      </c>
      <c r="H52" s="167">
        <v>69</v>
      </c>
      <c r="I52" s="203">
        <f t="shared" si="1"/>
        <v>0.20289855072463769</v>
      </c>
      <c r="K52" s="167">
        <v>273</v>
      </c>
      <c r="L52" s="504"/>
      <c r="M52" s="167">
        <v>38</v>
      </c>
      <c r="N52" s="504"/>
      <c r="O52" s="167">
        <v>85</v>
      </c>
      <c r="P52" s="504"/>
      <c r="Q52" s="167">
        <v>14</v>
      </c>
      <c r="R52" s="504"/>
    </row>
    <row r="53" spans="1:18" x14ac:dyDescent="0.2">
      <c r="A53" s="496" t="s">
        <v>37</v>
      </c>
      <c r="B53" s="205">
        <v>338</v>
      </c>
      <c r="C53" s="198">
        <f t="shared" si="2"/>
        <v>0.21893491124260356</v>
      </c>
      <c r="D53" s="205">
        <v>21</v>
      </c>
      <c r="E53" s="198">
        <f t="shared" si="0"/>
        <v>0.23809523809523808</v>
      </c>
      <c r="F53" s="205">
        <v>143</v>
      </c>
      <c r="G53" s="198">
        <f t="shared" si="3"/>
        <v>0.17482517482517482</v>
      </c>
      <c r="H53" s="205">
        <v>15</v>
      </c>
      <c r="I53" s="198">
        <f t="shared" si="1"/>
        <v>6.6666666666666666E-2</v>
      </c>
      <c r="K53" s="205">
        <v>74</v>
      </c>
      <c r="L53" s="505"/>
      <c r="M53" s="205">
        <v>5</v>
      </c>
      <c r="N53" s="505"/>
      <c r="O53" s="205">
        <v>25</v>
      </c>
      <c r="P53" s="505"/>
      <c r="Q53" s="205">
        <v>1</v>
      </c>
      <c r="R53" s="505"/>
    </row>
    <row r="54" spans="1:18" x14ac:dyDescent="0.2">
      <c r="A54" s="497" t="s">
        <v>38</v>
      </c>
      <c r="B54" s="206">
        <v>365</v>
      </c>
      <c r="C54" s="199">
        <f t="shared" si="2"/>
        <v>0.28767123287671231</v>
      </c>
      <c r="D54" s="206">
        <v>39</v>
      </c>
      <c r="E54" s="199">
        <f t="shared" si="0"/>
        <v>0.35897435897435898</v>
      </c>
      <c r="F54" s="206">
        <v>151</v>
      </c>
      <c r="G54" s="199">
        <f t="shared" si="3"/>
        <v>0.13907284768211919</v>
      </c>
      <c r="H54" s="206">
        <v>19</v>
      </c>
      <c r="I54" s="199">
        <f t="shared" si="1"/>
        <v>0.15789473684210525</v>
      </c>
      <c r="K54" s="206">
        <v>105</v>
      </c>
      <c r="L54" s="506"/>
      <c r="M54" s="206">
        <v>14</v>
      </c>
      <c r="N54" s="506"/>
      <c r="O54" s="206">
        <v>21</v>
      </c>
      <c r="P54" s="506"/>
      <c r="Q54" s="206">
        <v>3</v>
      </c>
      <c r="R54" s="506"/>
    </row>
    <row r="55" spans="1:18" x14ac:dyDescent="0.2">
      <c r="A55" s="498" t="s">
        <v>39</v>
      </c>
      <c r="B55" s="207">
        <v>468</v>
      </c>
      <c r="C55" s="200">
        <f t="shared" si="2"/>
        <v>0.30769230769230771</v>
      </c>
      <c r="D55" s="207">
        <v>64</v>
      </c>
      <c r="E55" s="200">
        <f t="shared" si="0"/>
        <v>0.296875</v>
      </c>
      <c r="F55" s="207">
        <v>214</v>
      </c>
      <c r="G55" s="200">
        <f t="shared" si="3"/>
        <v>0.23364485981308411</v>
      </c>
      <c r="H55" s="207">
        <v>35</v>
      </c>
      <c r="I55" s="200">
        <f t="shared" si="1"/>
        <v>0.2857142857142857</v>
      </c>
      <c r="K55" s="207">
        <v>144</v>
      </c>
      <c r="L55" s="507"/>
      <c r="M55" s="207">
        <v>19</v>
      </c>
      <c r="N55" s="507"/>
      <c r="O55" s="207">
        <v>50</v>
      </c>
      <c r="P55" s="507"/>
      <c r="Q55" s="207">
        <v>10</v>
      </c>
      <c r="R55" s="507"/>
    </row>
    <row r="56" spans="1:18" x14ac:dyDescent="0.2">
      <c r="A56" s="499" t="s">
        <v>304</v>
      </c>
      <c r="B56" s="171">
        <v>246</v>
      </c>
      <c r="C56" s="204">
        <f t="shared" si="2"/>
        <v>0.26016260162601629</v>
      </c>
      <c r="D56" s="171">
        <v>15</v>
      </c>
      <c r="E56" s="204">
        <f t="shared" si="0"/>
        <v>0.33333333333333331</v>
      </c>
      <c r="F56" s="171">
        <v>101</v>
      </c>
      <c r="G56" s="204">
        <f t="shared" si="3"/>
        <v>0.19801980198019803</v>
      </c>
      <c r="H56" s="171">
        <v>19</v>
      </c>
      <c r="I56" s="204">
        <f t="shared" si="1"/>
        <v>0.21052631578947367</v>
      </c>
      <c r="K56" s="171">
        <v>64</v>
      </c>
      <c r="L56" s="508"/>
      <c r="M56" s="171">
        <v>5</v>
      </c>
      <c r="N56" s="508"/>
      <c r="O56" s="171">
        <v>20</v>
      </c>
      <c r="P56" s="508"/>
      <c r="Q56" s="171">
        <v>4</v>
      </c>
      <c r="R56" s="508"/>
    </row>
    <row r="57" spans="1:18" x14ac:dyDescent="0.2">
      <c r="A57" s="496" t="s">
        <v>40</v>
      </c>
      <c r="B57" s="205">
        <v>162</v>
      </c>
      <c r="C57" s="198">
        <f t="shared" si="2"/>
        <v>0.24691358024691357</v>
      </c>
      <c r="D57" s="205">
        <v>8</v>
      </c>
      <c r="E57" s="198">
        <f t="shared" si="0"/>
        <v>0.25</v>
      </c>
      <c r="F57" s="205">
        <v>76</v>
      </c>
      <c r="G57" s="198">
        <f t="shared" si="3"/>
        <v>0.26315789473684209</v>
      </c>
      <c r="H57" s="205">
        <v>14</v>
      </c>
      <c r="I57" s="198">
        <f t="shared" si="1"/>
        <v>0.2857142857142857</v>
      </c>
      <c r="K57" s="205">
        <v>40</v>
      </c>
      <c r="L57" s="505"/>
      <c r="M57" s="205">
        <v>2</v>
      </c>
      <c r="N57" s="505"/>
      <c r="O57" s="205">
        <v>20</v>
      </c>
      <c r="P57" s="505"/>
      <c r="Q57" s="205">
        <v>4</v>
      </c>
      <c r="R57" s="505"/>
    </row>
    <row r="58" spans="1:18" x14ac:dyDescent="0.2">
      <c r="A58" s="497" t="s">
        <v>41</v>
      </c>
      <c r="B58" s="206">
        <v>45</v>
      </c>
      <c r="C58" s="199">
        <f t="shared" si="2"/>
        <v>0.15555555555555556</v>
      </c>
      <c r="D58" s="206">
        <v>4</v>
      </c>
      <c r="E58" s="199">
        <f t="shared" si="0"/>
        <v>0.5</v>
      </c>
      <c r="F58" s="206">
        <v>24</v>
      </c>
      <c r="G58" s="199">
        <f t="shared" si="3"/>
        <v>0</v>
      </c>
      <c r="H58" s="206">
        <v>2</v>
      </c>
      <c r="I58" s="199">
        <f t="shared" si="1"/>
        <v>0</v>
      </c>
      <c r="K58" s="206">
        <v>7</v>
      </c>
      <c r="L58" s="506"/>
      <c r="M58" s="206">
        <v>2</v>
      </c>
      <c r="N58" s="506"/>
      <c r="O58" s="206"/>
      <c r="P58" s="506"/>
      <c r="Q58" s="206"/>
      <c r="R58" s="506"/>
    </row>
    <row r="59" spans="1:18" x14ac:dyDescent="0.2">
      <c r="A59" s="498" t="s">
        <v>42</v>
      </c>
      <c r="B59" s="207">
        <v>66</v>
      </c>
      <c r="C59" s="200">
        <f t="shared" si="2"/>
        <v>0.30303030303030304</v>
      </c>
      <c r="D59" s="207">
        <v>3</v>
      </c>
      <c r="E59" s="200">
        <f t="shared" si="0"/>
        <v>0.33333333333333331</v>
      </c>
      <c r="F59" s="207">
        <v>9</v>
      </c>
      <c r="G59" s="200">
        <f t="shared" si="3"/>
        <v>0</v>
      </c>
      <c r="H59" s="207">
        <v>3</v>
      </c>
      <c r="I59" s="200">
        <f t="shared" si="1"/>
        <v>0</v>
      </c>
      <c r="K59" s="207">
        <v>20</v>
      </c>
      <c r="L59" s="507"/>
      <c r="M59" s="207">
        <v>1</v>
      </c>
      <c r="N59" s="507"/>
      <c r="O59" s="207"/>
      <c r="P59" s="507"/>
      <c r="Q59" s="207"/>
      <c r="R59" s="507"/>
    </row>
    <row r="60" spans="1:18" x14ac:dyDescent="0.2">
      <c r="A60" s="499" t="s">
        <v>308</v>
      </c>
      <c r="B60" s="171">
        <v>286</v>
      </c>
      <c r="C60" s="204">
        <f t="shared" si="2"/>
        <v>0.38811188811188813</v>
      </c>
      <c r="D60" s="171">
        <v>28</v>
      </c>
      <c r="E60" s="204">
        <f t="shared" si="0"/>
        <v>0.35714285714285715</v>
      </c>
      <c r="F60" s="171">
        <v>77</v>
      </c>
      <c r="G60" s="204">
        <f t="shared" si="3"/>
        <v>0.22077922077922077</v>
      </c>
      <c r="H60" s="171">
        <v>16</v>
      </c>
      <c r="I60" s="204">
        <f t="shared" si="1"/>
        <v>0.3125</v>
      </c>
      <c r="K60" s="171">
        <v>111</v>
      </c>
      <c r="L60" s="508"/>
      <c r="M60" s="171">
        <v>10</v>
      </c>
      <c r="N60" s="508"/>
      <c r="O60" s="171">
        <v>17</v>
      </c>
      <c r="P60" s="508"/>
      <c r="Q60" s="171">
        <v>5</v>
      </c>
      <c r="R60" s="508"/>
    </row>
    <row r="61" spans="1:18" x14ac:dyDescent="0.2">
      <c r="A61" s="496" t="s">
        <v>43</v>
      </c>
      <c r="B61" s="205">
        <v>173</v>
      </c>
      <c r="C61" s="198">
        <f t="shared" si="2"/>
        <v>0.39884393063583817</v>
      </c>
      <c r="D61" s="205">
        <v>15</v>
      </c>
      <c r="E61" s="198">
        <f t="shared" si="0"/>
        <v>0.46666666666666667</v>
      </c>
      <c r="F61" s="205">
        <v>38</v>
      </c>
      <c r="G61" s="198">
        <f t="shared" si="3"/>
        <v>0.28947368421052633</v>
      </c>
      <c r="H61" s="205">
        <v>7</v>
      </c>
      <c r="I61" s="198">
        <f t="shared" si="1"/>
        <v>0.2857142857142857</v>
      </c>
      <c r="K61" s="205">
        <v>69</v>
      </c>
      <c r="L61" s="505"/>
      <c r="M61" s="205">
        <v>7</v>
      </c>
      <c r="N61" s="505"/>
      <c r="O61" s="205">
        <v>11</v>
      </c>
      <c r="P61" s="505"/>
      <c r="Q61" s="205">
        <v>2</v>
      </c>
      <c r="R61" s="505"/>
    </row>
    <row r="62" spans="1:18" x14ac:dyDescent="0.2">
      <c r="A62" s="497" t="s">
        <v>44</v>
      </c>
      <c r="B62" s="206">
        <v>135</v>
      </c>
      <c r="C62" s="199">
        <f t="shared" si="2"/>
        <v>0.32592592592592595</v>
      </c>
      <c r="D62" s="206">
        <v>10</v>
      </c>
      <c r="E62" s="199">
        <f t="shared" si="0"/>
        <v>0.2</v>
      </c>
      <c r="F62" s="206">
        <v>27</v>
      </c>
      <c r="G62" s="199">
        <f t="shared" si="3"/>
        <v>0.18518518518518517</v>
      </c>
      <c r="H62" s="206">
        <v>4</v>
      </c>
      <c r="I62" s="199">
        <f t="shared" si="1"/>
        <v>0.25</v>
      </c>
      <c r="K62" s="206">
        <v>44</v>
      </c>
      <c r="L62" s="506"/>
      <c r="M62" s="206">
        <v>2</v>
      </c>
      <c r="N62" s="506"/>
      <c r="O62" s="206">
        <v>5</v>
      </c>
      <c r="P62" s="506"/>
      <c r="Q62" s="206">
        <v>1</v>
      </c>
      <c r="R62" s="506"/>
    </row>
    <row r="63" spans="1:18" x14ac:dyDescent="0.2">
      <c r="A63" s="498" t="s">
        <v>45</v>
      </c>
      <c r="B63" s="207">
        <v>72</v>
      </c>
      <c r="C63" s="200">
        <f t="shared" si="2"/>
        <v>0.41666666666666669</v>
      </c>
      <c r="D63" s="207">
        <v>3</v>
      </c>
      <c r="E63" s="200">
        <f t="shared" si="0"/>
        <v>0.33333333333333331</v>
      </c>
      <c r="F63" s="207">
        <v>17</v>
      </c>
      <c r="G63" s="200">
        <f t="shared" si="3"/>
        <v>0.17647058823529413</v>
      </c>
      <c r="H63" s="207">
        <v>5</v>
      </c>
      <c r="I63" s="200">
        <f t="shared" si="1"/>
        <v>0.4</v>
      </c>
      <c r="K63" s="207">
        <v>30</v>
      </c>
      <c r="L63" s="507"/>
      <c r="M63" s="207">
        <v>1</v>
      </c>
      <c r="N63" s="507"/>
      <c r="O63" s="207">
        <v>3</v>
      </c>
      <c r="P63" s="507"/>
      <c r="Q63" s="207">
        <v>2</v>
      </c>
      <c r="R63" s="507"/>
    </row>
    <row r="64" spans="1:18" x14ac:dyDescent="0.2">
      <c r="A64" s="499" t="s">
        <v>312</v>
      </c>
      <c r="B64" s="171">
        <v>155</v>
      </c>
      <c r="C64" s="204">
        <f t="shared" si="2"/>
        <v>0.33548387096774196</v>
      </c>
      <c r="D64" s="171">
        <v>15</v>
      </c>
      <c r="E64" s="204">
        <f t="shared" si="0"/>
        <v>0.33333333333333331</v>
      </c>
      <c r="F64" s="171">
        <v>47</v>
      </c>
      <c r="G64" s="204">
        <f t="shared" si="3"/>
        <v>0.2978723404255319</v>
      </c>
      <c r="H64" s="171">
        <v>13</v>
      </c>
      <c r="I64" s="204">
        <f t="shared" si="1"/>
        <v>0.46153846153846156</v>
      </c>
      <c r="K64" s="171">
        <v>52</v>
      </c>
      <c r="L64" s="508"/>
      <c r="M64" s="171">
        <v>5</v>
      </c>
      <c r="N64" s="508"/>
      <c r="O64" s="171">
        <v>14</v>
      </c>
      <c r="P64" s="508"/>
      <c r="Q64" s="171">
        <v>6</v>
      </c>
      <c r="R64" s="508"/>
    </row>
    <row r="65" spans="1:18" x14ac:dyDescent="0.2">
      <c r="A65" s="496" t="s">
        <v>46</v>
      </c>
      <c r="B65" s="205">
        <v>37</v>
      </c>
      <c r="C65" s="198">
        <f t="shared" si="2"/>
        <v>0.13513513513513514</v>
      </c>
      <c r="D65" s="205">
        <v>4</v>
      </c>
      <c r="E65" s="198">
        <f t="shared" si="0"/>
        <v>0.25</v>
      </c>
      <c r="F65" s="205">
        <v>8</v>
      </c>
      <c r="G65" s="198">
        <f t="shared" si="3"/>
        <v>0.25</v>
      </c>
      <c r="H65" s="205">
        <v>2</v>
      </c>
      <c r="I65" s="198">
        <f t="shared" si="1"/>
        <v>0.5</v>
      </c>
      <c r="K65" s="205">
        <v>5</v>
      </c>
      <c r="L65" s="505"/>
      <c r="M65" s="205">
        <v>1</v>
      </c>
      <c r="N65" s="505"/>
      <c r="O65" s="205">
        <v>2</v>
      </c>
      <c r="P65" s="505"/>
      <c r="Q65" s="205">
        <v>1</v>
      </c>
      <c r="R65" s="505"/>
    </row>
    <row r="66" spans="1:18" x14ac:dyDescent="0.2">
      <c r="A66" s="497" t="s">
        <v>47</v>
      </c>
      <c r="B66" s="206">
        <v>107</v>
      </c>
      <c r="C66" s="199">
        <f t="shared" si="2"/>
        <v>0.42990654205607476</v>
      </c>
      <c r="D66" s="206">
        <v>10</v>
      </c>
      <c r="E66" s="199">
        <f t="shared" si="0"/>
        <v>0.3</v>
      </c>
      <c r="F66" s="206">
        <v>36</v>
      </c>
      <c r="G66" s="199">
        <f t="shared" si="3"/>
        <v>0.27777777777777779</v>
      </c>
      <c r="H66" s="206">
        <v>8</v>
      </c>
      <c r="I66" s="199">
        <f t="shared" si="1"/>
        <v>0.375</v>
      </c>
      <c r="K66" s="206">
        <v>46</v>
      </c>
      <c r="L66" s="506"/>
      <c r="M66" s="206">
        <v>3</v>
      </c>
      <c r="N66" s="506"/>
      <c r="O66" s="206">
        <v>10</v>
      </c>
      <c r="P66" s="506"/>
      <c r="Q66" s="206">
        <v>3</v>
      </c>
      <c r="R66" s="506"/>
    </row>
    <row r="67" spans="1:18" x14ac:dyDescent="0.2">
      <c r="A67" s="497" t="s">
        <v>48</v>
      </c>
      <c r="B67" s="206"/>
      <c r="C67" s="199"/>
      <c r="D67" s="206">
        <v>0</v>
      </c>
      <c r="E67" s="199"/>
      <c r="F67" s="206">
        <v>3</v>
      </c>
      <c r="G67" s="199">
        <f t="shared" si="3"/>
        <v>0.33333333333333331</v>
      </c>
      <c r="H67" s="206">
        <v>2</v>
      </c>
      <c r="I67" s="199">
        <f t="shared" si="1"/>
        <v>0.5</v>
      </c>
      <c r="K67" s="206"/>
      <c r="L67" s="506"/>
      <c r="M67" s="206"/>
      <c r="N67" s="506"/>
      <c r="O67" s="206">
        <v>1</v>
      </c>
      <c r="P67" s="506"/>
      <c r="Q67" s="206">
        <v>1</v>
      </c>
      <c r="R67" s="506"/>
    </row>
    <row r="68" spans="1:18" x14ac:dyDescent="0.2">
      <c r="A68" s="498" t="s">
        <v>49</v>
      </c>
      <c r="B68" s="207">
        <v>11</v>
      </c>
      <c r="C68" s="200">
        <f t="shared" si="2"/>
        <v>9.0909090909090912E-2</v>
      </c>
      <c r="D68" s="207">
        <v>1</v>
      </c>
      <c r="E68" s="200">
        <f t="shared" si="0"/>
        <v>1</v>
      </c>
      <c r="F68" s="207">
        <v>1</v>
      </c>
      <c r="G68" s="200">
        <f t="shared" si="3"/>
        <v>1</v>
      </c>
      <c r="H68" s="207">
        <v>1</v>
      </c>
      <c r="I68" s="200">
        <f t="shared" si="1"/>
        <v>1</v>
      </c>
      <c r="K68" s="207">
        <v>1</v>
      </c>
      <c r="L68" s="507"/>
      <c r="M68" s="207">
        <v>1</v>
      </c>
      <c r="N68" s="507"/>
      <c r="O68" s="207">
        <v>1</v>
      </c>
      <c r="P68" s="507"/>
      <c r="Q68" s="207">
        <v>1</v>
      </c>
      <c r="R68" s="507"/>
    </row>
    <row r="69" spans="1:18" ht="25.5" x14ac:dyDescent="0.2">
      <c r="A69" s="499" t="s">
        <v>480</v>
      </c>
      <c r="B69" s="171">
        <v>797</v>
      </c>
      <c r="C69" s="204">
        <f t="shared" si="2"/>
        <v>0.2722710163111669</v>
      </c>
      <c r="D69" s="171">
        <v>106</v>
      </c>
      <c r="E69" s="204">
        <f t="shared" si="0"/>
        <v>0.33962264150943394</v>
      </c>
      <c r="F69" s="171">
        <v>268</v>
      </c>
      <c r="G69" s="204">
        <f t="shared" si="3"/>
        <v>0.14925373134328357</v>
      </c>
      <c r="H69" s="171">
        <v>61</v>
      </c>
      <c r="I69" s="204">
        <f t="shared" si="1"/>
        <v>0.14754098360655737</v>
      </c>
      <c r="K69" s="171">
        <v>217</v>
      </c>
      <c r="L69" s="508"/>
      <c r="M69" s="171">
        <v>36</v>
      </c>
      <c r="N69" s="508"/>
      <c r="O69" s="171">
        <v>40</v>
      </c>
      <c r="P69" s="508"/>
      <c r="Q69" s="171">
        <v>9</v>
      </c>
      <c r="R69" s="508"/>
    </row>
    <row r="70" spans="1:18" x14ac:dyDescent="0.2">
      <c r="A70" s="496" t="s">
        <v>50</v>
      </c>
      <c r="B70" s="205">
        <v>372</v>
      </c>
      <c r="C70" s="198">
        <f t="shared" si="2"/>
        <v>0.2553763440860215</v>
      </c>
      <c r="D70" s="205">
        <v>49</v>
      </c>
      <c r="E70" s="198">
        <f t="shared" si="0"/>
        <v>0.2857142857142857</v>
      </c>
      <c r="F70" s="205">
        <v>100</v>
      </c>
      <c r="G70" s="198">
        <f t="shared" si="3"/>
        <v>0.13</v>
      </c>
      <c r="H70" s="205">
        <v>21</v>
      </c>
      <c r="I70" s="198">
        <f t="shared" si="1"/>
        <v>0.19047619047619047</v>
      </c>
      <c r="K70" s="205">
        <v>95</v>
      </c>
      <c r="L70" s="505"/>
      <c r="M70" s="205">
        <v>14</v>
      </c>
      <c r="N70" s="505"/>
      <c r="O70" s="205">
        <v>13</v>
      </c>
      <c r="P70" s="505"/>
      <c r="Q70" s="205">
        <v>4</v>
      </c>
      <c r="R70" s="505"/>
    </row>
    <row r="71" spans="1:18" x14ac:dyDescent="0.2">
      <c r="A71" s="497" t="s">
        <v>51</v>
      </c>
      <c r="B71" s="206">
        <v>291</v>
      </c>
      <c r="C71" s="199">
        <f t="shared" si="2"/>
        <v>0.27835051546391754</v>
      </c>
      <c r="D71" s="206">
        <v>30</v>
      </c>
      <c r="E71" s="199">
        <f t="shared" si="0"/>
        <v>0.33333333333333331</v>
      </c>
      <c r="F71" s="206">
        <v>102</v>
      </c>
      <c r="G71" s="199">
        <f t="shared" si="3"/>
        <v>0.17647058823529413</v>
      </c>
      <c r="H71" s="206">
        <v>18</v>
      </c>
      <c r="I71" s="199">
        <f t="shared" si="1"/>
        <v>0.22222222222222221</v>
      </c>
      <c r="K71" s="206">
        <v>81</v>
      </c>
      <c r="L71" s="506"/>
      <c r="M71" s="206">
        <v>10</v>
      </c>
      <c r="N71" s="506"/>
      <c r="O71" s="206">
        <v>18</v>
      </c>
      <c r="P71" s="506"/>
      <c r="Q71" s="206">
        <v>4</v>
      </c>
      <c r="R71" s="506"/>
    </row>
    <row r="72" spans="1:18" x14ac:dyDescent="0.2">
      <c r="A72" s="497" t="s">
        <v>52</v>
      </c>
      <c r="B72" s="206">
        <v>142</v>
      </c>
      <c r="C72" s="199">
        <f t="shared" si="2"/>
        <v>0.34507042253521125</v>
      </c>
      <c r="D72" s="206">
        <v>10</v>
      </c>
      <c r="E72" s="199">
        <f t="shared" si="0"/>
        <v>0.4</v>
      </c>
      <c r="F72" s="206">
        <v>30</v>
      </c>
      <c r="G72" s="199">
        <f t="shared" si="3"/>
        <v>0.16666666666666666</v>
      </c>
      <c r="H72" s="206">
        <v>8</v>
      </c>
      <c r="I72" s="199">
        <f t="shared" si="1"/>
        <v>0.125</v>
      </c>
      <c r="K72" s="206">
        <v>49</v>
      </c>
      <c r="L72" s="506"/>
      <c r="M72" s="206">
        <v>4</v>
      </c>
      <c r="N72" s="506"/>
      <c r="O72" s="206">
        <v>5</v>
      </c>
      <c r="P72" s="506"/>
      <c r="Q72" s="206">
        <v>1</v>
      </c>
      <c r="R72" s="506"/>
    </row>
    <row r="73" spans="1:18" x14ac:dyDescent="0.2">
      <c r="A73" s="498" t="s">
        <v>53</v>
      </c>
      <c r="B73" s="207">
        <v>139</v>
      </c>
      <c r="C73" s="200">
        <f t="shared" si="2"/>
        <v>0.26618705035971224</v>
      </c>
      <c r="D73" s="207">
        <v>17</v>
      </c>
      <c r="E73" s="200">
        <f t="shared" si="0"/>
        <v>0.47058823529411764</v>
      </c>
      <c r="F73" s="207">
        <v>45</v>
      </c>
      <c r="G73" s="200">
        <f t="shared" si="3"/>
        <v>0.1111111111111111</v>
      </c>
      <c r="H73" s="207">
        <v>14</v>
      </c>
      <c r="I73" s="200">
        <f t="shared" si="1"/>
        <v>0</v>
      </c>
      <c r="K73" s="207">
        <v>37</v>
      </c>
      <c r="L73" s="507"/>
      <c r="M73" s="207">
        <v>8</v>
      </c>
      <c r="N73" s="507"/>
      <c r="O73" s="207">
        <v>5</v>
      </c>
      <c r="P73" s="507"/>
      <c r="Q73" s="207"/>
      <c r="R73" s="507"/>
    </row>
    <row r="74" spans="1:18" x14ac:dyDescent="0.2">
      <c r="A74" s="499" t="s">
        <v>481</v>
      </c>
      <c r="B74" s="171">
        <v>621</v>
      </c>
      <c r="C74" s="204">
        <f t="shared" si="2"/>
        <v>0.53784219001610301</v>
      </c>
      <c r="D74" s="171">
        <v>60</v>
      </c>
      <c r="E74" s="204">
        <f t="shared" si="0"/>
        <v>0.51666666666666672</v>
      </c>
      <c r="F74" s="171">
        <v>93</v>
      </c>
      <c r="G74" s="204">
        <f t="shared" si="3"/>
        <v>0.32258064516129031</v>
      </c>
      <c r="H74" s="171">
        <v>29</v>
      </c>
      <c r="I74" s="204">
        <f t="shared" si="1"/>
        <v>0.31034482758620691</v>
      </c>
      <c r="K74" s="171">
        <v>334</v>
      </c>
      <c r="L74" s="508"/>
      <c r="M74" s="171">
        <v>31</v>
      </c>
      <c r="N74" s="508"/>
      <c r="O74" s="171">
        <v>30</v>
      </c>
      <c r="P74" s="508"/>
      <c r="Q74" s="171">
        <v>9</v>
      </c>
      <c r="R74" s="508"/>
    </row>
    <row r="75" spans="1:18" x14ac:dyDescent="0.2">
      <c r="A75" s="496" t="s">
        <v>54</v>
      </c>
      <c r="B75" s="205">
        <v>299</v>
      </c>
      <c r="C75" s="198">
        <f t="shared" si="2"/>
        <v>0.5418060200668896</v>
      </c>
      <c r="D75" s="205">
        <v>22</v>
      </c>
      <c r="E75" s="198">
        <f t="shared" si="0"/>
        <v>0.63636363636363635</v>
      </c>
      <c r="F75" s="205">
        <v>36</v>
      </c>
      <c r="G75" s="198">
        <f t="shared" si="3"/>
        <v>0.30555555555555558</v>
      </c>
      <c r="H75" s="205">
        <v>11</v>
      </c>
      <c r="I75" s="198">
        <f t="shared" si="1"/>
        <v>0.18181818181818182</v>
      </c>
      <c r="K75" s="205">
        <v>162</v>
      </c>
      <c r="L75" s="505"/>
      <c r="M75" s="205">
        <v>14</v>
      </c>
      <c r="N75" s="505"/>
      <c r="O75" s="205">
        <v>11</v>
      </c>
      <c r="P75" s="505"/>
      <c r="Q75" s="205">
        <v>2</v>
      </c>
      <c r="R75" s="505"/>
    </row>
    <row r="76" spans="1:18" x14ac:dyDescent="0.2">
      <c r="A76" s="497" t="s">
        <v>55</v>
      </c>
      <c r="B76" s="206">
        <v>193</v>
      </c>
      <c r="C76" s="199">
        <f t="shared" si="2"/>
        <v>0.60621761658031093</v>
      </c>
      <c r="D76" s="206">
        <v>11</v>
      </c>
      <c r="E76" s="199">
        <f t="shared" ref="E76:E87" si="4">M76/D76</f>
        <v>0.27272727272727271</v>
      </c>
      <c r="F76" s="206">
        <v>32</v>
      </c>
      <c r="G76" s="199">
        <f t="shared" si="3"/>
        <v>0.40625</v>
      </c>
      <c r="H76" s="206">
        <v>4</v>
      </c>
      <c r="I76" s="199">
        <f t="shared" ref="I76:I85" si="5">Q76/H76</f>
        <v>0.75</v>
      </c>
      <c r="K76" s="206">
        <v>117</v>
      </c>
      <c r="L76" s="506"/>
      <c r="M76" s="206">
        <v>3</v>
      </c>
      <c r="N76" s="506"/>
      <c r="O76" s="206">
        <v>13</v>
      </c>
      <c r="P76" s="506"/>
      <c r="Q76" s="206">
        <v>3</v>
      </c>
      <c r="R76" s="506"/>
    </row>
    <row r="77" spans="1:18" x14ac:dyDescent="0.2">
      <c r="A77" s="497" t="s">
        <v>56</v>
      </c>
      <c r="B77" s="206">
        <v>47</v>
      </c>
      <c r="C77" s="199">
        <f t="shared" ref="C77:C87" si="6">K77/B77</f>
        <v>0.53191489361702127</v>
      </c>
      <c r="D77" s="206">
        <v>5</v>
      </c>
      <c r="E77" s="199">
        <f t="shared" si="4"/>
        <v>0.6</v>
      </c>
      <c r="F77" s="206">
        <v>10</v>
      </c>
      <c r="G77" s="199">
        <f t="shared" ref="G77:G85" si="7">O77/F77</f>
        <v>0.2</v>
      </c>
      <c r="H77" s="206">
        <v>4</v>
      </c>
      <c r="I77" s="199">
        <f t="shared" si="5"/>
        <v>0</v>
      </c>
      <c r="K77" s="206">
        <v>25</v>
      </c>
      <c r="L77" s="506"/>
      <c r="M77" s="206">
        <v>3</v>
      </c>
      <c r="N77" s="506"/>
      <c r="O77" s="206">
        <v>2</v>
      </c>
      <c r="P77" s="506"/>
      <c r="Q77" s="206"/>
      <c r="R77" s="506"/>
    </row>
    <row r="78" spans="1:18" x14ac:dyDescent="0.2">
      <c r="A78" s="497" t="s">
        <v>57</v>
      </c>
      <c r="B78" s="206">
        <v>125</v>
      </c>
      <c r="C78" s="199">
        <f t="shared" si="6"/>
        <v>0.52800000000000002</v>
      </c>
      <c r="D78" s="206">
        <v>8</v>
      </c>
      <c r="E78" s="199">
        <f t="shared" si="4"/>
        <v>0.25</v>
      </c>
      <c r="F78" s="206">
        <v>13</v>
      </c>
      <c r="G78" s="199">
        <f t="shared" si="7"/>
        <v>0.15384615384615385</v>
      </c>
      <c r="H78" s="206">
        <v>4</v>
      </c>
      <c r="I78" s="199">
        <f t="shared" si="5"/>
        <v>0.25</v>
      </c>
      <c r="K78" s="206">
        <v>66</v>
      </c>
      <c r="L78" s="506"/>
      <c r="M78" s="206">
        <v>2</v>
      </c>
      <c r="N78" s="506"/>
      <c r="O78" s="206">
        <v>2</v>
      </c>
      <c r="P78" s="506"/>
      <c r="Q78" s="206">
        <v>1</v>
      </c>
      <c r="R78" s="506"/>
    </row>
    <row r="79" spans="1:18" x14ac:dyDescent="0.2">
      <c r="A79" s="497" t="s">
        <v>58</v>
      </c>
      <c r="B79" s="206">
        <v>52</v>
      </c>
      <c r="C79" s="199">
        <f t="shared" si="6"/>
        <v>0.57692307692307687</v>
      </c>
      <c r="D79" s="206">
        <v>5</v>
      </c>
      <c r="E79" s="199">
        <f t="shared" si="4"/>
        <v>0.6</v>
      </c>
      <c r="F79" s="206">
        <v>5</v>
      </c>
      <c r="G79" s="199">
        <f t="shared" si="7"/>
        <v>0.4</v>
      </c>
      <c r="H79" s="206">
        <v>3</v>
      </c>
      <c r="I79" s="199">
        <f t="shared" si="5"/>
        <v>0.66666666666666663</v>
      </c>
      <c r="K79" s="206">
        <v>30</v>
      </c>
      <c r="L79" s="506"/>
      <c r="M79" s="206">
        <v>3</v>
      </c>
      <c r="N79" s="506"/>
      <c r="O79" s="206">
        <v>2</v>
      </c>
      <c r="P79" s="506"/>
      <c r="Q79" s="206">
        <v>2</v>
      </c>
      <c r="R79" s="506"/>
    </row>
    <row r="80" spans="1:18" x14ac:dyDescent="0.2">
      <c r="A80" s="498" t="s">
        <v>59</v>
      </c>
      <c r="B80" s="207">
        <v>96</v>
      </c>
      <c r="C80" s="200">
        <f t="shared" si="6"/>
        <v>0.51041666666666663</v>
      </c>
      <c r="D80" s="207">
        <v>9</v>
      </c>
      <c r="E80" s="200">
        <f t="shared" si="4"/>
        <v>0.66666666666666663</v>
      </c>
      <c r="F80" s="207">
        <v>9</v>
      </c>
      <c r="G80" s="200">
        <f t="shared" si="7"/>
        <v>0.33333333333333331</v>
      </c>
      <c r="H80" s="207">
        <v>3</v>
      </c>
      <c r="I80" s="200">
        <f t="shared" si="5"/>
        <v>0.33333333333333331</v>
      </c>
      <c r="K80" s="207">
        <v>49</v>
      </c>
      <c r="L80" s="507"/>
      <c r="M80" s="207">
        <v>6</v>
      </c>
      <c r="N80" s="507"/>
      <c r="O80" s="207">
        <v>3</v>
      </c>
      <c r="P80" s="507"/>
      <c r="Q80" s="207">
        <v>1</v>
      </c>
      <c r="R80" s="507"/>
    </row>
    <row r="81" spans="1:18" x14ac:dyDescent="0.2">
      <c r="A81" s="494" t="s">
        <v>32</v>
      </c>
      <c r="B81" s="166">
        <v>209</v>
      </c>
      <c r="C81" s="202">
        <f t="shared" si="6"/>
        <v>0.47368421052631576</v>
      </c>
      <c r="D81" s="166">
        <v>22</v>
      </c>
      <c r="E81" s="202">
        <f t="shared" si="4"/>
        <v>0.59090909090909094</v>
      </c>
      <c r="F81" s="166">
        <v>29</v>
      </c>
      <c r="G81" s="202">
        <f t="shared" si="7"/>
        <v>0.41379310344827586</v>
      </c>
      <c r="H81" s="166">
        <v>14</v>
      </c>
      <c r="I81" s="202">
        <f t="shared" si="5"/>
        <v>0.5</v>
      </c>
      <c r="K81" s="166">
        <v>99</v>
      </c>
      <c r="L81" s="503"/>
      <c r="M81" s="166">
        <v>13</v>
      </c>
      <c r="N81" s="503"/>
      <c r="O81" s="166">
        <v>12</v>
      </c>
      <c r="P81" s="503"/>
      <c r="Q81" s="166">
        <v>7</v>
      </c>
      <c r="R81" s="503"/>
    </row>
    <row r="82" spans="1:18" x14ac:dyDescent="0.2">
      <c r="A82" s="495" t="s">
        <v>99</v>
      </c>
      <c r="B82" s="167">
        <v>209</v>
      </c>
      <c r="C82" s="203">
        <f t="shared" si="6"/>
        <v>0.47368421052631576</v>
      </c>
      <c r="D82" s="167">
        <v>22</v>
      </c>
      <c r="E82" s="203">
        <f t="shared" si="4"/>
        <v>0.59090909090909094</v>
      </c>
      <c r="F82" s="167">
        <v>29</v>
      </c>
      <c r="G82" s="203">
        <f t="shared" si="7"/>
        <v>0.41379310344827586</v>
      </c>
      <c r="H82" s="167">
        <v>14</v>
      </c>
      <c r="I82" s="203">
        <f t="shared" si="5"/>
        <v>0.5</v>
      </c>
      <c r="K82" s="167">
        <v>99</v>
      </c>
      <c r="L82" s="504"/>
      <c r="M82" s="167">
        <v>13</v>
      </c>
      <c r="N82" s="504"/>
      <c r="O82" s="167">
        <v>12</v>
      </c>
      <c r="P82" s="504"/>
      <c r="Q82" s="167">
        <v>7</v>
      </c>
      <c r="R82" s="504"/>
    </row>
    <row r="83" spans="1:18" x14ac:dyDescent="0.2">
      <c r="A83" s="496" t="s">
        <v>33</v>
      </c>
      <c r="B83" s="205">
        <v>131</v>
      </c>
      <c r="C83" s="198">
        <f t="shared" si="6"/>
        <v>0.51908396946564883</v>
      </c>
      <c r="D83" s="205">
        <v>13</v>
      </c>
      <c r="E83" s="198">
        <f t="shared" si="4"/>
        <v>0.69230769230769229</v>
      </c>
      <c r="F83" s="205">
        <v>5</v>
      </c>
      <c r="G83" s="198">
        <f t="shared" si="7"/>
        <v>0.4</v>
      </c>
      <c r="H83" s="205">
        <v>4</v>
      </c>
      <c r="I83" s="198">
        <f t="shared" si="5"/>
        <v>0.5</v>
      </c>
      <c r="K83" s="205">
        <v>68</v>
      </c>
      <c r="L83" s="505"/>
      <c r="M83" s="205">
        <v>9</v>
      </c>
      <c r="N83" s="505"/>
      <c r="O83" s="205">
        <v>2</v>
      </c>
      <c r="P83" s="505"/>
      <c r="Q83" s="205">
        <v>2</v>
      </c>
      <c r="R83" s="505"/>
    </row>
    <row r="84" spans="1:18" x14ac:dyDescent="0.2">
      <c r="A84" s="497" t="s">
        <v>34</v>
      </c>
      <c r="B84" s="206">
        <v>78</v>
      </c>
      <c r="C84" s="199">
        <f t="shared" si="6"/>
        <v>0.44871794871794873</v>
      </c>
      <c r="D84" s="206">
        <v>8</v>
      </c>
      <c r="E84" s="199">
        <f t="shared" si="4"/>
        <v>0.375</v>
      </c>
      <c r="F84" s="206">
        <v>20</v>
      </c>
      <c r="G84" s="199">
        <f t="shared" si="7"/>
        <v>0.45</v>
      </c>
      <c r="H84" s="206">
        <v>7</v>
      </c>
      <c r="I84" s="199">
        <f t="shared" si="5"/>
        <v>0.5714285714285714</v>
      </c>
      <c r="K84" s="206">
        <v>35</v>
      </c>
      <c r="L84" s="506"/>
      <c r="M84" s="206">
        <v>3</v>
      </c>
      <c r="N84" s="506"/>
      <c r="O84" s="206">
        <v>9</v>
      </c>
      <c r="P84" s="506"/>
      <c r="Q84" s="206">
        <v>4</v>
      </c>
      <c r="R84" s="506"/>
    </row>
    <row r="85" spans="1:18" x14ac:dyDescent="0.2">
      <c r="A85" s="500" t="s">
        <v>35</v>
      </c>
      <c r="B85" s="208">
        <v>10</v>
      </c>
      <c r="C85" s="201">
        <f t="shared" si="6"/>
        <v>0.3</v>
      </c>
      <c r="D85" s="208">
        <v>1</v>
      </c>
      <c r="E85" s="201">
        <f t="shared" si="4"/>
        <v>1</v>
      </c>
      <c r="F85" s="208">
        <v>4</v>
      </c>
      <c r="G85" s="201">
        <f t="shared" si="7"/>
        <v>0.25</v>
      </c>
      <c r="H85" s="208">
        <v>3</v>
      </c>
      <c r="I85" s="201">
        <f t="shared" si="5"/>
        <v>0.33333333333333331</v>
      </c>
      <c r="K85" s="208">
        <v>3</v>
      </c>
      <c r="L85" s="509"/>
      <c r="M85" s="208">
        <v>1</v>
      </c>
      <c r="N85" s="509"/>
      <c r="O85" s="208">
        <v>1</v>
      </c>
      <c r="P85" s="509"/>
      <c r="Q85" s="208">
        <v>1</v>
      </c>
      <c r="R85" s="509"/>
    </row>
    <row r="86" spans="1:18" x14ac:dyDescent="0.2">
      <c r="C86" s="5"/>
      <c r="E86" s="5"/>
      <c r="G86" s="5"/>
      <c r="I86" s="5"/>
      <c r="L86" s="510"/>
      <c r="N86" s="510"/>
      <c r="P86" s="510"/>
      <c r="R86" s="510"/>
    </row>
    <row r="87" spans="1:18" x14ac:dyDescent="0.2">
      <c r="A87" s="191" t="s">
        <v>60</v>
      </c>
      <c r="B87" s="12">
        <v>7958</v>
      </c>
      <c r="C87" s="145">
        <f t="shared" si="6"/>
        <v>0.4736114601658708</v>
      </c>
      <c r="D87" s="192">
        <v>1018</v>
      </c>
      <c r="E87" s="145">
        <f t="shared" si="4"/>
        <v>0.4862475442043222</v>
      </c>
      <c r="F87" s="12">
        <v>1908</v>
      </c>
      <c r="G87" s="145">
        <f>O87/F87</f>
        <v>0.34224318658280922</v>
      </c>
      <c r="H87" s="192">
        <v>524</v>
      </c>
      <c r="I87" s="145">
        <f>Q87/H87</f>
        <v>0.34732824427480918</v>
      </c>
      <c r="K87" s="12">
        <v>3769</v>
      </c>
      <c r="L87" s="511"/>
      <c r="M87" s="192">
        <v>495</v>
      </c>
      <c r="N87" s="511"/>
      <c r="O87" s="12">
        <v>653</v>
      </c>
      <c r="P87" s="511"/>
      <c r="Q87" s="192">
        <v>182</v>
      </c>
      <c r="R87" s="511"/>
    </row>
    <row r="88" spans="1:18" ht="6.75" customHeight="1" x14ac:dyDescent="0.2"/>
    <row r="89" spans="1:18" x14ac:dyDescent="0.2">
      <c r="A89" s="340" t="s">
        <v>556</v>
      </c>
    </row>
    <row r="90" spans="1:18" ht="13.5" customHeight="1" x14ac:dyDescent="0.2">
      <c r="A90" s="633" t="s">
        <v>583</v>
      </c>
      <c r="B90" s="633"/>
      <c r="C90" s="633"/>
      <c r="D90" s="633"/>
      <c r="E90" s="633"/>
      <c r="F90" s="633"/>
      <c r="G90" s="633"/>
      <c r="H90" s="633"/>
      <c r="I90" s="633"/>
      <c r="K90" s="281"/>
      <c r="O90" s="281"/>
    </row>
  </sheetData>
  <mergeCells count="17">
    <mergeCell ref="A90:I90"/>
    <mergeCell ref="A2:I2"/>
    <mergeCell ref="A5:I5"/>
    <mergeCell ref="B9:C9"/>
    <mergeCell ref="D9:E9"/>
    <mergeCell ref="B8:E8"/>
    <mergeCell ref="F8:I8"/>
    <mergeCell ref="F9:G9"/>
    <mergeCell ref="H9:I9"/>
    <mergeCell ref="A8:A11"/>
    <mergeCell ref="K7:R7"/>
    <mergeCell ref="K8:N8"/>
    <mergeCell ref="O8:R8"/>
    <mergeCell ref="K9:L9"/>
    <mergeCell ref="M9:N9"/>
    <mergeCell ref="O9:P9"/>
    <mergeCell ref="Q9:R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6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63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H132"/>
  <sheetViews>
    <sheetView showGridLines="0" workbookViewId="0">
      <selection activeCell="H110" sqref="H110"/>
    </sheetView>
  </sheetViews>
  <sheetFormatPr baseColWidth="10" defaultRowHeight="12.75" x14ac:dyDescent="0.2"/>
  <cols>
    <col min="1" max="1" width="36.6640625" style="7" bestFit="1" customWidth="1"/>
    <col min="2" max="2" width="14.1640625" bestFit="1" customWidth="1"/>
    <col min="3" max="3" width="10.1640625" bestFit="1" customWidth="1"/>
    <col min="4" max="4" width="10.1640625" customWidth="1"/>
    <col min="5" max="5" width="3.1640625" customWidth="1"/>
    <col min="6" max="6" width="14.1640625" bestFit="1" customWidth="1"/>
    <col min="7" max="7" width="10.1640625" bestFit="1" customWidth="1"/>
    <col min="8" max="8" width="10.1640625" customWidth="1"/>
  </cols>
  <sheetData>
    <row r="1" spans="1:8" ht="13.5" thickBot="1" x14ac:dyDescent="0.25"/>
    <row r="2" spans="1:8" ht="34.5" customHeight="1" thickTop="1" thickBot="1" x14ac:dyDescent="0.25">
      <c r="A2" s="612" t="s">
        <v>516</v>
      </c>
      <c r="B2" s="622"/>
      <c r="C2" s="622"/>
      <c r="D2" s="622"/>
      <c r="E2" s="622"/>
      <c r="F2" s="622"/>
      <c r="G2" s="622"/>
      <c r="H2" s="623"/>
    </row>
    <row r="3" spans="1:8" ht="6.75" customHeight="1" thickTop="1" x14ac:dyDescent="0.2"/>
    <row r="4" spans="1:8" x14ac:dyDescent="0.2">
      <c r="A4" s="624" t="s">
        <v>350</v>
      </c>
      <c r="B4" s="624"/>
      <c r="C4" s="624"/>
      <c r="D4" s="624"/>
      <c r="E4" s="624"/>
      <c r="F4" s="624"/>
      <c r="G4" s="624"/>
      <c r="H4" s="624"/>
    </row>
    <row r="5" spans="1:8" ht="7.5" customHeight="1" x14ac:dyDescent="0.2"/>
    <row r="6" spans="1:8" x14ac:dyDescent="0.2">
      <c r="B6" s="637" t="s">
        <v>88</v>
      </c>
      <c r="C6" s="638"/>
      <c r="D6" s="639"/>
      <c r="E6" s="400"/>
      <c r="F6" s="637" t="s">
        <v>92</v>
      </c>
      <c r="G6" s="638"/>
      <c r="H6" s="639"/>
    </row>
    <row r="7" spans="1:8" x14ac:dyDescent="0.2">
      <c r="A7" s="7" t="s">
        <v>342</v>
      </c>
      <c r="B7" s="6" t="s">
        <v>61</v>
      </c>
      <c r="C7" s="6" t="s">
        <v>105</v>
      </c>
      <c r="D7" s="408" t="s">
        <v>341</v>
      </c>
      <c r="E7" s="400"/>
      <c r="F7" s="6" t="s">
        <v>61</v>
      </c>
      <c r="G7" s="6" t="s">
        <v>105</v>
      </c>
      <c r="H7" s="408" t="s">
        <v>341</v>
      </c>
    </row>
    <row r="8" spans="1:8" x14ac:dyDescent="0.2">
      <c r="F8" s="281"/>
      <c r="G8" s="281"/>
    </row>
    <row r="9" spans="1:8" x14ac:dyDescent="0.2">
      <c r="A9" s="409" t="s">
        <v>175</v>
      </c>
      <c r="B9" s="280"/>
      <c r="C9" s="401"/>
      <c r="D9" s="405"/>
      <c r="F9" s="280">
        <v>1</v>
      </c>
      <c r="G9" s="401">
        <v>1</v>
      </c>
      <c r="H9" s="406">
        <f t="shared" ref="H9:H67" si="0">G9/F9</f>
        <v>1</v>
      </c>
    </row>
    <row r="10" spans="1:8" x14ac:dyDescent="0.2">
      <c r="A10" s="410" t="s">
        <v>112</v>
      </c>
      <c r="B10" s="282">
        <v>38</v>
      </c>
      <c r="C10" s="402">
        <v>1188</v>
      </c>
      <c r="D10" s="406">
        <f t="shared" ref="D10:D69" si="1">C10/B10</f>
        <v>31.263157894736842</v>
      </c>
      <c r="F10" s="282">
        <v>24</v>
      </c>
      <c r="G10" s="402">
        <v>125</v>
      </c>
      <c r="H10" s="406">
        <f t="shared" si="0"/>
        <v>5.208333333333333</v>
      </c>
    </row>
    <row r="11" spans="1:8" x14ac:dyDescent="0.2">
      <c r="A11" s="410" t="s">
        <v>176</v>
      </c>
      <c r="B11" s="282"/>
      <c r="C11" s="402"/>
      <c r="D11" s="406"/>
      <c r="F11" s="282">
        <v>1</v>
      </c>
      <c r="G11" s="402">
        <v>2</v>
      </c>
      <c r="H11" s="406"/>
    </row>
    <row r="12" spans="1:8" x14ac:dyDescent="0.2">
      <c r="A12" s="410" t="s">
        <v>472</v>
      </c>
      <c r="B12" s="282">
        <v>6</v>
      </c>
      <c r="C12" s="402">
        <v>218</v>
      </c>
      <c r="D12" s="406">
        <f t="shared" si="1"/>
        <v>36.333333333333336</v>
      </c>
      <c r="F12" s="282">
        <v>1</v>
      </c>
      <c r="G12" s="402">
        <v>4</v>
      </c>
      <c r="H12" s="406">
        <f t="shared" si="0"/>
        <v>4</v>
      </c>
    </row>
    <row r="13" spans="1:8" x14ac:dyDescent="0.2">
      <c r="A13" s="410" t="s">
        <v>113</v>
      </c>
      <c r="B13" s="282">
        <v>21</v>
      </c>
      <c r="C13" s="402">
        <v>799</v>
      </c>
      <c r="D13" s="406">
        <f t="shared" si="1"/>
        <v>38.047619047619051</v>
      </c>
      <c r="F13" s="282">
        <v>8</v>
      </c>
      <c r="G13" s="402">
        <v>64</v>
      </c>
      <c r="H13" s="406">
        <f t="shared" si="0"/>
        <v>8</v>
      </c>
    </row>
    <row r="14" spans="1:8" x14ac:dyDescent="0.2">
      <c r="A14" s="410" t="s">
        <v>203</v>
      </c>
      <c r="B14" s="282">
        <v>15</v>
      </c>
      <c r="C14" s="402">
        <v>502</v>
      </c>
      <c r="D14" s="406">
        <f t="shared" si="1"/>
        <v>33.466666666666669</v>
      </c>
      <c r="F14" s="282">
        <v>4</v>
      </c>
      <c r="G14" s="402">
        <v>31</v>
      </c>
      <c r="H14" s="406">
        <f t="shared" si="0"/>
        <v>7.75</v>
      </c>
    </row>
    <row r="15" spans="1:8" x14ac:dyDescent="0.2">
      <c r="A15" s="410" t="s">
        <v>400</v>
      </c>
      <c r="B15" s="282">
        <v>6</v>
      </c>
      <c r="C15" s="402">
        <v>91</v>
      </c>
      <c r="D15" s="406">
        <f t="shared" si="1"/>
        <v>15.166666666666666</v>
      </c>
      <c r="F15" s="282">
        <v>6</v>
      </c>
      <c r="G15" s="402">
        <v>30</v>
      </c>
      <c r="H15" s="406">
        <f t="shared" si="0"/>
        <v>5</v>
      </c>
    </row>
    <row r="16" spans="1:8" x14ac:dyDescent="0.2">
      <c r="A16" s="410" t="s">
        <v>188</v>
      </c>
      <c r="B16" s="282">
        <v>7</v>
      </c>
      <c r="C16" s="402">
        <v>283</v>
      </c>
      <c r="D16" s="406">
        <f t="shared" si="1"/>
        <v>40.428571428571431</v>
      </c>
      <c r="F16" s="282">
        <v>4</v>
      </c>
      <c r="G16" s="402">
        <v>48</v>
      </c>
      <c r="H16" s="406">
        <f t="shared" si="0"/>
        <v>12</v>
      </c>
    </row>
    <row r="17" spans="1:8" x14ac:dyDescent="0.2">
      <c r="A17" s="410" t="s">
        <v>430</v>
      </c>
      <c r="B17" s="282">
        <v>5</v>
      </c>
      <c r="C17" s="402">
        <v>211</v>
      </c>
      <c r="D17" s="406">
        <f t="shared" si="1"/>
        <v>42.2</v>
      </c>
      <c r="F17" s="282">
        <v>3</v>
      </c>
      <c r="G17" s="402">
        <v>28</v>
      </c>
      <c r="H17" s="406">
        <f t="shared" si="0"/>
        <v>9.3333333333333339</v>
      </c>
    </row>
    <row r="18" spans="1:8" x14ac:dyDescent="0.2">
      <c r="A18" s="410" t="s">
        <v>396</v>
      </c>
      <c r="B18" s="282">
        <v>3</v>
      </c>
      <c r="C18" s="402">
        <v>73</v>
      </c>
      <c r="D18" s="406">
        <f t="shared" si="1"/>
        <v>24.333333333333332</v>
      </c>
      <c r="F18" s="282">
        <v>2</v>
      </c>
      <c r="G18" s="402">
        <v>5</v>
      </c>
      <c r="H18" s="406">
        <f t="shared" si="0"/>
        <v>2.5</v>
      </c>
    </row>
    <row r="19" spans="1:8" x14ac:dyDescent="0.2">
      <c r="A19" s="410" t="s">
        <v>114</v>
      </c>
      <c r="B19" s="282">
        <v>19</v>
      </c>
      <c r="C19" s="402">
        <v>637</v>
      </c>
      <c r="D19" s="406">
        <f t="shared" si="1"/>
        <v>33.526315789473685</v>
      </c>
      <c r="F19" s="282">
        <v>8</v>
      </c>
      <c r="G19" s="402">
        <v>49</v>
      </c>
      <c r="H19" s="406">
        <f t="shared" si="0"/>
        <v>6.125</v>
      </c>
    </row>
    <row r="20" spans="1:8" x14ac:dyDescent="0.2">
      <c r="A20" s="410" t="s">
        <v>397</v>
      </c>
      <c r="B20" s="282">
        <v>1</v>
      </c>
      <c r="C20" s="402">
        <v>14</v>
      </c>
      <c r="D20" s="406">
        <f t="shared" si="1"/>
        <v>14</v>
      </c>
      <c r="F20" s="282"/>
      <c r="G20" s="402"/>
      <c r="H20" s="406"/>
    </row>
    <row r="21" spans="1:8" x14ac:dyDescent="0.2">
      <c r="A21" s="410" t="s">
        <v>115</v>
      </c>
      <c r="B21" s="282">
        <v>9</v>
      </c>
      <c r="C21" s="402">
        <v>309</v>
      </c>
      <c r="D21" s="406">
        <f t="shared" si="1"/>
        <v>34.333333333333336</v>
      </c>
      <c r="F21" s="282">
        <v>7</v>
      </c>
      <c r="G21" s="402">
        <v>37</v>
      </c>
      <c r="H21" s="406">
        <f t="shared" si="0"/>
        <v>5.2857142857142856</v>
      </c>
    </row>
    <row r="22" spans="1:8" x14ac:dyDescent="0.2">
      <c r="A22" s="410" t="s">
        <v>178</v>
      </c>
      <c r="B22" s="282">
        <v>2</v>
      </c>
      <c r="C22" s="402">
        <v>36</v>
      </c>
      <c r="D22" s="406">
        <f t="shared" si="1"/>
        <v>18</v>
      </c>
      <c r="F22" s="282">
        <v>1</v>
      </c>
      <c r="G22" s="402">
        <v>4</v>
      </c>
      <c r="H22" s="406">
        <f t="shared" si="0"/>
        <v>4</v>
      </c>
    </row>
    <row r="23" spans="1:8" x14ac:dyDescent="0.2">
      <c r="A23" s="410" t="s">
        <v>398</v>
      </c>
      <c r="B23" s="282">
        <v>1</v>
      </c>
      <c r="C23" s="402">
        <v>95</v>
      </c>
      <c r="D23" s="406">
        <f t="shared" si="1"/>
        <v>95</v>
      </c>
      <c r="F23" s="282"/>
      <c r="G23" s="402"/>
      <c r="H23" s="406"/>
    </row>
    <row r="24" spans="1:8" x14ac:dyDescent="0.2">
      <c r="A24" s="410" t="s">
        <v>179</v>
      </c>
      <c r="B24" s="282">
        <v>3</v>
      </c>
      <c r="C24" s="402">
        <v>91</v>
      </c>
      <c r="D24" s="406">
        <f t="shared" si="1"/>
        <v>30.333333333333332</v>
      </c>
      <c r="F24" s="282">
        <v>2</v>
      </c>
      <c r="G24" s="402">
        <v>9</v>
      </c>
      <c r="H24" s="406">
        <f t="shared" si="0"/>
        <v>4.5</v>
      </c>
    </row>
    <row r="25" spans="1:8" x14ac:dyDescent="0.2">
      <c r="A25" s="410" t="s">
        <v>404</v>
      </c>
      <c r="B25" s="282">
        <v>1</v>
      </c>
      <c r="C25" s="402">
        <v>16</v>
      </c>
      <c r="D25" s="406">
        <f t="shared" si="1"/>
        <v>16</v>
      </c>
      <c r="F25" s="282">
        <v>2</v>
      </c>
      <c r="G25" s="402">
        <v>2</v>
      </c>
      <c r="H25" s="406">
        <f t="shared" si="0"/>
        <v>1</v>
      </c>
    </row>
    <row r="26" spans="1:8" x14ac:dyDescent="0.2">
      <c r="A26" s="410" t="s">
        <v>215</v>
      </c>
      <c r="B26" s="282">
        <v>5</v>
      </c>
      <c r="C26" s="402">
        <v>65</v>
      </c>
      <c r="D26" s="406">
        <f t="shared" si="1"/>
        <v>13</v>
      </c>
      <c r="F26" s="282">
        <v>4</v>
      </c>
      <c r="G26" s="402">
        <v>18</v>
      </c>
      <c r="H26" s="406">
        <f t="shared" si="0"/>
        <v>4.5</v>
      </c>
    </row>
    <row r="27" spans="1:8" x14ac:dyDescent="0.2">
      <c r="A27" s="410" t="s">
        <v>418</v>
      </c>
      <c r="B27" s="282">
        <v>1</v>
      </c>
      <c r="C27" s="402">
        <v>24</v>
      </c>
      <c r="D27" s="406">
        <f t="shared" si="1"/>
        <v>24</v>
      </c>
      <c r="F27" s="282"/>
      <c r="G27" s="402"/>
      <c r="H27" s="406"/>
    </row>
    <row r="28" spans="1:8" x14ac:dyDescent="0.2">
      <c r="A28" s="410" t="s">
        <v>216</v>
      </c>
      <c r="B28" s="282">
        <v>8</v>
      </c>
      <c r="C28" s="402">
        <v>329</v>
      </c>
      <c r="D28" s="406">
        <f t="shared" si="1"/>
        <v>41.125</v>
      </c>
      <c r="F28" s="282"/>
      <c r="G28" s="402"/>
      <c r="H28" s="406"/>
    </row>
    <row r="29" spans="1:8" x14ac:dyDescent="0.2">
      <c r="A29" s="410" t="s">
        <v>116</v>
      </c>
      <c r="B29" s="282">
        <v>9</v>
      </c>
      <c r="C29" s="402">
        <v>368</v>
      </c>
      <c r="D29" s="406">
        <f t="shared" si="1"/>
        <v>40.888888888888886</v>
      </c>
      <c r="F29" s="282">
        <v>7</v>
      </c>
      <c r="G29" s="402">
        <v>35</v>
      </c>
      <c r="H29" s="406">
        <f t="shared" si="0"/>
        <v>5</v>
      </c>
    </row>
    <row r="30" spans="1:8" x14ac:dyDescent="0.2">
      <c r="A30" s="410" t="s">
        <v>435</v>
      </c>
      <c r="B30" s="282">
        <v>1</v>
      </c>
      <c r="C30" s="402">
        <v>45</v>
      </c>
      <c r="D30" s="406">
        <f t="shared" si="1"/>
        <v>45</v>
      </c>
      <c r="F30" s="282"/>
      <c r="G30" s="402"/>
      <c r="H30" s="406"/>
    </row>
    <row r="31" spans="1:8" x14ac:dyDescent="0.2">
      <c r="A31" s="410" t="s">
        <v>229</v>
      </c>
      <c r="B31" s="282">
        <v>2</v>
      </c>
      <c r="C31" s="402">
        <v>31</v>
      </c>
      <c r="D31" s="406">
        <f t="shared" si="1"/>
        <v>15.5</v>
      </c>
      <c r="F31" s="282">
        <v>5</v>
      </c>
      <c r="G31" s="402">
        <v>28</v>
      </c>
      <c r="H31" s="406">
        <f t="shared" si="0"/>
        <v>5.6</v>
      </c>
    </row>
    <row r="32" spans="1:8" x14ac:dyDescent="0.2">
      <c r="A32" s="410" t="s">
        <v>230</v>
      </c>
      <c r="B32" s="282">
        <v>17</v>
      </c>
      <c r="C32" s="402">
        <v>814</v>
      </c>
      <c r="D32" s="406">
        <f t="shared" si="1"/>
        <v>47.882352941176471</v>
      </c>
      <c r="F32" s="282">
        <v>10</v>
      </c>
      <c r="G32" s="402">
        <v>139</v>
      </c>
      <c r="H32" s="406">
        <f t="shared" si="0"/>
        <v>13.9</v>
      </c>
    </row>
    <row r="33" spans="1:8" x14ac:dyDescent="0.2">
      <c r="A33" s="410" t="s">
        <v>186</v>
      </c>
      <c r="B33" s="282">
        <v>10</v>
      </c>
      <c r="C33" s="402">
        <v>293</v>
      </c>
      <c r="D33" s="406">
        <f t="shared" si="1"/>
        <v>29.3</v>
      </c>
      <c r="F33" s="282">
        <v>3</v>
      </c>
      <c r="G33" s="402">
        <v>11</v>
      </c>
      <c r="H33" s="406">
        <f t="shared" si="0"/>
        <v>3.6666666666666665</v>
      </c>
    </row>
    <row r="34" spans="1:8" x14ac:dyDescent="0.2">
      <c r="A34" s="410" t="s">
        <v>419</v>
      </c>
      <c r="B34" s="282">
        <v>18</v>
      </c>
      <c r="C34" s="402">
        <v>275</v>
      </c>
      <c r="D34" s="406">
        <f t="shared" si="1"/>
        <v>15.277777777777779</v>
      </c>
      <c r="F34" s="282">
        <v>12</v>
      </c>
      <c r="G34" s="402">
        <v>53</v>
      </c>
      <c r="H34" s="406">
        <f t="shared" si="0"/>
        <v>4.416666666666667</v>
      </c>
    </row>
    <row r="35" spans="1:8" x14ac:dyDescent="0.2">
      <c r="A35" s="410" t="s">
        <v>437</v>
      </c>
      <c r="B35" s="282">
        <v>2</v>
      </c>
      <c r="C35" s="402">
        <v>36</v>
      </c>
      <c r="D35" s="406">
        <f t="shared" si="1"/>
        <v>18</v>
      </c>
      <c r="F35" s="282">
        <v>1</v>
      </c>
      <c r="G35" s="402">
        <v>8</v>
      </c>
      <c r="H35" s="406">
        <f t="shared" si="0"/>
        <v>8</v>
      </c>
    </row>
    <row r="36" spans="1:8" x14ac:dyDescent="0.2">
      <c r="A36" s="410" t="s">
        <v>177</v>
      </c>
      <c r="B36" s="282">
        <v>13</v>
      </c>
      <c r="C36" s="402">
        <v>273</v>
      </c>
      <c r="D36" s="406">
        <f t="shared" si="1"/>
        <v>21</v>
      </c>
      <c r="F36" s="282">
        <v>4</v>
      </c>
      <c r="G36" s="402">
        <v>38</v>
      </c>
      <c r="H36" s="406">
        <f t="shared" si="0"/>
        <v>9.5</v>
      </c>
    </row>
    <row r="37" spans="1:8" x14ac:dyDescent="0.2">
      <c r="A37" s="410" t="s">
        <v>420</v>
      </c>
      <c r="B37" s="282">
        <v>5</v>
      </c>
      <c r="C37" s="402">
        <v>167</v>
      </c>
      <c r="D37" s="406">
        <f t="shared" si="1"/>
        <v>33.4</v>
      </c>
      <c r="F37" s="282">
        <v>1</v>
      </c>
      <c r="G37" s="402">
        <v>5</v>
      </c>
      <c r="H37" s="406">
        <f t="shared" si="0"/>
        <v>5</v>
      </c>
    </row>
    <row r="38" spans="1:8" x14ac:dyDescent="0.2">
      <c r="A38" s="410" t="s">
        <v>421</v>
      </c>
      <c r="B38" s="282"/>
      <c r="C38" s="402"/>
      <c r="D38" s="406"/>
      <c r="F38" s="282">
        <v>1</v>
      </c>
      <c r="G38" s="402"/>
      <c r="H38" s="406"/>
    </row>
    <row r="39" spans="1:8" x14ac:dyDescent="0.2">
      <c r="A39" s="410" t="s">
        <v>181</v>
      </c>
      <c r="B39" s="282">
        <v>4</v>
      </c>
      <c r="C39" s="402">
        <v>51</v>
      </c>
      <c r="D39" s="406">
        <f t="shared" si="1"/>
        <v>12.75</v>
      </c>
      <c r="F39" s="282"/>
      <c r="G39" s="402"/>
      <c r="H39" s="406"/>
    </row>
    <row r="40" spans="1:8" x14ac:dyDescent="0.2">
      <c r="A40" s="410" t="s">
        <v>119</v>
      </c>
      <c r="B40" s="282">
        <v>3</v>
      </c>
      <c r="C40" s="402">
        <v>88</v>
      </c>
      <c r="D40" s="406">
        <f t="shared" si="1"/>
        <v>29.333333333333332</v>
      </c>
      <c r="F40" s="282">
        <v>6</v>
      </c>
      <c r="G40" s="402">
        <v>64</v>
      </c>
      <c r="H40" s="406">
        <f t="shared" si="0"/>
        <v>10.666666666666666</v>
      </c>
    </row>
    <row r="41" spans="1:8" x14ac:dyDescent="0.2">
      <c r="A41" s="410" t="s">
        <v>422</v>
      </c>
      <c r="B41" s="282">
        <v>1</v>
      </c>
      <c r="C41" s="402">
        <v>15</v>
      </c>
      <c r="D41" s="406">
        <f t="shared" si="1"/>
        <v>15</v>
      </c>
      <c r="F41" s="282"/>
      <c r="G41" s="402"/>
      <c r="H41" s="406"/>
    </row>
    <row r="42" spans="1:8" x14ac:dyDescent="0.2">
      <c r="A42" s="410" t="s">
        <v>231</v>
      </c>
      <c r="B42" s="282">
        <v>5</v>
      </c>
      <c r="C42" s="402">
        <v>258</v>
      </c>
      <c r="D42" s="406">
        <f t="shared" si="1"/>
        <v>51.6</v>
      </c>
      <c r="F42" s="282">
        <v>9</v>
      </c>
      <c r="G42" s="402">
        <v>57</v>
      </c>
      <c r="H42" s="406">
        <f t="shared" si="0"/>
        <v>6.333333333333333</v>
      </c>
    </row>
    <row r="43" spans="1:8" x14ac:dyDescent="0.2">
      <c r="A43" s="410" t="s">
        <v>423</v>
      </c>
      <c r="B43" s="282">
        <v>2</v>
      </c>
      <c r="C43" s="402">
        <v>52</v>
      </c>
      <c r="D43" s="406">
        <f t="shared" si="1"/>
        <v>26</v>
      </c>
      <c r="F43" s="282"/>
      <c r="G43" s="402"/>
      <c r="H43" s="406"/>
    </row>
    <row r="44" spans="1:8" x14ac:dyDescent="0.2">
      <c r="A44" s="410" t="s">
        <v>399</v>
      </c>
      <c r="B44" s="282">
        <v>31</v>
      </c>
      <c r="C44" s="402">
        <v>941</v>
      </c>
      <c r="D44" s="406">
        <f t="shared" si="1"/>
        <v>30.35483870967742</v>
      </c>
      <c r="F44" s="282">
        <v>13</v>
      </c>
      <c r="G44" s="402">
        <v>73</v>
      </c>
      <c r="H44" s="406">
        <f t="shared" si="0"/>
        <v>5.615384615384615</v>
      </c>
    </row>
    <row r="45" spans="1:8" x14ac:dyDescent="0.2">
      <c r="A45" s="410" t="s">
        <v>187</v>
      </c>
      <c r="B45" s="282">
        <v>2</v>
      </c>
      <c r="C45" s="402">
        <v>151</v>
      </c>
      <c r="D45" s="406">
        <f t="shared" si="1"/>
        <v>75.5</v>
      </c>
      <c r="F45" s="282">
        <v>1</v>
      </c>
      <c r="G45" s="402">
        <v>3</v>
      </c>
      <c r="H45" s="406">
        <f t="shared" si="0"/>
        <v>3</v>
      </c>
    </row>
    <row r="46" spans="1:8" x14ac:dyDescent="0.2">
      <c r="A46" s="410" t="s">
        <v>443</v>
      </c>
      <c r="B46" s="282">
        <v>6</v>
      </c>
      <c r="C46" s="402">
        <v>150</v>
      </c>
      <c r="D46" s="406">
        <f t="shared" si="1"/>
        <v>25</v>
      </c>
      <c r="F46" s="282">
        <v>1</v>
      </c>
      <c r="G46" s="402">
        <v>6</v>
      </c>
      <c r="H46" s="406">
        <f t="shared" si="0"/>
        <v>6</v>
      </c>
    </row>
    <row r="47" spans="1:8" x14ac:dyDescent="0.2">
      <c r="A47" s="410" t="s">
        <v>168</v>
      </c>
      <c r="B47" s="282">
        <v>5</v>
      </c>
      <c r="C47" s="402">
        <v>44</v>
      </c>
      <c r="D47" s="406">
        <f t="shared" si="1"/>
        <v>8.8000000000000007</v>
      </c>
      <c r="F47" s="282">
        <v>1</v>
      </c>
      <c r="G47" s="402">
        <v>5</v>
      </c>
      <c r="H47" s="406"/>
    </row>
    <row r="48" spans="1:8" x14ac:dyDescent="0.2">
      <c r="A48" s="410" t="s">
        <v>139</v>
      </c>
      <c r="B48" s="282">
        <v>8</v>
      </c>
      <c r="C48" s="402">
        <v>139</v>
      </c>
      <c r="D48" s="406">
        <f t="shared" si="1"/>
        <v>17.375</v>
      </c>
      <c r="F48" s="282">
        <v>1</v>
      </c>
      <c r="G48" s="402">
        <v>2</v>
      </c>
      <c r="H48" s="406"/>
    </row>
    <row r="49" spans="1:8" x14ac:dyDescent="0.2">
      <c r="A49" s="410" t="s">
        <v>466</v>
      </c>
      <c r="B49" s="282">
        <v>3</v>
      </c>
      <c r="C49" s="402">
        <v>40</v>
      </c>
      <c r="D49" s="406">
        <f t="shared" si="1"/>
        <v>13.333333333333334</v>
      </c>
      <c r="F49" s="282">
        <v>2</v>
      </c>
      <c r="G49" s="402">
        <v>2</v>
      </c>
      <c r="H49" s="406">
        <f t="shared" si="0"/>
        <v>1</v>
      </c>
    </row>
    <row r="50" spans="1:8" x14ac:dyDescent="0.2">
      <c r="A50" s="410" t="s">
        <v>220</v>
      </c>
      <c r="B50" s="282">
        <v>6</v>
      </c>
      <c r="C50" s="402">
        <v>232</v>
      </c>
      <c r="D50" s="406">
        <f t="shared" si="1"/>
        <v>38.666666666666664</v>
      </c>
      <c r="F50" s="282">
        <v>3</v>
      </c>
      <c r="G50" s="402">
        <v>20</v>
      </c>
      <c r="H50" s="406">
        <f t="shared" si="0"/>
        <v>6.666666666666667</v>
      </c>
    </row>
    <row r="51" spans="1:8" x14ac:dyDescent="0.2">
      <c r="A51" s="410" t="s">
        <v>204</v>
      </c>
      <c r="B51" s="282">
        <v>3</v>
      </c>
      <c r="C51" s="402">
        <v>69</v>
      </c>
      <c r="D51" s="406">
        <f t="shared" si="1"/>
        <v>23</v>
      </c>
      <c r="F51" s="282"/>
      <c r="G51" s="402"/>
      <c r="H51" s="406"/>
    </row>
    <row r="52" spans="1:8" x14ac:dyDescent="0.2">
      <c r="A52" s="410" t="s">
        <v>122</v>
      </c>
      <c r="B52" s="282">
        <v>8</v>
      </c>
      <c r="C52" s="402">
        <v>540</v>
      </c>
      <c r="D52" s="406">
        <f t="shared" si="1"/>
        <v>67.5</v>
      </c>
      <c r="F52" s="282"/>
      <c r="G52" s="402"/>
      <c r="H52" s="406"/>
    </row>
    <row r="53" spans="1:8" x14ac:dyDescent="0.2">
      <c r="A53" s="410" t="s">
        <v>189</v>
      </c>
      <c r="B53" s="282">
        <v>3</v>
      </c>
      <c r="C53" s="402">
        <v>84</v>
      </c>
      <c r="D53" s="406">
        <f t="shared" si="1"/>
        <v>28</v>
      </c>
      <c r="F53" s="282"/>
      <c r="G53" s="402"/>
      <c r="H53" s="406"/>
    </row>
    <row r="54" spans="1:8" x14ac:dyDescent="0.2">
      <c r="A54" s="410" t="s">
        <v>449</v>
      </c>
      <c r="B54" s="282"/>
      <c r="C54" s="402"/>
      <c r="D54" s="406"/>
      <c r="F54" s="282">
        <v>1</v>
      </c>
      <c r="G54" s="402">
        <v>7</v>
      </c>
      <c r="H54" s="406">
        <f t="shared" si="0"/>
        <v>7</v>
      </c>
    </row>
    <row r="55" spans="1:8" x14ac:dyDescent="0.2">
      <c r="A55" s="410" t="s">
        <v>190</v>
      </c>
      <c r="B55" s="282">
        <v>1</v>
      </c>
      <c r="C55" s="402">
        <v>81</v>
      </c>
      <c r="D55" s="406">
        <f t="shared" si="1"/>
        <v>81</v>
      </c>
      <c r="F55" s="282"/>
      <c r="G55" s="402"/>
      <c r="H55" s="406"/>
    </row>
    <row r="56" spans="1:8" x14ac:dyDescent="0.2">
      <c r="A56" s="410" t="s">
        <v>138</v>
      </c>
      <c r="B56" s="282">
        <v>6</v>
      </c>
      <c r="C56" s="402">
        <v>177</v>
      </c>
      <c r="D56" s="406">
        <f t="shared" si="1"/>
        <v>29.5</v>
      </c>
      <c r="F56" s="282">
        <v>9</v>
      </c>
      <c r="G56" s="402">
        <v>47</v>
      </c>
      <c r="H56" s="406">
        <f t="shared" si="0"/>
        <v>5.2222222222222223</v>
      </c>
    </row>
    <row r="57" spans="1:8" x14ac:dyDescent="0.2">
      <c r="A57" s="410" t="s">
        <v>191</v>
      </c>
      <c r="B57" s="282">
        <v>3</v>
      </c>
      <c r="C57" s="402">
        <v>95</v>
      </c>
      <c r="D57" s="406">
        <f t="shared" si="1"/>
        <v>31.666666666666668</v>
      </c>
      <c r="F57" s="282">
        <v>10</v>
      </c>
      <c r="G57" s="402">
        <v>58</v>
      </c>
      <c r="H57" s="406">
        <f t="shared" si="0"/>
        <v>5.8</v>
      </c>
    </row>
    <row r="58" spans="1:8" x14ac:dyDescent="0.2">
      <c r="A58" s="410" t="s">
        <v>202</v>
      </c>
      <c r="B58" s="282">
        <v>41</v>
      </c>
      <c r="C58" s="402">
        <v>1220</v>
      </c>
      <c r="D58" s="406">
        <f t="shared" si="1"/>
        <v>29.756097560975611</v>
      </c>
      <c r="F58" s="282">
        <v>23</v>
      </c>
      <c r="G58" s="402">
        <v>143</v>
      </c>
      <c r="H58" s="406">
        <f t="shared" si="0"/>
        <v>6.2173913043478262</v>
      </c>
    </row>
    <row r="59" spans="1:8" x14ac:dyDescent="0.2">
      <c r="A59" s="410" t="s">
        <v>402</v>
      </c>
      <c r="B59" s="282">
        <v>12</v>
      </c>
      <c r="C59" s="402">
        <v>161</v>
      </c>
      <c r="D59" s="406">
        <f t="shared" si="1"/>
        <v>13.416666666666666</v>
      </c>
      <c r="F59" s="282">
        <v>7</v>
      </c>
      <c r="G59" s="402">
        <v>33</v>
      </c>
      <c r="H59" s="406">
        <f t="shared" si="0"/>
        <v>4.7142857142857144</v>
      </c>
    </row>
    <row r="60" spans="1:8" x14ac:dyDescent="0.2">
      <c r="A60" s="410" t="s">
        <v>192</v>
      </c>
      <c r="B60" s="282">
        <v>21</v>
      </c>
      <c r="C60" s="402">
        <v>823</v>
      </c>
      <c r="D60" s="406">
        <f t="shared" si="1"/>
        <v>39.19047619047619</v>
      </c>
      <c r="F60" s="282">
        <v>16</v>
      </c>
      <c r="G60" s="402">
        <v>109</v>
      </c>
      <c r="H60" s="406">
        <f t="shared" si="0"/>
        <v>6.8125</v>
      </c>
    </row>
    <row r="61" spans="1:8" x14ac:dyDescent="0.2">
      <c r="A61" s="410" t="s">
        <v>193</v>
      </c>
      <c r="B61" s="282">
        <v>11</v>
      </c>
      <c r="C61" s="402">
        <v>358</v>
      </c>
      <c r="D61" s="406">
        <f t="shared" si="1"/>
        <v>32.545454545454547</v>
      </c>
      <c r="F61" s="282">
        <v>5</v>
      </c>
      <c r="G61" s="402">
        <v>17</v>
      </c>
      <c r="H61" s="406">
        <f t="shared" si="0"/>
        <v>3.4</v>
      </c>
    </row>
    <row r="62" spans="1:8" x14ac:dyDescent="0.2">
      <c r="A62" s="410" t="s">
        <v>194</v>
      </c>
      <c r="B62" s="282">
        <v>3</v>
      </c>
      <c r="C62" s="402">
        <v>59</v>
      </c>
      <c r="D62" s="406">
        <f t="shared" si="1"/>
        <v>19.666666666666668</v>
      </c>
      <c r="F62" s="282">
        <v>3</v>
      </c>
      <c r="G62" s="402">
        <v>26</v>
      </c>
      <c r="H62" s="406">
        <f t="shared" si="0"/>
        <v>8.6666666666666661</v>
      </c>
    </row>
    <row r="63" spans="1:8" x14ac:dyDescent="0.2">
      <c r="A63" s="410" t="s">
        <v>195</v>
      </c>
      <c r="B63" s="282">
        <v>5</v>
      </c>
      <c r="C63" s="402">
        <v>274</v>
      </c>
      <c r="D63" s="406">
        <f t="shared" si="1"/>
        <v>54.8</v>
      </c>
      <c r="F63" s="282">
        <v>3</v>
      </c>
      <c r="G63" s="402">
        <v>45</v>
      </c>
      <c r="H63" s="406">
        <f t="shared" si="0"/>
        <v>15</v>
      </c>
    </row>
    <row r="64" spans="1:8" x14ac:dyDescent="0.2">
      <c r="A64" s="410" t="s">
        <v>403</v>
      </c>
      <c r="B64" s="282">
        <v>1</v>
      </c>
      <c r="C64" s="402">
        <v>27</v>
      </c>
      <c r="D64" s="406">
        <f t="shared" si="1"/>
        <v>27</v>
      </c>
      <c r="F64" s="282">
        <v>1</v>
      </c>
      <c r="G64" s="402">
        <v>4</v>
      </c>
      <c r="H64" s="406">
        <f t="shared" si="0"/>
        <v>4</v>
      </c>
    </row>
    <row r="65" spans="1:8" x14ac:dyDescent="0.2">
      <c r="A65" s="410" t="s">
        <v>196</v>
      </c>
      <c r="B65" s="282"/>
      <c r="C65" s="402"/>
      <c r="D65" s="406"/>
      <c r="F65" s="282">
        <v>2</v>
      </c>
      <c r="G65" s="402">
        <v>12</v>
      </c>
      <c r="H65" s="406">
        <f t="shared" si="0"/>
        <v>6</v>
      </c>
    </row>
    <row r="66" spans="1:8" x14ac:dyDescent="0.2">
      <c r="A66" s="410" t="s">
        <v>197</v>
      </c>
      <c r="B66" s="282">
        <v>4</v>
      </c>
      <c r="C66" s="402">
        <v>102</v>
      </c>
      <c r="D66" s="406">
        <f t="shared" si="1"/>
        <v>25.5</v>
      </c>
      <c r="F66" s="282">
        <v>6</v>
      </c>
      <c r="G66" s="402">
        <v>46</v>
      </c>
      <c r="H66" s="406">
        <f t="shared" si="0"/>
        <v>7.666666666666667</v>
      </c>
    </row>
    <row r="67" spans="1:8" x14ac:dyDescent="0.2">
      <c r="A67" s="410" t="s">
        <v>182</v>
      </c>
      <c r="B67" s="282">
        <v>17</v>
      </c>
      <c r="C67" s="402">
        <v>702</v>
      </c>
      <c r="D67" s="406">
        <f t="shared" si="1"/>
        <v>41.294117647058826</v>
      </c>
      <c r="F67" s="282">
        <v>4</v>
      </c>
      <c r="G67" s="402">
        <v>52</v>
      </c>
      <c r="H67" s="406">
        <f t="shared" si="0"/>
        <v>13</v>
      </c>
    </row>
    <row r="68" spans="1:8" x14ac:dyDescent="0.2">
      <c r="A68" s="410" t="s">
        <v>412</v>
      </c>
      <c r="B68" s="282">
        <v>6</v>
      </c>
      <c r="C68" s="402">
        <v>76</v>
      </c>
      <c r="D68" s="406">
        <f t="shared" si="1"/>
        <v>12.666666666666666</v>
      </c>
      <c r="F68" s="282"/>
      <c r="G68" s="402"/>
      <c r="H68" s="406"/>
    </row>
    <row r="69" spans="1:8" x14ac:dyDescent="0.2">
      <c r="A69" s="410" t="s">
        <v>124</v>
      </c>
      <c r="B69" s="282">
        <v>24</v>
      </c>
      <c r="C69" s="402">
        <v>718</v>
      </c>
      <c r="D69" s="406">
        <f t="shared" si="1"/>
        <v>29.916666666666668</v>
      </c>
      <c r="F69" s="282">
        <v>6</v>
      </c>
      <c r="G69" s="402">
        <v>65</v>
      </c>
      <c r="H69" s="406">
        <f t="shared" ref="H69:H127" si="2">G69/F69</f>
        <v>10.833333333333334</v>
      </c>
    </row>
    <row r="70" spans="1:8" x14ac:dyDescent="0.2">
      <c r="A70" s="410" t="s">
        <v>199</v>
      </c>
      <c r="B70" s="282">
        <v>10</v>
      </c>
      <c r="C70" s="402">
        <v>514</v>
      </c>
      <c r="D70" s="406">
        <f t="shared" ref="D70:D129" si="3">C70/B70</f>
        <v>51.4</v>
      </c>
      <c r="F70" s="282">
        <v>13</v>
      </c>
      <c r="G70" s="402">
        <v>67</v>
      </c>
      <c r="H70" s="406">
        <f t="shared" si="2"/>
        <v>5.1538461538461542</v>
      </c>
    </row>
    <row r="71" spans="1:8" x14ac:dyDescent="0.2">
      <c r="A71" s="410" t="s">
        <v>222</v>
      </c>
      <c r="B71" s="282">
        <v>10</v>
      </c>
      <c r="C71" s="402">
        <v>283</v>
      </c>
      <c r="D71" s="406">
        <f t="shared" si="3"/>
        <v>28.3</v>
      </c>
      <c r="F71" s="282">
        <v>7</v>
      </c>
      <c r="G71" s="402">
        <v>39</v>
      </c>
      <c r="H71" s="406">
        <f t="shared" si="2"/>
        <v>5.5714285714285712</v>
      </c>
    </row>
    <row r="72" spans="1:8" x14ac:dyDescent="0.2">
      <c r="A72" s="410" t="s">
        <v>126</v>
      </c>
      <c r="B72" s="282">
        <v>18</v>
      </c>
      <c r="C72" s="402">
        <v>558</v>
      </c>
      <c r="D72" s="406">
        <f t="shared" si="3"/>
        <v>31</v>
      </c>
      <c r="F72" s="282">
        <v>10</v>
      </c>
      <c r="G72" s="402">
        <v>74</v>
      </c>
      <c r="H72" s="406">
        <f t="shared" si="2"/>
        <v>7.4</v>
      </c>
    </row>
    <row r="73" spans="1:8" x14ac:dyDescent="0.2">
      <c r="A73" s="410" t="s">
        <v>205</v>
      </c>
      <c r="B73" s="282">
        <v>1</v>
      </c>
      <c r="C73" s="402">
        <v>19</v>
      </c>
      <c r="D73" s="406"/>
      <c r="F73" s="282">
        <v>3</v>
      </c>
      <c r="G73" s="402">
        <v>24</v>
      </c>
      <c r="H73" s="406">
        <f t="shared" si="2"/>
        <v>8</v>
      </c>
    </row>
    <row r="74" spans="1:8" x14ac:dyDescent="0.2">
      <c r="A74" s="410" t="s">
        <v>127</v>
      </c>
      <c r="B74" s="282">
        <v>23</v>
      </c>
      <c r="C74" s="402">
        <v>643</v>
      </c>
      <c r="D74" s="406">
        <f t="shared" si="3"/>
        <v>27.956521739130434</v>
      </c>
      <c r="F74" s="282">
        <v>5</v>
      </c>
      <c r="G74" s="402">
        <v>30</v>
      </c>
      <c r="H74" s="406">
        <f t="shared" si="2"/>
        <v>6</v>
      </c>
    </row>
    <row r="75" spans="1:8" x14ac:dyDescent="0.2">
      <c r="A75" s="410" t="s">
        <v>200</v>
      </c>
      <c r="B75" s="282">
        <v>4</v>
      </c>
      <c r="C75" s="402">
        <v>125</v>
      </c>
      <c r="D75" s="406">
        <f t="shared" si="3"/>
        <v>31.25</v>
      </c>
      <c r="F75" s="282"/>
      <c r="G75" s="402"/>
      <c r="H75" s="406"/>
    </row>
    <row r="76" spans="1:8" x14ac:dyDescent="0.2">
      <c r="A76" s="410" t="s">
        <v>405</v>
      </c>
      <c r="B76" s="282">
        <v>1</v>
      </c>
      <c r="C76" s="402"/>
      <c r="D76" s="406"/>
      <c r="F76" s="282">
        <v>1</v>
      </c>
      <c r="G76" s="402">
        <v>1</v>
      </c>
      <c r="H76" s="406">
        <f t="shared" si="2"/>
        <v>1</v>
      </c>
    </row>
    <row r="77" spans="1:8" x14ac:dyDescent="0.2">
      <c r="A77" s="410" t="s">
        <v>207</v>
      </c>
      <c r="B77" s="282">
        <v>13</v>
      </c>
      <c r="C77" s="402">
        <v>461</v>
      </c>
      <c r="D77" s="406">
        <f t="shared" si="3"/>
        <v>35.46153846153846</v>
      </c>
      <c r="F77" s="282">
        <v>10</v>
      </c>
      <c r="G77" s="402">
        <v>71</v>
      </c>
      <c r="H77" s="406">
        <f t="shared" si="2"/>
        <v>7.1</v>
      </c>
    </row>
    <row r="78" spans="1:8" x14ac:dyDescent="0.2">
      <c r="A78" s="410" t="s">
        <v>459</v>
      </c>
      <c r="B78" s="282">
        <v>26</v>
      </c>
      <c r="C78" s="402">
        <v>1039</v>
      </c>
      <c r="D78" s="406">
        <f t="shared" si="3"/>
        <v>39.96153846153846</v>
      </c>
      <c r="F78" s="282">
        <v>14</v>
      </c>
      <c r="G78" s="402">
        <v>72</v>
      </c>
      <c r="H78" s="406">
        <f t="shared" si="2"/>
        <v>5.1428571428571432</v>
      </c>
    </row>
    <row r="79" spans="1:8" x14ac:dyDescent="0.2">
      <c r="A79" s="410" t="s">
        <v>460</v>
      </c>
      <c r="B79" s="282">
        <v>9</v>
      </c>
      <c r="C79" s="402">
        <v>162</v>
      </c>
      <c r="D79" s="406">
        <f t="shared" si="3"/>
        <v>18</v>
      </c>
      <c r="F79" s="282">
        <v>7</v>
      </c>
      <c r="G79" s="402">
        <v>19</v>
      </c>
      <c r="H79" s="406">
        <f t="shared" si="2"/>
        <v>2.7142857142857144</v>
      </c>
    </row>
    <row r="80" spans="1:8" x14ac:dyDescent="0.2">
      <c r="A80" s="410" t="s">
        <v>461</v>
      </c>
      <c r="B80" s="282">
        <v>6</v>
      </c>
      <c r="C80" s="402">
        <v>203</v>
      </c>
      <c r="D80" s="406">
        <f t="shared" si="3"/>
        <v>33.833333333333336</v>
      </c>
      <c r="F80" s="282">
        <v>8</v>
      </c>
      <c r="G80" s="402">
        <v>49</v>
      </c>
      <c r="H80" s="406">
        <f t="shared" si="2"/>
        <v>6.125</v>
      </c>
    </row>
    <row r="81" spans="1:8" x14ac:dyDescent="0.2">
      <c r="A81" s="410" t="s">
        <v>462</v>
      </c>
      <c r="B81" s="282">
        <v>25</v>
      </c>
      <c r="C81" s="402">
        <v>549</v>
      </c>
      <c r="D81" s="406">
        <f t="shared" si="3"/>
        <v>21.96</v>
      </c>
      <c r="F81" s="282">
        <v>10</v>
      </c>
      <c r="G81" s="402">
        <v>59</v>
      </c>
      <c r="H81" s="406">
        <f t="shared" si="2"/>
        <v>5.9</v>
      </c>
    </row>
    <row r="82" spans="1:8" x14ac:dyDescent="0.2">
      <c r="A82" s="410" t="s">
        <v>463</v>
      </c>
      <c r="B82" s="282">
        <v>31</v>
      </c>
      <c r="C82" s="402">
        <v>744</v>
      </c>
      <c r="D82" s="406">
        <f t="shared" si="3"/>
        <v>24</v>
      </c>
      <c r="F82" s="282">
        <v>10</v>
      </c>
      <c r="G82" s="402">
        <v>141</v>
      </c>
      <c r="H82" s="406">
        <f t="shared" si="2"/>
        <v>14.1</v>
      </c>
    </row>
    <row r="83" spans="1:8" x14ac:dyDescent="0.2">
      <c r="A83" s="410" t="s">
        <v>440</v>
      </c>
      <c r="B83" s="282">
        <v>6</v>
      </c>
      <c r="C83" s="402">
        <v>164</v>
      </c>
      <c r="D83" s="406">
        <f t="shared" si="3"/>
        <v>27.333333333333332</v>
      </c>
      <c r="F83" s="282">
        <v>1</v>
      </c>
      <c r="G83" s="402">
        <v>1</v>
      </c>
      <c r="H83" s="406">
        <f t="shared" si="2"/>
        <v>1</v>
      </c>
    </row>
    <row r="84" spans="1:8" x14ac:dyDescent="0.2">
      <c r="A84" s="410" t="s">
        <v>232</v>
      </c>
      <c r="B84" s="282">
        <v>30</v>
      </c>
      <c r="C84" s="402">
        <v>1058</v>
      </c>
      <c r="D84" s="406">
        <f t="shared" si="3"/>
        <v>35.266666666666666</v>
      </c>
      <c r="F84" s="282">
        <v>13</v>
      </c>
      <c r="G84" s="402">
        <v>132</v>
      </c>
      <c r="H84" s="406">
        <f t="shared" si="2"/>
        <v>10.153846153846153</v>
      </c>
    </row>
    <row r="85" spans="1:8" x14ac:dyDescent="0.2">
      <c r="A85" s="410" t="s">
        <v>233</v>
      </c>
      <c r="B85" s="282">
        <v>25</v>
      </c>
      <c r="C85" s="402">
        <v>830</v>
      </c>
      <c r="D85" s="406">
        <f t="shared" si="3"/>
        <v>33.200000000000003</v>
      </c>
      <c r="F85" s="282">
        <v>10</v>
      </c>
      <c r="G85" s="402">
        <v>103</v>
      </c>
      <c r="H85" s="406">
        <f t="shared" si="2"/>
        <v>10.3</v>
      </c>
    </row>
    <row r="86" spans="1:8" x14ac:dyDescent="0.2">
      <c r="A86" s="410" t="s">
        <v>183</v>
      </c>
      <c r="B86" s="282">
        <v>24</v>
      </c>
      <c r="C86" s="402">
        <v>743</v>
      </c>
      <c r="D86" s="406">
        <f t="shared" si="3"/>
        <v>30.958333333333332</v>
      </c>
      <c r="F86" s="282">
        <v>15</v>
      </c>
      <c r="G86" s="402">
        <v>132</v>
      </c>
      <c r="H86" s="406">
        <f t="shared" si="2"/>
        <v>8.8000000000000007</v>
      </c>
    </row>
    <row r="87" spans="1:8" x14ac:dyDescent="0.2">
      <c r="A87" s="410" t="s">
        <v>184</v>
      </c>
      <c r="B87" s="282">
        <v>14</v>
      </c>
      <c r="C87" s="402">
        <v>505</v>
      </c>
      <c r="D87" s="406">
        <f t="shared" si="3"/>
        <v>36.071428571428569</v>
      </c>
      <c r="F87" s="282">
        <v>7</v>
      </c>
      <c r="G87" s="402">
        <v>49</v>
      </c>
      <c r="H87" s="406">
        <f t="shared" si="2"/>
        <v>7</v>
      </c>
    </row>
    <row r="88" spans="1:8" x14ac:dyDescent="0.2">
      <c r="A88" s="410" t="s">
        <v>210</v>
      </c>
      <c r="B88" s="282">
        <v>13</v>
      </c>
      <c r="C88" s="402">
        <v>249</v>
      </c>
      <c r="D88" s="406">
        <f t="shared" si="3"/>
        <v>19.153846153846153</v>
      </c>
      <c r="F88" s="282">
        <v>2</v>
      </c>
      <c r="G88" s="402">
        <v>19</v>
      </c>
      <c r="H88" s="406">
        <f t="shared" si="2"/>
        <v>9.5</v>
      </c>
    </row>
    <row r="89" spans="1:8" x14ac:dyDescent="0.2">
      <c r="A89" s="410" t="s">
        <v>211</v>
      </c>
      <c r="B89" s="282">
        <v>9</v>
      </c>
      <c r="C89" s="402">
        <v>504</v>
      </c>
      <c r="D89" s="406">
        <f t="shared" si="3"/>
        <v>56</v>
      </c>
      <c r="F89" s="282">
        <v>9</v>
      </c>
      <c r="G89" s="402">
        <v>98</v>
      </c>
      <c r="H89" s="406">
        <f t="shared" si="2"/>
        <v>10.888888888888889</v>
      </c>
    </row>
    <row r="90" spans="1:8" x14ac:dyDescent="0.2">
      <c r="A90" s="410" t="s">
        <v>212</v>
      </c>
      <c r="B90" s="282">
        <v>3</v>
      </c>
      <c r="C90" s="402">
        <v>66</v>
      </c>
      <c r="D90" s="406">
        <f t="shared" si="3"/>
        <v>22</v>
      </c>
      <c r="F90" s="282">
        <v>4</v>
      </c>
      <c r="G90" s="402">
        <v>44</v>
      </c>
      <c r="H90" s="406">
        <f t="shared" si="2"/>
        <v>11</v>
      </c>
    </row>
    <row r="91" spans="1:8" x14ac:dyDescent="0.2">
      <c r="A91" s="410" t="s">
        <v>213</v>
      </c>
      <c r="B91" s="282">
        <v>8</v>
      </c>
      <c r="C91" s="402">
        <v>126</v>
      </c>
      <c r="D91" s="406">
        <f t="shared" si="3"/>
        <v>15.75</v>
      </c>
      <c r="F91" s="282">
        <v>3</v>
      </c>
      <c r="G91" s="402">
        <v>8</v>
      </c>
      <c r="H91" s="406">
        <f t="shared" si="2"/>
        <v>2.6666666666666665</v>
      </c>
    </row>
    <row r="92" spans="1:8" x14ac:dyDescent="0.2">
      <c r="A92" s="410" t="s">
        <v>464</v>
      </c>
      <c r="B92" s="282">
        <v>1</v>
      </c>
      <c r="C92" s="402">
        <v>27</v>
      </c>
      <c r="D92" s="406">
        <f t="shared" si="3"/>
        <v>27</v>
      </c>
      <c r="F92" s="282"/>
      <c r="G92" s="402"/>
      <c r="H92" s="406"/>
    </row>
    <row r="93" spans="1:8" x14ac:dyDescent="0.2">
      <c r="A93" s="410" t="s">
        <v>406</v>
      </c>
      <c r="B93" s="282">
        <v>1</v>
      </c>
      <c r="C93" s="402">
        <v>32</v>
      </c>
      <c r="D93" s="406">
        <f t="shared" si="3"/>
        <v>32</v>
      </c>
      <c r="F93" s="282"/>
      <c r="G93" s="402"/>
      <c r="H93" s="406"/>
    </row>
    <row r="94" spans="1:8" x14ac:dyDescent="0.2">
      <c r="A94" s="410" t="s">
        <v>407</v>
      </c>
      <c r="B94" s="282"/>
      <c r="C94" s="402"/>
      <c r="D94" s="406"/>
      <c r="F94" s="282">
        <v>6</v>
      </c>
      <c r="G94" s="402">
        <v>18</v>
      </c>
      <c r="H94" s="406">
        <f t="shared" si="2"/>
        <v>3</v>
      </c>
    </row>
    <row r="95" spans="1:8" x14ac:dyDescent="0.2">
      <c r="A95" s="410" t="s">
        <v>408</v>
      </c>
      <c r="B95" s="282">
        <v>9</v>
      </c>
      <c r="C95" s="402">
        <v>140</v>
      </c>
      <c r="D95" s="406">
        <f t="shared" si="3"/>
        <v>15.555555555555555</v>
      </c>
      <c r="F95" s="282">
        <v>3</v>
      </c>
      <c r="G95" s="402">
        <v>9</v>
      </c>
      <c r="H95" s="406">
        <f t="shared" si="2"/>
        <v>3</v>
      </c>
    </row>
    <row r="96" spans="1:8" x14ac:dyDescent="0.2">
      <c r="A96" s="410" t="s">
        <v>424</v>
      </c>
      <c r="B96" s="282">
        <v>1</v>
      </c>
      <c r="C96" s="402">
        <v>41</v>
      </c>
      <c r="D96" s="406">
        <f t="shared" si="3"/>
        <v>41</v>
      </c>
      <c r="F96" s="282"/>
      <c r="G96" s="402"/>
      <c r="H96" s="406"/>
    </row>
    <row r="97" spans="1:8" x14ac:dyDescent="0.2">
      <c r="A97" s="410" t="s">
        <v>185</v>
      </c>
      <c r="B97" s="282">
        <v>1</v>
      </c>
      <c r="C97" s="402">
        <v>31</v>
      </c>
      <c r="D97" s="406">
        <f t="shared" si="3"/>
        <v>31</v>
      </c>
      <c r="F97" s="282"/>
      <c r="G97" s="402"/>
      <c r="H97" s="406"/>
    </row>
    <row r="98" spans="1:8" x14ac:dyDescent="0.2">
      <c r="A98" s="410" t="s">
        <v>515</v>
      </c>
      <c r="B98" s="282">
        <v>30</v>
      </c>
      <c r="C98" s="402">
        <v>815</v>
      </c>
      <c r="D98" s="406">
        <f t="shared" si="3"/>
        <v>27.166666666666668</v>
      </c>
      <c r="F98" s="282">
        <v>19</v>
      </c>
      <c r="G98" s="402">
        <v>164</v>
      </c>
      <c r="H98" s="406">
        <f t="shared" si="2"/>
        <v>8.6315789473684212</v>
      </c>
    </row>
    <row r="99" spans="1:8" x14ac:dyDescent="0.2">
      <c r="A99" s="410" t="s">
        <v>484</v>
      </c>
      <c r="B99" s="282">
        <v>5</v>
      </c>
      <c r="C99" s="402">
        <v>217</v>
      </c>
      <c r="D99" s="406">
        <f t="shared" si="3"/>
        <v>43.4</v>
      </c>
      <c r="F99" s="282"/>
      <c r="G99" s="402"/>
      <c r="H99" s="406"/>
    </row>
    <row r="100" spans="1:8" x14ac:dyDescent="0.2">
      <c r="A100" s="410" t="s">
        <v>180</v>
      </c>
      <c r="B100" s="282">
        <v>3</v>
      </c>
      <c r="C100" s="402">
        <v>126</v>
      </c>
      <c r="D100" s="406">
        <f t="shared" si="3"/>
        <v>42</v>
      </c>
      <c r="F100" s="282">
        <v>2</v>
      </c>
      <c r="G100" s="402">
        <v>7</v>
      </c>
      <c r="H100" s="406">
        <f t="shared" si="2"/>
        <v>3.5</v>
      </c>
    </row>
    <row r="101" spans="1:8" x14ac:dyDescent="0.2">
      <c r="A101" s="410" t="s">
        <v>201</v>
      </c>
      <c r="B101" s="282">
        <v>7</v>
      </c>
      <c r="C101" s="402">
        <v>194</v>
      </c>
      <c r="D101" s="406">
        <f t="shared" si="3"/>
        <v>27.714285714285715</v>
      </c>
      <c r="F101" s="282">
        <v>2</v>
      </c>
      <c r="G101" s="402">
        <v>5</v>
      </c>
      <c r="H101" s="406">
        <f t="shared" si="2"/>
        <v>2.5</v>
      </c>
    </row>
    <row r="102" spans="1:8" x14ac:dyDescent="0.2">
      <c r="A102" s="410" t="s">
        <v>130</v>
      </c>
      <c r="B102" s="282">
        <v>21</v>
      </c>
      <c r="C102" s="402">
        <v>514</v>
      </c>
      <c r="D102" s="406">
        <f t="shared" si="3"/>
        <v>24.476190476190474</v>
      </c>
      <c r="F102" s="282">
        <v>13</v>
      </c>
      <c r="G102" s="402">
        <v>71</v>
      </c>
      <c r="H102" s="406">
        <f t="shared" si="2"/>
        <v>5.4615384615384617</v>
      </c>
    </row>
    <row r="103" spans="1:8" x14ac:dyDescent="0.2">
      <c r="A103" s="410" t="s">
        <v>214</v>
      </c>
      <c r="B103" s="282">
        <v>1</v>
      </c>
      <c r="C103" s="402">
        <v>17</v>
      </c>
      <c r="D103" s="406"/>
      <c r="F103" s="282"/>
      <c r="G103" s="402"/>
      <c r="H103" s="406"/>
    </row>
    <row r="104" spans="1:8" x14ac:dyDescent="0.2">
      <c r="A104" s="410" t="s">
        <v>209</v>
      </c>
      <c r="B104" s="282">
        <v>1</v>
      </c>
      <c r="C104" s="402">
        <v>21</v>
      </c>
      <c r="D104" s="406">
        <f t="shared" si="3"/>
        <v>21</v>
      </c>
      <c r="F104" s="282">
        <v>3</v>
      </c>
      <c r="G104" s="402">
        <v>17</v>
      </c>
      <c r="H104" s="406">
        <f t="shared" si="2"/>
        <v>5.666666666666667</v>
      </c>
    </row>
    <row r="105" spans="1:8" x14ac:dyDescent="0.2">
      <c r="A105" s="410" t="s">
        <v>131</v>
      </c>
      <c r="B105" s="282">
        <v>17</v>
      </c>
      <c r="C105" s="402">
        <v>528</v>
      </c>
      <c r="D105" s="406">
        <f t="shared" si="3"/>
        <v>31.058823529411764</v>
      </c>
      <c r="F105" s="282">
        <v>4</v>
      </c>
      <c r="G105" s="402">
        <v>21</v>
      </c>
      <c r="H105" s="406">
        <f t="shared" si="2"/>
        <v>5.25</v>
      </c>
    </row>
    <row r="106" spans="1:8" x14ac:dyDescent="0.2">
      <c r="A106" s="410" t="s">
        <v>217</v>
      </c>
      <c r="B106" s="282">
        <v>2</v>
      </c>
      <c r="C106" s="402">
        <v>80</v>
      </c>
      <c r="D106" s="406">
        <f t="shared" si="3"/>
        <v>40</v>
      </c>
      <c r="F106" s="282">
        <v>1</v>
      </c>
      <c r="G106" s="402">
        <v>7</v>
      </c>
      <c r="H106" s="406">
        <f t="shared" si="2"/>
        <v>7</v>
      </c>
    </row>
    <row r="107" spans="1:8" x14ac:dyDescent="0.2">
      <c r="A107" s="410" t="s">
        <v>410</v>
      </c>
      <c r="B107" s="282">
        <v>22</v>
      </c>
      <c r="C107" s="402">
        <v>864</v>
      </c>
      <c r="D107" s="406">
        <f t="shared" si="3"/>
        <v>39.272727272727273</v>
      </c>
      <c r="F107" s="282">
        <v>8</v>
      </c>
      <c r="G107" s="402">
        <v>57</v>
      </c>
      <c r="H107" s="406">
        <f t="shared" si="2"/>
        <v>7.125</v>
      </c>
    </row>
    <row r="108" spans="1:8" x14ac:dyDescent="0.2">
      <c r="A108" s="410" t="s">
        <v>218</v>
      </c>
      <c r="B108" s="282"/>
      <c r="C108" s="402"/>
      <c r="D108" s="406"/>
      <c r="F108" s="282">
        <v>1</v>
      </c>
      <c r="G108" s="402">
        <v>16</v>
      </c>
      <c r="H108" s="406">
        <f t="shared" si="2"/>
        <v>16</v>
      </c>
    </row>
    <row r="109" spans="1:8" x14ac:dyDescent="0.2">
      <c r="A109" s="410" t="s">
        <v>219</v>
      </c>
      <c r="B109" s="282">
        <v>1</v>
      </c>
      <c r="C109" s="402">
        <v>49</v>
      </c>
      <c r="D109" s="406">
        <f t="shared" si="3"/>
        <v>49</v>
      </c>
      <c r="F109" s="282"/>
      <c r="G109" s="402"/>
      <c r="H109" s="406"/>
    </row>
    <row r="110" spans="1:8" x14ac:dyDescent="0.2">
      <c r="A110" s="410" t="s">
        <v>133</v>
      </c>
      <c r="B110" s="282">
        <v>9</v>
      </c>
      <c r="C110" s="402">
        <v>404</v>
      </c>
      <c r="D110" s="406">
        <f t="shared" si="3"/>
        <v>44.888888888888886</v>
      </c>
      <c r="F110" s="282">
        <v>7</v>
      </c>
      <c r="G110" s="402">
        <v>31</v>
      </c>
      <c r="H110" s="406">
        <f t="shared" si="2"/>
        <v>4.4285714285714288</v>
      </c>
    </row>
    <row r="111" spans="1:8" x14ac:dyDescent="0.2">
      <c r="A111" s="410" t="s">
        <v>221</v>
      </c>
      <c r="B111" s="282">
        <v>2</v>
      </c>
      <c r="C111" s="402">
        <v>84</v>
      </c>
      <c r="D111" s="406">
        <f t="shared" si="3"/>
        <v>42</v>
      </c>
      <c r="F111" s="282">
        <v>1</v>
      </c>
      <c r="G111" s="402">
        <v>9</v>
      </c>
      <c r="H111" s="406">
        <f t="shared" si="2"/>
        <v>9</v>
      </c>
    </row>
    <row r="112" spans="1:8" x14ac:dyDescent="0.2">
      <c r="A112" s="410" t="s">
        <v>198</v>
      </c>
      <c r="B112" s="282">
        <v>10</v>
      </c>
      <c r="C112" s="402">
        <v>503</v>
      </c>
      <c r="D112" s="406">
        <f t="shared" si="3"/>
        <v>50.3</v>
      </c>
      <c r="F112" s="282">
        <v>8</v>
      </c>
      <c r="G112" s="402">
        <v>61</v>
      </c>
      <c r="H112" s="406">
        <f t="shared" si="2"/>
        <v>7.625</v>
      </c>
    </row>
    <row r="113" spans="1:8" x14ac:dyDescent="0.2">
      <c r="A113" s="410" t="s">
        <v>134</v>
      </c>
      <c r="B113" s="282">
        <v>36</v>
      </c>
      <c r="C113" s="402">
        <v>1275</v>
      </c>
      <c r="D113" s="406">
        <f t="shared" si="3"/>
        <v>35.416666666666664</v>
      </c>
      <c r="F113" s="282">
        <v>17</v>
      </c>
      <c r="G113" s="402">
        <v>123</v>
      </c>
      <c r="H113" s="406">
        <f t="shared" si="2"/>
        <v>7.2352941176470589</v>
      </c>
    </row>
    <row r="114" spans="1:8" x14ac:dyDescent="0.2">
      <c r="A114" s="410" t="s">
        <v>223</v>
      </c>
      <c r="B114" s="282">
        <v>1</v>
      </c>
      <c r="C114" s="402">
        <v>18</v>
      </c>
      <c r="D114" s="406">
        <f t="shared" si="3"/>
        <v>18</v>
      </c>
      <c r="F114" s="282">
        <v>1</v>
      </c>
      <c r="G114" s="402">
        <v>5</v>
      </c>
      <c r="H114" s="406">
        <f t="shared" si="2"/>
        <v>5</v>
      </c>
    </row>
    <row r="115" spans="1:8" x14ac:dyDescent="0.2">
      <c r="A115" s="410" t="s">
        <v>234</v>
      </c>
      <c r="B115" s="282">
        <v>1</v>
      </c>
      <c r="C115" s="402">
        <v>1</v>
      </c>
      <c r="D115" s="406">
        <f t="shared" si="3"/>
        <v>1</v>
      </c>
      <c r="F115" s="282"/>
      <c r="G115" s="402"/>
      <c r="H115" s="406"/>
    </row>
    <row r="116" spans="1:8" x14ac:dyDescent="0.2">
      <c r="A116" s="410" t="s">
        <v>224</v>
      </c>
      <c r="B116" s="282">
        <v>1</v>
      </c>
      <c r="C116" s="402">
        <v>26</v>
      </c>
      <c r="D116" s="406">
        <f t="shared" si="3"/>
        <v>26</v>
      </c>
      <c r="F116" s="282">
        <v>1</v>
      </c>
      <c r="G116" s="402">
        <v>12</v>
      </c>
      <c r="H116" s="406">
        <f t="shared" si="2"/>
        <v>12</v>
      </c>
    </row>
    <row r="117" spans="1:8" x14ac:dyDescent="0.2">
      <c r="A117" s="410" t="s">
        <v>206</v>
      </c>
      <c r="B117" s="282">
        <v>10</v>
      </c>
      <c r="C117" s="402">
        <v>283</v>
      </c>
      <c r="D117" s="406">
        <f t="shared" si="3"/>
        <v>28.3</v>
      </c>
      <c r="F117" s="282">
        <v>1</v>
      </c>
      <c r="G117" s="402">
        <v>8</v>
      </c>
      <c r="H117" s="406">
        <f t="shared" si="2"/>
        <v>8</v>
      </c>
    </row>
    <row r="118" spans="1:8" x14ac:dyDescent="0.2">
      <c r="A118" s="410" t="s">
        <v>411</v>
      </c>
      <c r="B118" s="282">
        <v>5</v>
      </c>
      <c r="C118" s="402">
        <v>175</v>
      </c>
      <c r="D118" s="406">
        <f t="shared" si="3"/>
        <v>35</v>
      </c>
      <c r="F118" s="282">
        <v>5</v>
      </c>
      <c r="G118" s="402">
        <v>23</v>
      </c>
      <c r="H118" s="406">
        <f t="shared" si="2"/>
        <v>4.5999999999999996</v>
      </c>
    </row>
    <row r="119" spans="1:8" x14ac:dyDescent="0.2">
      <c r="A119" s="410" t="s">
        <v>225</v>
      </c>
      <c r="B119" s="282">
        <v>27</v>
      </c>
      <c r="C119" s="402">
        <v>843</v>
      </c>
      <c r="D119" s="406">
        <f t="shared" si="3"/>
        <v>31.222222222222221</v>
      </c>
      <c r="F119" s="282">
        <v>11</v>
      </c>
      <c r="G119" s="402">
        <v>47</v>
      </c>
      <c r="H119" s="406">
        <f t="shared" si="2"/>
        <v>4.2727272727272725</v>
      </c>
    </row>
    <row r="120" spans="1:8" x14ac:dyDescent="0.2">
      <c r="A120" s="410" t="s">
        <v>226</v>
      </c>
      <c r="B120" s="282">
        <v>14</v>
      </c>
      <c r="C120" s="402">
        <v>209</v>
      </c>
      <c r="D120" s="406">
        <f t="shared" si="3"/>
        <v>14.928571428571429</v>
      </c>
      <c r="F120" s="282">
        <v>7</v>
      </c>
      <c r="G120" s="402">
        <v>37</v>
      </c>
      <c r="H120" s="406">
        <f t="shared" si="2"/>
        <v>5.2857142857142856</v>
      </c>
    </row>
    <row r="121" spans="1:8" x14ac:dyDescent="0.2">
      <c r="A121" s="410" t="s">
        <v>524</v>
      </c>
      <c r="B121" s="282"/>
      <c r="C121" s="402"/>
      <c r="D121" s="406"/>
      <c r="F121" s="282">
        <v>2</v>
      </c>
      <c r="G121" s="402">
        <v>30</v>
      </c>
      <c r="H121" s="406">
        <f t="shared" si="2"/>
        <v>15</v>
      </c>
    </row>
    <row r="122" spans="1:8" x14ac:dyDescent="0.2">
      <c r="A122" s="410" t="s">
        <v>227</v>
      </c>
      <c r="B122" s="282">
        <v>6</v>
      </c>
      <c r="C122" s="402">
        <v>106</v>
      </c>
      <c r="D122" s="406">
        <f t="shared" si="3"/>
        <v>17.666666666666668</v>
      </c>
      <c r="F122" s="282">
        <v>1</v>
      </c>
      <c r="G122" s="402">
        <v>8</v>
      </c>
      <c r="H122" s="406">
        <f t="shared" si="2"/>
        <v>8</v>
      </c>
    </row>
    <row r="123" spans="1:8" x14ac:dyDescent="0.2">
      <c r="A123" s="410" t="s">
        <v>228</v>
      </c>
      <c r="B123" s="282">
        <v>6</v>
      </c>
      <c r="C123" s="402">
        <v>146</v>
      </c>
      <c r="D123" s="406">
        <f t="shared" si="3"/>
        <v>24.333333333333332</v>
      </c>
      <c r="F123" s="282">
        <v>2</v>
      </c>
      <c r="G123" s="402">
        <v>22</v>
      </c>
      <c r="H123" s="406">
        <f t="shared" si="2"/>
        <v>11</v>
      </c>
    </row>
    <row r="124" spans="1:8" x14ac:dyDescent="0.2">
      <c r="A124" s="410" t="s">
        <v>208</v>
      </c>
      <c r="B124" s="282">
        <v>16</v>
      </c>
      <c r="C124" s="402">
        <v>545</v>
      </c>
      <c r="D124" s="406">
        <f t="shared" si="3"/>
        <v>34.0625</v>
      </c>
      <c r="F124" s="282">
        <v>6</v>
      </c>
      <c r="G124" s="402">
        <v>39</v>
      </c>
      <c r="H124" s="406">
        <f t="shared" si="2"/>
        <v>6.5</v>
      </c>
    </row>
    <row r="125" spans="1:8" x14ac:dyDescent="0.2">
      <c r="A125" s="410" t="s">
        <v>409</v>
      </c>
      <c r="B125" s="282">
        <v>2</v>
      </c>
      <c r="C125" s="402">
        <v>90</v>
      </c>
      <c r="D125" s="406">
        <f t="shared" si="3"/>
        <v>45</v>
      </c>
      <c r="F125" s="282">
        <v>2</v>
      </c>
      <c r="G125" s="402">
        <v>14</v>
      </c>
      <c r="H125" s="406">
        <f t="shared" si="2"/>
        <v>7</v>
      </c>
    </row>
    <row r="126" spans="1:8" x14ac:dyDescent="0.2">
      <c r="A126" s="410" t="s">
        <v>401</v>
      </c>
      <c r="B126" s="282">
        <v>12</v>
      </c>
      <c r="C126" s="402">
        <v>360</v>
      </c>
      <c r="D126" s="406">
        <f t="shared" si="3"/>
        <v>30</v>
      </c>
      <c r="F126" s="282">
        <v>9</v>
      </c>
      <c r="G126" s="402">
        <v>41</v>
      </c>
      <c r="H126" s="406">
        <f t="shared" si="2"/>
        <v>4.5555555555555554</v>
      </c>
    </row>
    <row r="127" spans="1:8" x14ac:dyDescent="0.2">
      <c r="A127" s="411" t="s">
        <v>235</v>
      </c>
      <c r="B127" s="283">
        <v>7</v>
      </c>
      <c r="C127" s="403">
        <v>311</v>
      </c>
      <c r="D127" s="407">
        <f t="shared" si="3"/>
        <v>44.428571428571431</v>
      </c>
      <c r="F127" s="283">
        <v>6</v>
      </c>
      <c r="G127" s="403">
        <v>58</v>
      </c>
      <c r="H127" s="407">
        <f t="shared" si="2"/>
        <v>9.6666666666666661</v>
      </c>
    </row>
    <row r="128" spans="1:8" ht="11.25" customHeight="1" x14ac:dyDescent="0.2">
      <c r="C128" s="281"/>
      <c r="G128" s="281"/>
    </row>
    <row r="129" spans="1:8" x14ac:dyDescent="0.2">
      <c r="A129" s="191"/>
      <c r="B129" s="12">
        <f>SUM(B9:B127)</f>
        <v>1070</v>
      </c>
      <c r="C129" s="12">
        <v>8536</v>
      </c>
      <c r="D129" s="404">
        <f t="shared" si="3"/>
        <v>7.9775700934579437</v>
      </c>
      <c r="F129" s="284">
        <f>SUM(F9:F127)</f>
        <v>566</v>
      </c>
      <c r="G129" s="12">
        <v>1908</v>
      </c>
      <c r="H129" s="404">
        <f>G129/F129</f>
        <v>3.3710247349823321</v>
      </c>
    </row>
    <row r="131" spans="1:8" x14ac:dyDescent="0.2">
      <c r="A131" s="340" t="s">
        <v>556</v>
      </c>
    </row>
    <row r="132" spans="1:8" ht="27" customHeight="1" x14ac:dyDescent="0.2">
      <c r="A132" s="633" t="s">
        <v>582</v>
      </c>
      <c r="B132" s="633"/>
      <c r="C132" s="633"/>
      <c r="D132" s="633"/>
      <c r="E132" s="633"/>
      <c r="F132" s="633"/>
      <c r="G132" s="633"/>
      <c r="H132" s="633"/>
    </row>
  </sheetData>
  <mergeCells count="5">
    <mergeCell ref="A132:H132"/>
    <mergeCell ref="B6:D6"/>
    <mergeCell ref="F6:H6"/>
    <mergeCell ref="A2:H2"/>
    <mergeCell ref="A4:H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Roman,Gras"&amp;9DGRHA A1-1&amp;R&amp;"Times New Roman,Gras"&amp;9Juillet 2020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3" tint="-0.49998474074526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249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x14ac:dyDescent="0.2">
      <c r="B35" s="330"/>
      <c r="C35" s="330"/>
      <c r="D35" s="330"/>
    </row>
    <row r="36" spans="1:9" x14ac:dyDescent="0.2">
      <c r="B36" s="330"/>
      <c r="C36" s="330"/>
      <c r="D36" s="330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2020</oddHeader>
    <oddFooter>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J89"/>
  <sheetViews>
    <sheetView showGridLines="0" zoomScaleNormal="100" workbookViewId="0">
      <pane ySplit="9" topLeftCell="A10" activePane="bottomLeft" state="frozen"/>
      <selection activeCell="K24" sqref="K24"/>
      <selection pane="bottomLeft" activeCell="J74" sqref="J74"/>
    </sheetView>
  </sheetViews>
  <sheetFormatPr baseColWidth="10" defaultRowHeight="12.75" x14ac:dyDescent="0.2"/>
  <cols>
    <col min="1" max="1" width="31.1640625" style="6" customWidth="1"/>
    <col min="2" max="2" width="14.1640625" bestFit="1" customWidth="1"/>
    <col min="3" max="3" width="9.5" bestFit="1" customWidth="1"/>
    <col min="4" max="4" width="12.83203125" bestFit="1" customWidth="1"/>
    <col min="5" max="5" width="9.83203125" bestFit="1" customWidth="1"/>
    <col min="6" max="6" width="14.1640625" customWidth="1"/>
    <col min="7" max="7" width="4.1640625" customWidth="1"/>
    <col min="8" max="8" width="15.33203125" customWidth="1"/>
    <col min="9" max="9" width="16.33203125" customWidth="1"/>
    <col min="10" max="10" width="14.83203125" customWidth="1"/>
  </cols>
  <sheetData>
    <row r="1" spans="1:10" ht="13.5" thickBot="1" x14ac:dyDescent="0.25"/>
    <row r="2" spans="1:10" ht="34.5" customHeight="1" thickTop="1" thickBot="1" x14ac:dyDescent="0.25">
      <c r="A2" s="612" t="s">
        <v>520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3.5" thickTop="1" x14ac:dyDescent="0.2"/>
    <row r="5" spans="1:10" x14ac:dyDescent="0.2">
      <c r="A5" s="629" t="s">
        <v>250</v>
      </c>
      <c r="B5" s="629"/>
      <c r="C5" s="629"/>
      <c r="D5" s="629"/>
      <c r="E5" s="629"/>
      <c r="F5" s="629"/>
      <c r="G5" s="629"/>
      <c r="H5" s="629"/>
      <c r="I5" s="629"/>
      <c r="J5" s="629"/>
    </row>
    <row r="8" spans="1:10" ht="24" customHeight="1" x14ac:dyDescent="0.2">
      <c r="A8" s="647"/>
      <c r="B8" s="643" t="s">
        <v>61</v>
      </c>
      <c r="C8" s="637" t="s">
        <v>62</v>
      </c>
      <c r="D8" s="638"/>
      <c r="E8" s="639"/>
      <c r="F8" s="641" t="s">
        <v>63</v>
      </c>
      <c r="H8" s="645" t="s">
        <v>80</v>
      </c>
      <c r="I8" s="646" t="s">
        <v>81</v>
      </c>
      <c r="J8" s="640" t="s">
        <v>82</v>
      </c>
    </row>
    <row r="9" spans="1:10" ht="30.75" customHeight="1" x14ac:dyDescent="0.2">
      <c r="A9" s="647"/>
      <c r="B9" s="644"/>
      <c r="C9" s="1" t="s">
        <v>64</v>
      </c>
      <c r="D9" s="2" t="s">
        <v>65</v>
      </c>
      <c r="E9" s="3" t="s">
        <v>66</v>
      </c>
      <c r="F9" s="642"/>
      <c r="H9" s="645"/>
      <c r="I9" s="646"/>
      <c r="J9" s="640"/>
    </row>
    <row r="11" spans="1:10" x14ac:dyDescent="0.2">
      <c r="A11" s="480" t="s">
        <v>0</v>
      </c>
      <c r="B11" s="64">
        <v>248</v>
      </c>
      <c r="C11" s="64">
        <v>41</v>
      </c>
      <c r="D11" s="64"/>
      <c r="E11" s="64">
        <v>194</v>
      </c>
      <c r="F11" s="59">
        <f>SUM(C11:E11)</f>
        <v>235</v>
      </c>
      <c r="H11" s="61">
        <f>F11/B11</f>
        <v>0.94758064516129037</v>
      </c>
      <c r="I11" s="67">
        <f>E11/B11</f>
        <v>0.782258064516129</v>
      </c>
      <c r="J11" s="68">
        <f>(C11+D11)/B11</f>
        <v>0.16532258064516128</v>
      </c>
    </row>
    <row r="12" spans="1:10" x14ac:dyDescent="0.2">
      <c r="A12" s="481" t="s">
        <v>476</v>
      </c>
      <c r="B12" s="66">
        <v>116</v>
      </c>
      <c r="C12" s="66">
        <v>17</v>
      </c>
      <c r="D12" s="66"/>
      <c r="E12" s="66">
        <v>95</v>
      </c>
      <c r="F12" s="60">
        <f t="shared" ref="F12:F75" si="0">SUM(C12:E12)</f>
        <v>112</v>
      </c>
      <c r="H12" s="62">
        <f t="shared" ref="H12:H75" si="1">F12/B12</f>
        <v>0.96551724137931039</v>
      </c>
      <c r="I12" s="69">
        <f t="shared" ref="I12:I75" si="2">E12/B12</f>
        <v>0.81896551724137934</v>
      </c>
      <c r="J12" s="70">
        <f t="shared" ref="J12:J75" si="3">(C12+D12)/B12</f>
        <v>0.14655172413793102</v>
      </c>
    </row>
    <row r="13" spans="1:10" x14ac:dyDescent="0.2">
      <c r="A13" s="482" t="s">
        <v>1</v>
      </c>
      <c r="B13" s="20">
        <v>53</v>
      </c>
      <c r="C13" s="15">
        <v>10</v>
      </c>
      <c r="D13" s="15"/>
      <c r="E13" s="26">
        <v>40</v>
      </c>
      <c r="F13" s="29">
        <f t="shared" si="0"/>
        <v>50</v>
      </c>
      <c r="H13" s="23">
        <f t="shared" si="1"/>
        <v>0.94339622641509435</v>
      </c>
      <c r="I13" s="32">
        <f t="shared" si="2"/>
        <v>0.75471698113207553</v>
      </c>
      <c r="J13" s="33">
        <f t="shared" si="3"/>
        <v>0.18867924528301888</v>
      </c>
    </row>
    <row r="14" spans="1:10" x14ac:dyDescent="0.2">
      <c r="A14" s="483" t="s">
        <v>2</v>
      </c>
      <c r="B14" s="21">
        <v>44</v>
      </c>
      <c r="C14" s="17">
        <v>6</v>
      </c>
      <c r="D14" s="17"/>
      <c r="E14" s="27">
        <v>37</v>
      </c>
      <c r="F14" s="30">
        <f t="shared" si="0"/>
        <v>43</v>
      </c>
      <c r="H14" s="24">
        <f t="shared" si="1"/>
        <v>0.97727272727272729</v>
      </c>
      <c r="I14" s="34">
        <f t="shared" si="2"/>
        <v>0.84090909090909094</v>
      </c>
      <c r="J14" s="35">
        <f t="shared" si="3"/>
        <v>0.13636363636363635</v>
      </c>
    </row>
    <row r="15" spans="1:10" x14ac:dyDescent="0.2">
      <c r="A15" s="483" t="s">
        <v>3</v>
      </c>
      <c r="B15" s="21">
        <v>6</v>
      </c>
      <c r="C15" s="17">
        <v>1</v>
      </c>
      <c r="D15" s="17"/>
      <c r="E15" s="27">
        <v>5</v>
      </c>
      <c r="F15" s="30">
        <f t="shared" si="0"/>
        <v>6</v>
      </c>
      <c r="H15" s="24">
        <f t="shared" si="1"/>
        <v>1</v>
      </c>
      <c r="I15" s="34">
        <f t="shared" si="2"/>
        <v>0.83333333333333337</v>
      </c>
      <c r="J15" s="35">
        <f t="shared" si="3"/>
        <v>0.16666666666666666</v>
      </c>
    </row>
    <row r="16" spans="1:10" x14ac:dyDescent="0.2">
      <c r="A16" s="484" t="s">
        <v>4</v>
      </c>
      <c r="B16" s="43">
        <v>13</v>
      </c>
      <c r="C16" s="44"/>
      <c r="D16" s="44"/>
      <c r="E16" s="45">
        <v>13</v>
      </c>
      <c r="F16" s="46">
        <f t="shared" si="0"/>
        <v>13</v>
      </c>
      <c r="H16" s="50">
        <f t="shared" si="1"/>
        <v>1</v>
      </c>
      <c r="I16" s="51">
        <f t="shared" si="2"/>
        <v>1</v>
      </c>
      <c r="J16" s="52">
        <f t="shared" si="3"/>
        <v>0</v>
      </c>
    </row>
    <row r="17" spans="1:10" ht="25.5" x14ac:dyDescent="0.2">
      <c r="A17" s="485" t="s">
        <v>477</v>
      </c>
      <c r="B17" s="54">
        <v>132</v>
      </c>
      <c r="C17" s="54">
        <v>24</v>
      </c>
      <c r="D17" s="54"/>
      <c r="E17" s="54">
        <v>99</v>
      </c>
      <c r="F17" s="57">
        <f t="shared" si="0"/>
        <v>123</v>
      </c>
      <c r="H17" s="58">
        <f t="shared" si="1"/>
        <v>0.93181818181818177</v>
      </c>
      <c r="I17" s="55">
        <f t="shared" si="2"/>
        <v>0.75</v>
      </c>
      <c r="J17" s="56">
        <f t="shared" si="3"/>
        <v>0.18181818181818182</v>
      </c>
    </row>
    <row r="18" spans="1:10" x14ac:dyDescent="0.2">
      <c r="A18" s="482" t="s">
        <v>5</v>
      </c>
      <c r="B18" s="20">
        <v>47</v>
      </c>
      <c r="C18" s="15">
        <v>7</v>
      </c>
      <c r="D18" s="15"/>
      <c r="E18" s="26">
        <v>39</v>
      </c>
      <c r="F18" s="29">
        <f t="shared" si="0"/>
        <v>46</v>
      </c>
      <c r="H18" s="23">
        <f t="shared" si="1"/>
        <v>0.97872340425531912</v>
      </c>
      <c r="I18" s="32">
        <f t="shared" si="2"/>
        <v>0.82978723404255317</v>
      </c>
      <c r="J18" s="33">
        <f t="shared" si="3"/>
        <v>0.14893617021276595</v>
      </c>
    </row>
    <row r="19" spans="1:10" x14ac:dyDescent="0.2">
      <c r="A19" s="484" t="s">
        <v>6</v>
      </c>
      <c r="B19" s="43">
        <v>85</v>
      </c>
      <c r="C19" s="44">
        <v>17</v>
      </c>
      <c r="D19" s="44"/>
      <c r="E19" s="45">
        <v>60</v>
      </c>
      <c r="F19" s="46">
        <f t="shared" si="0"/>
        <v>77</v>
      </c>
      <c r="H19" s="50">
        <f t="shared" si="1"/>
        <v>0.90588235294117647</v>
      </c>
      <c r="I19" s="51">
        <f t="shared" si="2"/>
        <v>0.70588235294117652</v>
      </c>
      <c r="J19" s="52">
        <f t="shared" si="3"/>
        <v>0.2</v>
      </c>
    </row>
    <row r="20" spans="1:10" ht="25.5" x14ac:dyDescent="0.2">
      <c r="A20" s="480" t="s">
        <v>474</v>
      </c>
      <c r="B20" s="64">
        <v>435</v>
      </c>
      <c r="C20" s="64">
        <v>40</v>
      </c>
      <c r="D20" s="64">
        <v>2</v>
      </c>
      <c r="E20" s="64">
        <v>371</v>
      </c>
      <c r="F20" s="59">
        <f t="shared" si="0"/>
        <v>413</v>
      </c>
      <c r="H20" s="61">
        <f t="shared" si="1"/>
        <v>0.94942528735632181</v>
      </c>
      <c r="I20" s="67">
        <f t="shared" si="2"/>
        <v>0.85287356321839081</v>
      </c>
      <c r="J20" s="68">
        <f t="shared" si="3"/>
        <v>9.6551724137931033E-2</v>
      </c>
    </row>
    <row r="21" spans="1:10" x14ac:dyDescent="0.2">
      <c r="A21" s="481" t="s">
        <v>478</v>
      </c>
      <c r="B21" s="66">
        <v>141</v>
      </c>
      <c r="C21" s="66">
        <v>15</v>
      </c>
      <c r="D21" s="66"/>
      <c r="E21" s="66">
        <v>121</v>
      </c>
      <c r="F21" s="60">
        <f t="shared" si="0"/>
        <v>136</v>
      </c>
      <c r="H21" s="62">
        <f t="shared" si="1"/>
        <v>0.96453900709219853</v>
      </c>
      <c r="I21" s="69">
        <f t="shared" si="2"/>
        <v>0.85815602836879434</v>
      </c>
      <c r="J21" s="70">
        <f t="shared" si="3"/>
        <v>0.10638297872340426</v>
      </c>
    </row>
    <row r="22" spans="1:10" x14ac:dyDescent="0.2">
      <c r="A22" s="482" t="s">
        <v>8</v>
      </c>
      <c r="B22" s="20">
        <v>15</v>
      </c>
      <c r="C22" s="15">
        <v>2</v>
      </c>
      <c r="D22" s="15"/>
      <c r="E22" s="26">
        <v>12</v>
      </c>
      <c r="F22" s="29">
        <f t="shared" si="0"/>
        <v>14</v>
      </c>
      <c r="H22" s="23">
        <f t="shared" si="1"/>
        <v>0.93333333333333335</v>
      </c>
      <c r="I22" s="32">
        <f t="shared" si="2"/>
        <v>0.8</v>
      </c>
      <c r="J22" s="33">
        <f t="shared" si="3"/>
        <v>0.13333333333333333</v>
      </c>
    </row>
    <row r="23" spans="1:10" x14ac:dyDescent="0.2">
      <c r="A23" s="483" t="s">
        <v>9</v>
      </c>
      <c r="B23" s="21">
        <v>7</v>
      </c>
      <c r="C23" s="17"/>
      <c r="D23" s="17"/>
      <c r="E23" s="27">
        <v>7</v>
      </c>
      <c r="F23" s="30">
        <f t="shared" si="0"/>
        <v>7</v>
      </c>
      <c r="H23" s="24">
        <f t="shared" si="1"/>
        <v>1</v>
      </c>
      <c r="I23" s="34">
        <f t="shared" si="2"/>
        <v>1</v>
      </c>
      <c r="J23" s="35">
        <f t="shared" si="3"/>
        <v>0</v>
      </c>
    </row>
    <row r="24" spans="1:10" x14ac:dyDescent="0.2">
      <c r="A24" s="483" t="s">
        <v>10</v>
      </c>
      <c r="B24" s="21">
        <v>21</v>
      </c>
      <c r="C24" s="17">
        <v>1</v>
      </c>
      <c r="D24" s="17"/>
      <c r="E24" s="27">
        <v>20</v>
      </c>
      <c r="F24" s="30">
        <f t="shared" si="0"/>
        <v>21</v>
      </c>
      <c r="H24" s="24">
        <f t="shared" si="1"/>
        <v>1</v>
      </c>
      <c r="I24" s="34">
        <f t="shared" si="2"/>
        <v>0.95238095238095233</v>
      </c>
      <c r="J24" s="35">
        <f t="shared" si="3"/>
        <v>4.7619047619047616E-2</v>
      </c>
    </row>
    <row r="25" spans="1:10" x14ac:dyDescent="0.2">
      <c r="A25" s="483" t="s">
        <v>11</v>
      </c>
      <c r="B25" s="21">
        <v>2</v>
      </c>
      <c r="C25" s="17"/>
      <c r="D25" s="17"/>
      <c r="E25" s="27">
        <v>2</v>
      </c>
      <c r="F25" s="30">
        <f t="shared" si="0"/>
        <v>2</v>
      </c>
      <c r="H25" s="24">
        <f t="shared" si="1"/>
        <v>1</v>
      </c>
      <c r="I25" s="34">
        <f t="shared" si="2"/>
        <v>1</v>
      </c>
      <c r="J25" s="35">
        <f t="shared" si="3"/>
        <v>0</v>
      </c>
    </row>
    <row r="26" spans="1:10" x14ac:dyDescent="0.2">
      <c r="A26" s="483" t="s">
        <v>12</v>
      </c>
      <c r="B26" s="21">
        <v>52</v>
      </c>
      <c r="C26" s="17">
        <v>8</v>
      </c>
      <c r="D26" s="17"/>
      <c r="E26" s="27">
        <v>41</v>
      </c>
      <c r="F26" s="30">
        <f t="shared" si="0"/>
        <v>49</v>
      </c>
      <c r="H26" s="24">
        <f t="shared" si="1"/>
        <v>0.94230769230769229</v>
      </c>
      <c r="I26" s="34">
        <f t="shared" si="2"/>
        <v>0.78846153846153844</v>
      </c>
      <c r="J26" s="35">
        <f t="shared" si="3"/>
        <v>0.15384615384615385</v>
      </c>
    </row>
    <row r="27" spans="1:10" x14ac:dyDescent="0.2">
      <c r="A27" s="483" t="s">
        <v>13</v>
      </c>
      <c r="B27" s="21">
        <v>4</v>
      </c>
      <c r="C27" s="17"/>
      <c r="D27" s="17"/>
      <c r="E27" s="27">
        <v>4</v>
      </c>
      <c r="F27" s="30">
        <f t="shared" si="0"/>
        <v>4</v>
      </c>
      <c r="H27" s="24">
        <f t="shared" si="1"/>
        <v>1</v>
      </c>
      <c r="I27" s="34">
        <f t="shared" si="2"/>
        <v>1</v>
      </c>
      <c r="J27" s="35">
        <f t="shared" si="3"/>
        <v>0</v>
      </c>
    </row>
    <row r="28" spans="1:10" x14ac:dyDescent="0.2">
      <c r="A28" s="483" t="s">
        <v>14</v>
      </c>
      <c r="B28" s="21">
        <v>2</v>
      </c>
      <c r="C28" s="17"/>
      <c r="D28" s="17"/>
      <c r="E28" s="27">
        <v>2</v>
      </c>
      <c r="F28" s="30">
        <f t="shared" si="0"/>
        <v>2</v>
      </c>
      <c r="H28" s="24">
        <f t="shared" si="1"/>
        <v>1</v>
      </c>
      <c r="I28" s="34">
        <f t="shared" si="2"/>
        <v>1</v>
      </c>
      <c r="J28" s="35">
        <f t="shared" si="3"/>
        <v>0</v>
      </c>
    </row>
    <row r="29" spans="1:10" x14ac:dyDescent="0.2">
      <c r="A29" s="483" t="s">
        <v>15</v>
      </c>
      <c r="B29" s="21">
        <v>20</v>
      </c>
      <c r="C29" s="17">
        <v>3</v>
      </c>
      <c r="D29" s="17"/>
      <c r="E29" s="27">
        <v>17</v>
      </c>
      <c r="F29" s="30">
        <f t="shared" si="0"/>
        <v>20</v>
      </c>
      <c r="H29" s="24">
        <f t="shared" si="1"/>
        <v>1</v>
      </c>
      <c r="I29" s="34">
        <f t="shared" si="2"/>
        <v>0.85</v>
      </c>
      <c r="J29" s="35">
        <f t="shared" si="3"/>
        <v>0.15</v>
      </c>
    </row>
    <row r="30" spans="1:10" x14ac:dyDescent="0.2">
      <c r="A30" s="484" t="s">
        <v>16</v>
      </c>
      <c r="B30" s="43">
        <v>18</v>
      </c>
      <c r="C30" s="44">
        <v>1</v>
      </c>
      <c r="D30" s="44"/>
      <c r="E30" s="45">
        <v>16</v>
      </c>
      <c r="F30" s="46">
        <f t="shared" si="0"/>
        <v>17</v>
      </c>
      <c r="H30" s="50">
        <f t="shared" si="1"/>
        <v>0.94444444444444442</v>
      </c>
      <c r="I30" s="51">
        <f t="shared" si="2"/>
        <v>0.88888888888888884</v>
      </c>
      <c r="J30" s="52">
        <f t="shared" si="3"/>
        <v>5.5555555555555552E-2</v>
      </c>
    </row>
    <row r="31" spans="1:10" x14ac:dyDescent="0.2">
      <c r="A31" s="485" t="s">
        <v>281</v>
      </c>
      <c r="B31" s="54">
        <v>180</v>
      </c>
      <c r="C31" s="54">
        <v>11</v>
      </c>
      <c r="D31" s="54">
        <v>2</v>
      </c>
      <c r="E31" s="54">
        <v>161</v>
      </c>
      <c r="F31" s="57">
        <f t="shared" si="0"/>
        <v>174</v>
      </c>
      <c r="H31" s="58">
        <f t="shared" si="1"/>
        <v>0.96666666666666667</v>
      </c>
      <c r="I31" s="55">
        <f t="shared" si="2"/>
        <v>0.89444444444444449</v>
      </c>
      <c r="J31" s="56">
        <f t="shared" si="3"/>
        <v>7.2222222222222215E-2</v>
      </c>
    </row>
    <row r="32" spans="1:10" x14ac:dyDescent="0.2">
      <c r="A32" s="482" t="s">
        <v>17</v>
      </c>
      <c r="B32" s="20">
        <v>59</v>
      </c>
      <c r="C32" s="15">
        <v>6</v>
      </c>
      <c r="D32" s="15"/>
      <c r="E32" s="26">
        <v>50</v>
      </c>
      <c r="F32" s="29">
        <f t="shared" si="0"/>
        <v>56</v>
      </c>
      <c r="H32" s="23">
        <f t="shared" si="1"/>
        <v>0.94915254237288138</v>
      </c>
      <c r="I32" s="32">
        <f t="shared" si="2"/>
        <v>0.84745762711864403</v>
      </c>
      <c r="J32" s="33">
        <f t="shared" si="3"/>
        <v>0.10169491525423729</v>
      </c>
    </row>
    <row r="33" spans="1:10" x14ac:dyDescent="0.2">
      <c r="A33" s="483" t="s">
        <v>18</v>
      </c>
      <c r="B33" s="21">
        <v>11</v>
      </c>
      <c r="C33" s="17">
        <v>1</v>
      </c>
      <c r="D33" s="17">
        <v>1</v>
      </c>
      <c r="E33" s="27">
        <v>8</v>
      </c>
      <c r="F33" s="30">
        <f t="shared" si="0"/>
        <v>10</v>
      </c>
      <c r="H33" s="24">
        <f t="shared" si="1"/>
        <v>0.90909090909090906</v>
      </c>
      <c r="I33" s="34">
        <f t="shared" si="2"/>
        <v>0.72727272727272729</v>
      </c>
      <c r="J33" s="35">
        <f t="shared" si="3"/>
        <v>0.18181818181818182</v>
      </c>
    </row>
    <row r="34" spans="1:10" x14ac:dyDescent="0.2">
      <c r="A34" s="483" t="s">
        <v>19</v>
      </c>
      <c r="B34" s="21">
        <v>20</v>
      </c>
      <c r="C34" s="17">
        <v>1</v>
      </c>
      <c r="D34" s="17">
        <v>1</v>
      </c>
      <c r="E34" s="27">
        <v>17</v>
      </c>
      <c r="F34" s="30">
        <f t="shared" si="0"/>
        <v>19</v>
      </c>
      <c r="H34" s="24">
        <f t="shared" si="1"/>
        <v>0.95</v>
      </c>
      <c r="I34" s="34">
        <f t="shared" si="2"/>
        <v>0.85</v>
      </c>
      <c r="J34" s="35">
        <f t="shared" si="3"/>
        <v>0.1</v>
      </c>
    </row>
    <row r="35" spans="1:10" x14ac:dyDescent="0.2">
      <c r="A35" s="483" t="s">
        <v>20</v>
      </c>
      <c r="B35" s="21">
        <v>30</v>
      </c>
      <c r="C35" s="17">
        <v>3</v>
      </c>
      <c r="D35" s="17"/>
      <c r="E35" s="27">
        <v>27</v>
      </c>
      <c r="F35" s="30">
        <f t="shared" si="0"/>
        <v>30</v>
      </c>
      <c r="H35" s="24">
        <f t="shared" si="1"/>
        <v>1</v>
      </c>
      <c r="I35" s="34">
        <f t="shared" si="2"/>
        <v>0.9</v>
      </c>
      <c r="J35" s="35">
        <f t="shared" si="3"/>
        <v>0.1</v>
      </c>
    </row>
    <row r="36" spans="1:10" x14ac:dyDescent="0.2">
      <c r="A36" s="483" t="s">
        <v>21</v>
      </c>
      <c r="B36" s="21">
        <v>3</v>
      </c>
      <c r="C36" s="17"/>
      <c r="D36" s="17"/>
      <c r="E36" s="27">
        <v>3</v>
      </c>
      <c r="F36" s="30">
        <f t="shared" si="0"/>
        <v>3</v>
      </c>
      <c r="H36" s="24">
        <f t="shared" si="1"/>
        <v>1</v>
      </c>
      <c r="I36" s="34">
        <f t="shared" si="2"/>
        <v>1</v>
      </c>
      <c r="J36" s="35">
        <f t="shared" si="3"/>
        <v>0</v>
      </c>
    </row>
    <row r="37" spans="1:10" x14ac:dyDescent="0.2">
      <c r="A37" s="483" t="s">
        <v>22</v>
      </c>
      <c r="B37" s="21">
        <v>17</v>
      </c>
      <c r="C37" s="17"/>
      <c r="D37" s="17"/>
      <c r="E37" s="27">
        <v>17</v>
      </c>
      <c r="F37" s="30">
        <f t="shared" si="0"/>
        <v>17</v>
      </c>
      <c r="H37" s="24">
        <f t="shared" si="1"/>
        <v>1</v>
      </c>
      <c r="I37" s="34">
        <f t="shared" si="2"/>
        <v>1</v>
      </c>
      <c r="J37" s="35">
        <f t="shared" si="3"/>
        <v>0</v>
      </c>
    </row>
    <row r="38" spans="1:10" x14ac:dyDescent="0.2">
      <c r="A38" s="483" t="s">
        <v>23</v>
      </c>
      <c r="B38" s="21">
        <v>20</v>
      </c>
      <c r="C38" s="17"/>
      <c r="D38" s="17"/>
      <c r="E38" s="27">
        <v>20</v>
      </c>
      <c r="F38" s="30">
        <f t="shared" si="0"/>
        <v>20</v>
      </c>
      <c r="H38" s="24">
        <f t="shared" si="1"/>
        <v>1</v>
      </c>
      <c r="I38" s="34">
        <f t="shared" si="2"/>
        <v>1</v>
      </c>
      <c r="J38" s="35">
        <f t="shared" si="3"/>
        <v>0</v>
      </c>
    </row>
    <row r="39" spans="1:10" x14ac:dyDescent="0.2">
      <c r="A39" s="483" t="s">
        <v>24</v>
      </c>
      <c r="B39" s="21">
        <v>14</v>
      </c>
      <c r="C39" s="17"/>
      <c r="D39" s="17"/>
      <c r="E39" s="27">
        <v>14</v>
      </c>
      <c r="F39" s="30">
        <f t="shared" si="0"/>
        <v>14</v>
      </c>
      <c r="H39" s="24">
        <f t="shared" si="1"/>
        <v>1</v>
      </c>
      <c r="I39" s="34">
        <f t="shared" si="2"/>
        <v>1</v>
      </c>
      <c r="J39" s="35">
        <f t="shared" si="3"/>
        <v>0</v>
      </c>
    </row>
    <row r="40" spans="1:10" x14ac:dyDescent="0.2">
      <c r="A40" s="484" t="s">
        <v>25</v>
      </c>
      <c r="B40" s="43">
        <v>6</v>
      </c>
      <c r="C40" s="44"/>
      <c r="D40" s="44"/>
      <c r="E40" s="45">
        <v>5</v>
      </c>
      <c r="F40" s="46">
        <f t="shared" si="0"/>
        <v>5</v>
      </c>
      <c r="H40" s="50">
        <f t="shared" si="1"/>
        <v>0.83333333333333337</v>
      </c>
      <c r="I40" s="51">
        <f t="shared" si="2"/>
        <v>0.83333333333333337</v>
      </c>
      <c r="J40" s="52">
        <f t="shared" si="3"/>
        <v>0</v>
      </c>
    </row>
    <row r="41" spans="1:10" x14ac:dyDescent="0.2">
      <c r="A41" s="485" t="s">
        <v>291</v>
      </c>
      <c r="B41" s="54">
        <v>114</v>
      </c>
      <c r="C41" s="54">
        <v>14</v>
      </c>
      <c r="D41" s="54"/>
      <c r="E41" s="54">
        <v>89</v>
      </c>
      <c r="F41" s="57">
        <f t="shared" si="0"/>
        <v>103</v>
      </c>
      <c r="H41" s="58">
        <f t="shared" si="1"/>
        <v>0.90350877192982459</v>
      </c>
      <c r="I41" s="55">
        <f t="shared" si="2"/>
        <v>0.7807017543859649</v>
      </c>
      <c r="J41" s="56">
        <f t="shared" si="3"/>
        <v>0.12280701754385964</v>
      </c>
    </row>
    <row r="42" spans="1:10" x14ac:dyDescent="0.2">
      <c r="A42" s="482" t="s">
        <v>26</v>
      </c>
      <c r="B42" s="20">
        <v>36</v>
      </c>
      <c r="C42" s="15">
        <v>2</v>
      </c>
      <c r="D42" s="15"/>
      <c r="E42" s="26">
        <v>29</v>
      </c>
      <c r="F42" s="29">
        <f t="shared" si="0"/>
        <v>31</v>
      </c>
      <c r="H42" s="23">
        <f t="shared" si="1"/>
        <v>0.86111111111111116</v>
      </c>
      <c r="I42" s="32">
        <f t="shared" si="2"/>
        <v>0.80555555555555558</v>
      </c>
      <c r="J42" s="33">
        <f t="shared" si="3"/>
        <v>5.5555555555555552E-2</v>
      </c>
    </row>
    <row r="43" spans="1:10" x14ac:dyDescent="0.2">
      <c r="A43" s="483" t="s">
        <v>27</v>
      </c>
      <c r="B43" s="21">
        <v>26</v>
      </c>
      <c r="C43" s="17">
        <v>3</v>
      </c>
      <c r="D43" s="17"/>
      <c r="E43" s="27">
        <v>23</v>
      </c>
      <c r="F43" s="30">
        <f t="shared" si="0"/>
        <v>26</v>
      </c>
      <c r="H43" s="24">
        <f t="shared" si="1"/>
        <v>1</v>
      </c>
      <c r="I43" s="34">
        <f t="shared" si="2"/>
        <v>0.88461538461538458</v>
      </c>
      <c r="J43" s="35">
        <f t="shared" si="3"/>
        <v>0.11538461538461539</v>
      </c>
    </row>
    <row r="44" spans="1:10" x14ac:dyDescent="0.2">
      <c r="A44" s="483" t="s">
        <v>28</v>
      </c>
      <c r="B44" s="21">
        <v>1</v>
      </c>
      <c r="C44" s="17"/>
      <c r="D44" s="17"/>
      <c r="E44" s="27">
        <v>1</v>
      </c>
      <c r="F44" s="30">
        <f t="shared" si="0"/>
        <v>1</v>
      </c>
      <c r="H44" s="24">
        <f t="shared" si="1"/>
        <v>1</v>
      </c>
      <c r="I44" s="34">
        <f t="shared" si="2"/>
        <v>1</v>
      </c>
      <c r="J44" s="35">
        <f t="shared" si="3"/>
        <v>0</v>
      </c>
    </row>
    <row r="45" spans="1:10" x14ac:dyDescent="0.2">
      <c r="A45" s="483" t="s">
        <v>29</v>
      </c>
      <c r="B45" s="21">
        <v>3</v>
      </c>
      <c r="C45" s="17"/>
      <c r="D45" s="17"/>
      <c r="E45" s="27">
        <v>3</v>
      </c>
      <c r="F45" s="30">
        <f t="shared" si="0"/>
        <v>3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84" t="s">
        <v>30</v>
      </c>
      <c r="B46" s="43">
        <v>48</v>
      </c>
      <c r="C46" s="44">
        <v>9</v>
      </c>
      <c r="D46" s="44"/>
      <c r="E46" s="45">
        <v>33</v>
      </c>
      <c r="F46" s="46">
        <f t="shared" si="0"/>
        <v>42</v>
      </c>
      <c r="H46" s="50">
        <f t="shared" si="1"/>
        <v>0.875</v>
      </c>
      <c r="I46" s="51">
        <f t="shared" si="2"/>
        <v>0.6875</v>
      </c>
      <c r="J46" s="52">
        <f t="shared" si="3"/>
        <v>0.1875</v>
      </c>
    </row>
    <row r="47" spans="1:10" x14ac:dyDescent="0.2">
      <c r="A47" s="485" t="s">
        <v>297</v>
      </c>
      <c r="B47" s="54"/>
      <c r="C47" s="54"/>
      <c r="D47" s="54"/>
      <c r="E47" s="54"/>
      <c r="F47" s="57">
        <f t="shared" si="0"/>
        <v>0</v>
      </c>
      <c r="H47" s="58"/>
      <c r="I47" s="55"/>
      <c r="J47" s="56"/>
    </row>
    <row r="48" spans="1:10" x14ac:dyDescent="0.2">
      <c r="A48" s="486" t="s">
        <v>31</v>
      </c>
      <c r="B48" s="38"/>
      <c r="C48" s="39"/>
      <c r="D48" s="39"/>
      <c r="E48" s="40"/>
      <c r="F48" s="29">
        <f t="shared" si="0"/>
        <v>0</v>
      </c>
      <c r="H48" s="47"/>
      <c r="I48" s="48"/>
      <c r="J48" s="49"/>
    </row>
    <row r="49" spans="1:10" x14ac:dyDescent="0.2">
      <c r="A49" s="487" t="s">
        <v>83</v>
      </c>
      <c r="B49" s="43"/>
      <c r="C49" s="44"/>
      <c r="D49" s="44"/>
      <c r="E49" s="45"/>
      <c r="F49" s="41">
        <f t="shared" si="0"/>
        <v>0</v>
      </c>
      <c r="H49" s="50"/>
      <c r="I49" s="51"/>
      <c r="J49" s="52"/>
    </row>
    <row r="50" spans="1:10" x14ac:dyDescent="0.2">
      <c r="A50" s="480" t="s">
        <v>475</v>
      </c>
      <c r="B50" s="64">
        <v>364</v>
      </c>
      <c r="C50" s="64">
        <v>28</v>
      </c>
      <c r="D50" s="64">
        <v>3</v>
      </c>
      <c r="E50" s="64">
        <v>317</v>
      </c>
      <c r="F50" s="59">
        <f t="shared" si="0"/>
        <v>348</v>
      </c>
      <c r="H50" s="61">
        <f t="shared" si="1"/>
        <v>0.95604395604395609</v>
      </c>
      <c r="I50" s="67">
        <f t="shared" si="2"/>
        <v>0.87087912087912089</v>
      </c>
      <c r="J50" s="68">
        <f t="shared" si="3"/>
        <v>8.5164835164835168E-2</v>
      </c>
    </row>
    <row r="51" spans="1:10" x14ac:dyDescent="0.2">
      <c r="A51" s="481" t="s">
        <v>479</v>
      </c>
      <c r="B51" s="66">
        <v>129</v>
      </c>
      <c r="C51" s="66">
        <v>11</v>
      </c>
      <c r="D51" s="66">
        <v>1</v>
      </c>
      <c r="E51" s="66">
        <v>112</v>
      </c>
      <c r="F51" s="60">
        <f t="shared" si="0"/>
        <v>124</v>
      </c>
      <c r="H51" s="62">
        <f t="shared" si="1"/>
        <v>0.96124031007751942</v>
      </c>
      <c r="I51" s="69">
        <f t="shared" si="2"/>
        <v>0.86821705426356588</v>
      </c>
      <c r="J51" s="70">
        <f t="shared" si="3"/>
        <v>9.3023255813953487E-2</v>
      </c>
    </row>
    <row r="52" spans="1:10" x14ac:dyDescent="0.2">
      <c r="A52" s="482" t="s">
        <v>37</v>
      </c>
      <c r="B52" s="20">
        <v>22</v>
      </c>
      <c r="C52" s="15">
        <v>3</v>
      </c>
      <c r="D52" s="15"/>
      <c r="E52" s="26">
        <v>18</v>
      </c>
      <c r="F52" s="29">
        <f t="shared" si="0"/>
        <v>21</v>
      </c>
      <c r="H52" s="23">
        <f t="shared" si="1"/>
        <v>0.95454545454545459</v>
      </c>
      <c r="I52" s="32">
        <f t="shared" si="2"/>
        <v>0.81818181818181823</v>
      </c>
      <c r="J52" s="33">
        <f t="shared" si="3"/>
        <v>0.13636363636363635</v>
      </c>
    </row>
    <row r="53" spans="1:10" x14ac:dyDescent="0.2">
      <c r="A53" s="483" t="s">
        <v>38</v>
      </c>
      <c r="B53" s="21">
        <v>41</v>
      </c>
      <c r="C53" s="17">
        <v>2</v>
      </c>
      <c r="D53" s="17"/>
      <c r="E53" s="27">
        <v>37</v>
      </c>
      <c r="F53" s="30">
        <f t="shared" si="0"/>
        <v>39</v>
      </c>
      <c r="H53" s="24">
        <f t="shared" si="1"/>
        <v>0.95121951219512191</v>
      </c>
      <c r="I53" s="34">
        <f t="shared" si="2"/>
        <v>0.90243902439024393</v>
      </c>
      <c r="J53" s="35">
        <f t="shared" si="3"/>
        <v>4.878048780487805E-2</v>
      </c>
    </row>
    <row r="54" spans="1:10" x14ac:dyDescent="0.2">
      <c r="A54" s="484" t="s">
        <v>39</v>
      </c>
      <c r="B54" s="43">
        <v>66</v>
      </c>
      <c r="C54" s="44">
        <v>6</v>
      </c>
      <c r="D54" s="44">
        <v>1</v>
      </c>
      <c r="E54" s="45">
        <v>57</v>
      </c>
      <c r="F54" s="46">
        <f t="shared" si="0"/>
        <v>64</v>
      </c>
      <c r="H54" s="50">
        <f t="shared" si="1"/>
        <v>0.96969696969696972</v>
      </c>
      <c r="I54" s="51">
        <f t="shared" si="2"/>
        <v>0.86363636363636365</v>
      </c>
      <c r="J54" s="52">
        <f t="shared" si="3"/>
        <v>0.10606060606060606</v>
      </c>
    </row>
    <row r="55" spans="1:10" x14ac:dyDescent="0.2">
      <c r="A55" s="485" t="s">
        <v>304</v>
      </c>
      <c r="B55" s="54">
        <v>15</v>
      </c>
      <c r="C55" s="54">
        <v>2</v>
      </c>
      <c r="D55" s="54"/>
      <c r="E55" s="54">
        <v>13</v>
      </c>
      <c r="F55" s="57">
        <f t="shared" si="0"/>
        <v>15</v>
      </c>
      <c r="H55" s="58">
        <f t="shared" si="1"/>
        <v>1</v>
      </c>
      <c r="I55" s="55">
        <f t="shared" si="2"/>
        <v>0.8666666666666667</v>
      </c>
      <c r="J55" s="56">
        <f t="shared" si="3"/>
        <v>0.13333333333333333</v>
      </c>
    </row>
    <row r="56" spans="1:10" x14ac:dyDescent="0.2">
      <c r="A56" s="482" t="s">
        <v>40</v>
      </c>
      <c r="B56" s="20">
        <v>8</v>
      </c>
      <c r="C56" s="15"/>
      <c r="D56" s="15"/>
      <c r="E56" s="26">
        <v>8</v>
      </c>
      <c r="F56" s="29">
        <f t="shared" si="0"/>
        <v>8</v>
      </c>
      <c r="H56" s="23">
        <f t="shared" si="1"/>
        <v>1</v>
      </c>
      <c r="I56" s="32">
        <f t="shared" si="2"/>
        <v>1</v>
      </c>
      <c r="J56" s="33">
        <f t="shared" si="3"/>
        <v>0</v>
      </c>
    </row>
    <row r="57" spans="1:10" x14ac:dyDescent="0.2">
      <c r="A57" s="483" t="s">
        <v>41</v>
      </c>
      <c r="B57" s="21">
        <v>4</v>
      </c>
      <c r="C57" s="17">
        <v>2</v>
      </c>
      <c r="D57" s="17"/>
      <c r="E57" s="27">
        <v>2</v>
      </c>
      <c r="F57" s="30">
        <f t="shared" si="0"/>
        <v>4</v>
      </c>
      <c r="H57" s="24">
        <f t="shared" si="1"/>
        <v>1</v>
      </c>
      <c r="I57" s="34">
        <f t="shared" si="2"/>
        <v>0.5</v>
      </c>
      <c r="J57" s="35">
        <f t="shared" si="3"/>
        <v>0.5</v>
      </c>
    </row>
    <row r="58" spans="1:10" x14ac:dyDescent="0.2">
      <c r="A58" s="484" t="s">
        <v>42</v>
      </c>
      <c r="B58" s="43">
        <v>3</v>
      </c>
      <c r="C58" s="44"/>
      <c r="D58" s="44"/>
      <c r="E58" s="45">
        <v>3</v>
      </c>
      <c r="F58" s="46">
        <f t="shared" si="0"/>
        <v>3</v>
      </c>
      <c r="H58" s="50">
        <f t="shared" si="1"/>
        <v>1</v>
      </c>
      <c r="I58" s="51">
        <f t="shared" si="2"/>
        <v>1</v>
      </c>
      <c r="J58" s="52">
        <f t="shared" si="3"/>
        <v>0</v>
      </c>
    </row>
    <row r="59" spans="1:10" x14ac:dyDescent="0.2">
      <c r="A59" s="485" t="s">
        <v>308</v>
      </c>
      <c r="B59" s="54">
        <v>29</v>
      </c>
      <c r="C59" s="54">
        <v>3</v>
      </c>
      <c r="D59" s="54"/>
      <c r="E59" s="54">
        <v>25</v>
      </c>
      <c r="F59" s="57">
        <f t="shared" si="0"/>
        <v>28</v>
      </c>
      <c r="H59" s="58">
        <f t="shared" si="1"/>
        <v>0.96551724137931039</v>
      </c>
      <c r="I59" s="55">
        <f t="shared" si="2"/>
        <v>0.86206896551724133</v>
      </c>
      <c r="J59" s="56">
        <f t="shared" si="3"/>
        <v>0.10344827586206896</v>
      </c>
    </row>
    <row r="60" spans="1:10" x14ac:dyDescent="0.2">
      <c r="A60" s="482" t="s">
        <v>43</v>
      </c>
      <c r="B60" s="20">
        <v>15</v>
      </c>
      <c r="C60" s="15">
        <v>2</v>
      </c>
      <c r="D60" s="15"/>
      <c r="E60" s="26">
        <v>13</v>
      </c>
      <c r="F60" s="29">
        <f t="shared" si="0"/>
        <v>15</v>
      </c>
      <c r="H60" s="23">
        <f t="shared" si="1"/>
        <v>1</v>
      </c>
      <c r="I60" s="32">
        <f t="shared" si="2"/>
        <v>0.8666666666666667</v>
      </c>
      <c r="J60" s="33">
        <f t="shared" si="3"/>
        <v>0.13333333333333333</v>
      </c>
    </row>
    <row r="61" spans="1:10" x14ac:dyDescent="0.2">
      <c r="A61" s="483" t="s">
        <v>44</v>
      </c>
      <c r="B61" s="21">
        <v>11</v>
      </c>
      <c r="C61" s="17">
        <v>1</v>
      </c>
      <c r="D61" s="17"/>
      <c r="E61" s="27">
        <v>9</v>
      </c>
      <c r="F61" s="30">
        <f t="shared" si="0"/>
        <v>10</v>
      </c>
      <c r="H61" s="24">
        <f t="shared" si="1"/>
        <v>0.90909090909090906</v>
      </c>
      <c r="I61" s="34">
        <f t="shared" si="2"/>
        <v>0.81818181818181823</v>
      </c>
      <c r="J61" s="35">
        <f t="shared" si="3"/>
        <v>9.0909090909090912E-2</v>
      </c>
    </row>
    <row r="62" spans="1:10" x14ac:dyDescent="0.2">
      <c r="A62" s="484" t="s">
        <v>45</v>
      </c>
      <c r="B62" s="43">
        <v>3</v>
      </c>
      <c r="C62" s="44"/>
      <c r="D62" s="44"/>
      <c r="E62" s="45">
        <v>3</v>
      </c>
      <c r="F62" s="46">
        <f t="shared" si="0"/>
        <v>3</v>
      </c>
      <c r="H62" s="50">
        <f t="shared" si="1"/>
        <v>1</v>
      </c>
      <c r="I62" s="51">
        <f t="shared" si="2"/>
        <v>1</v>
      </c>
      <c r="J62" s="52">
        <f t="shared" si="3"/>
        <v>0</v>
      </c>
    </row>
    <row r="63" spans="1:10" x14ac:dyDescent="0.2">
      <c r="A63" s="485" t="s">
        <v>312</v>
      </c>
      <c r="B63" s="54">
        <v>15</v>
      </c>
      <c r="C63" s="54">
        <v>3</v>
      </c>
      <c r="D63" s="54"/>
      <c r="E63" s="54">
        <v>12</v>
      </c>
      <c r="F63" s="57">
        <f t="shared" si="0"/>
        <v>15</v>
      </c>
      <c r="H63" s="58">
        <f t="shared" si="1"/>
        <v>1</v>
      </c>
      <c r="I63" s="55">
        <f t="shared" si="2"/>
        <v>0.8</v>
      </c>
      <c r="J63" s="56">
        <f t="shared" si="3"/>
        <v>0.2</v>
      </c>
    </row>
    <row r="64" spans="1:10" x14ac:dyDescent="0.2">
      <c r="A64" s="482" t="s">
        <v>46</v>
      </c>
      <c r="B64" s="20">
        <v>4</v>
      </c>
      <c r="C64" s="15">
        <v>2</v>
      </c>
      <c r="D64" s="15"/>
      <c r="E64" s="26">
        <v>2</v>
      </c>
      <c r="F64" s="29">
        <f t="shared" si="0"/>
        <v>4</v>
      </c>
      <c r="H64" s="23">
        <f t="shared" si="1"/>
        <v>1</v>
      </c>
      <c r="I64" s="32">
        <f t="shared" si="2"/>
        <v>0.5</v>
      </c>
      <c r="J64" s="33">
        <f t="shared" si="3"/>
        <v>0.5</v>
      </c>
    </row>
    <row r="65" spans="1:10" x14ac:dyDescent="0.2">
      <c r="A65" s="483" t="s">
        <v>47</v>
      </c>
      <c r="B65" s="21">
        <v>10</v>
      </c>
      <c r="C65" s="17">
        <v>1</v>
      </c>
      <c r="D65" s="17"/>
      <c r="E65" s="27">
        <v>9</v>
      </c>
      <c r="F65" s="30">
        <f t="shared" si="0"/>
        <v>10</v>
      </c>
      <c r="H65" s="24">
        <f t="shared" si="1"/>
        <v>1</v>
      </c>
      <c r="I65" s="34">
        <f t="shared" si="2"/>
        <v>0.9</v>
      </c>
      <c r="J65" s="35">
        <f t="shared" si="3"/>
        <v>0.1</v>
      </c>
    </row>
    <row r="66" spans="1:10" x14ac:dyDescent="0.2">
      <c r="A66" s="483" t="s">
        <v>48</v>
      </c>
      <c r="B66" s="21"/>
      <c r="C66" s="17"/>
      <c r="D66" s="17"/>
      <c r="E66" s="27"/>
      <c r="F66" s="30">
        <f t="shared" si="0"/>
        <v>0</v>
      </c>
      <c r="H66" s="24"/>
      <c r="I66" s="34"/>
      <c r="J66" s="35"/>
    </row>
    <row r="67" spans="1:10" x14ac:dyDescent="0.2">
      <c r="A67" s="484" t="s">
        <v>49</v>
      </c>
      <c r="B67" s="43">
        <v>1</v>
      </c>
      <c r="C67" s="44"/>
      <c r="D67" s="44"/>
      <c r="E67" s="45">
        <v>1</v>
      </c>
      <c r="F67" s="46">
        <f t="shared" si="0"/>
        <v>1</v>
      </c>
      <c r="H67" s="50">
        <f t="shared" si="1"/>
        <v>1</v>
      </c>
      <c r="I67" s="51">
        <f t="shared" si="2"/>
        <v>1</v>
      </c>
      <c r="J67" s="52">
        <f t="shared" si="3"/>
        <v>0</v>
      </c>
    </row>
    <row r="68" spans="1:10" ht="25.5" x14ac:dyDescent="0.2">
      <c r="A68" s="485" t="s">
        <v>480</v>
      </c>
      <c r="B68" s="54">
        <v>114</v>
      </c>
      <c r="C68" s="54">
        <v>4</v>
      </c>
      <c r="D68" s="54">
        <v>1</v>
      </c>
      <c r="E68" s="54">
        <v>101</v>
      </c>
      <c r="F68" s="57">
        <f t="shared" si="0"/>
        <v>106</v>
      </c>
      <c r="H68" s="58">
        <f t="shared" si="1"/>
        <v>0.92982456140350878</v>
      </c>
      <c r="I68" s="55">
        <f t="shared" si="2"/>
        <v>0.88596491228070173</v>
      </c>
      <c r="J68" s="56">
        <f t="shared" si="3"/>
        <v>4.3859649122807015E-2</v>
      </c>
    </row>
    <row r="69" spans="1:10" x14ac:dyDescent="0.2">
      <c r="A69" s="482" t="s">
        <v>50</v>
      </c>
      <c r="B69" s="20">
        <v>51</v>
      </c>
      <c r="C69" s="15">
        <v>1</v>
      </c>
      <c r="D69" s="15">
        <v>1</v>
      </c>
      <c r="E69" s="26">
        <v>47</v>
      </c>
      <c r="F69" s="29">
        <f t="shared" si="0"/>
        <v>49</v>
      </c>
      <c r="H69" s="23">
        <f t="shared" si="1"/>
        <v>0.96078431372549022</v>
      </c>
      <c r="I69" s="32">
        <f t="shared" si="2"/>
        <v>0.92156862745098034</v>
      </c>
      <c r="J69" s="33">
        <f t="shared" si="3"/>
        <v>3.9215686274509803E-2</v>
      </c>
    </row>
    <row r="70" spans="1:10" x14ac:dyDescent="0.2">
      <c r="A70" s="483" t="s">
        <v>51</v>
      </c>
      <c r="B70" s="21">
        <v>33</v>
      </c>
      <c r="C70" s="17">
        <v>3</v>
      </c>
      <c r="D70" s="17"/>
      <c r="E70" s="27">
        <v>27</v>
      </c>
      <c r="F70" s="30">
        <f t="shared" si="0"/>
        <v>30</v>
      </c>
      <c r="H70" s="24">
        <f t="shared" si="1"/>
        <v>0.90909090909090906</v>
      </c>
      <c r="I70" s="34">
        <f t="shared" si="2"/>
        <v>0.81818181818181823</v>
      </c>
      <c r="J70" s="35">
        <f t="shared" si="3"/>
        <v>9.0909090909090912E-2</v>
      </c>
    </row>
    <row r="71" spans="1:10" x14ac:dyDescent="0.2">
      <c r="A71" s="483" t="s">
        <v>52</v>
      </c>
      <c r="B71" s="21">
        <v>10</v>
      </c>
      <c r="C71" s="17"/>
      <c r="D71" s="17"/>
      <c r="E71" s="27">
        <v>10</v>
      </c>
      <c r="F71" s="30">
        <f t="shared" si="0"/>
        <v>10</v>
      </c>
      <c r="H71" s="24">
        <f t="shared" si="1"/>
        <v>1</v>
      </c>
      <c r="I71" s="34">
        <f t="shared" si="2"/>
        <v>1</v>
      </c>
      <c r="J71" s="35">
        <f t="shared" si="3"/>
        <v>0</v>
      </c>
    </row>
    <row r="72" spans="1:10" x14ac:dyDescent="0.2">
      <c r="A72" s="484" t="s">
        <v>53</v>
      </c>
      <c r="B72" s="43">
        <v>20</v>
      </c>
      <c r="C72" s="44"/>
      <c r="D72" s="44"/>
      <c r="E72" s="45">
        <v>17</v>
      </c>
      <c r="F72" s="46">
        <f t="shared" si="0"/>
        <v>17</v>
      </c>
      <c r="H72" s="50">
        <f t="shared" si="1"/>
        <v>0.85</v>
      </c>
      <c r="I72" s="51">
        <f t="shared" si="2"/>
        <v>0.85</v>
      </c>
      <c r="J72" s="52">
        <f t="shared" si="3"/>
        <v>0</v>
      </c>
    </row>
    <row r="73" spans="1:10" x14ac:dyDescent="0.2">
      <c r="A73" s="485" t="s">
        <v>481</v>
      </c>
      <c r="B73" s="54">
        <v>62</v>
      </c>
      <c r="C73" s="54">
        <v>5</v>
      </c>
      <c r="D73" s="54">
        <v>1</v>
      </c>
      <c r="E73" s="54">
        <v>54</v>
      </c>
      <c r="F73" s="57">
        <f t="shared" si="0"/>
        <v>60</v>
      </c>
      <c r="H73" s="58">
        <f t="shared" si="1"/>
        <v>0.967741935483871</v>
      </c>
      <c r="I73" s="55">
        <f t="shared" si="2"/>
        <v>0.87096774193548387</v>
      </c>
      <c r="J73" s="56">
        <f t="shared" si="3"/>
        <v>9.6774193548387094E-2</v>
      </c>
    </row>
    <row r="74" spans="1:10" x14ac:dyDescent="0.2">
      <c r="A74" s="482" t="s">
        <v>54</v>
      </c>
      <c r="B74" s="20">
        <v>22</v>
      </c>
      <c r="C74" s="15">
        <v>3</v>
      </c>
      <c r="D74" s="15"/>
      <c r="E74" s="26">
        <v>19</v>
      </c>
      <c r="F74" s="29">
        <f t="shared" si="0"/>
        <v>22</v>
      </c>
      <c r="H74" s="23">
        <f t="shared" si="1"/>
        <v>1</v>
      </c>
      <c r="I74" s="32">
        <f t="shared" si="2"/>
        <v>0.86363636363636365</v>
      </c>
      <c r="J74" s="33">
        <f t="shared" si="3"/>
        <v>0.13636363636363635</v>
      </c>
    </row>
    <row r="75" spans="1:10" x14ac:dyDescent="0.2">
      <c r="A75" s="483" t="s">
        <v>55</v>
      </c>
      <c r="B75" s="21">
        <v>13</v>
      </c>
      <c r="C75" s="17"/>
      <c r="D75" s="17"/>
      <c r="E75" s="27">
        <v>11</v>
      </c>
      <c r="F75" s="30">
        <f t="shared" si="0"/>
        <v>11</v>
      </c>
      <c r="H75" s="24">
        <f t="shared" si="1"/>
        <v>0.84615384615384615</v>
      </c>
      <c r="I75" s="34">
        <f t="shared" si="2"/>
        <v>0.84615384615384615</v>
      </c>
      <c r="J75" s="35">
        <f t="shared" si="3"/>
        <v>0</v>
      </c>
    </row>
    <row r="76" spans="1:10" x14ac:dyDescent="0.2">
      <c r="A76" s="483" t="s">
        <v>56</v>
      </c>
      <c r="B76" s="21">
        <v>5</v>
      </c>
      <c r="C76" s="17">
        <v>1</v>
      </c>
      <c r="D76" s="17"/>
      <c r="E76" s="27">
        <v>4</v>
      </c>
      <c r="F76" s="30">
        <f t="shared" ref="F76:F84" si="4">SUM(C76:E76)</f>
        <v>5</v>
      </c>
      <c r="H76" s="24">
        <f t="shared" ref="H76:H86" si="5">F76/B76</f>
        <v>1</v>
      </c>
      <c r="I76" s="34">
        <f t="shared" ref="I76:I86" si="6">E76/B76</f>
        <v>0.8</v>
      </c>
      <c r="J76" s="35">
        <f t="shared" ref="J76:J86" si="7">(C76+D76)/B76</f>
        <v>0.2</v>
      </c>
    </row>
    <row r="77" spans="1:10" x14ac:dyDescent="0.2">
      <c r="A77" s="483" t="s">
        <v>57</v>
      </c>
      <c r="B77" s="21">
        <v>8</v>
      </c>
      <c r="C77" s="17">
        <v>1</v>
      </c>
      <c r="D77" s="17">
        <v>1</v>
      </c>
      <c r="E77" s="27">
        <v>6</v>
      </c>
      <c r="F77" s="30">
        <f t="shared" si="4"/>
        <v>8</v>
      </c>
      <c r="H77" s="24">
        <f t="shared" si="5"/>
        <v>1</v>
      </c>
      <c r="I77" s="34">
        <f t="shared" si="6"/>
        <v>0.75</v>
      </c>
      <c r="J77" s="35">
        <f t="shared" si="7"/>
        <v>0.25</v>
      </c>
    </row>
    <row r="78" spans="1:10" x14ac:dyDescent="0.2">
      <c r="A78" s="483" t="s">
        <v>58</v>
      </c>
      <c r="B78" s="21">
        <v>5</v>
      </c>
      <c r="C78" s="17"/>
      <c r="D78" s="17"/>
      <c r="E78" s="27">
        <v>5</v>
      </c>
      <c r="F78" s="30">
        <f t="shared" si="4"/>
        <v>5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84" t="s">
        <v>59</v>
      </c>
      <c r="B79" s="43">
        <v>9</v>
      </c>
      <c r="C79" s="44"/>
      <c r="D79" s="44"/>
      <c r="E79" s="45">
        <v>9</v>
      </c>
      <c r="F79" s="46">
        <f t="shared" si="4"/>
        <v>9</v>
      </c>
      <c r="H79" s="50">
        <f t="shared" si="5"/>
        <v>1</v>
      </c>
      <c r="I79" s="51">
        <f t="shared" si="6"/>
        <v>1</v>
      </c>
      <c r="J79" s="52">
        <f t="shared" si="7"/>
        <v>0</v>
      </c>
    </row>
    <row r="80" spans="1:10" x14ac:dyDescent="0.2">
      <c r="A80" s="480" t="s">
        <v>32</v>
      </c>
      <c r="B80" s="64">
        <v>23</v>
      </c>
      <c r="C80" s="64">
        <v>1</v>
      </c>
      <c r="D80" s="64"/>
      <c r="E80" s="64">
        <v>21</v>
      </c>
      <c r="F80" s="59">
        <f t="shared" si="4"/>
        <v>22</v>
      </c>
      <c r="H80" s="61">
        <f t="shared" si="5"/>
        <v>0.95652173913043481</v>
      </c>
      <c r="I80" s="67">
        <f t="shared" si="6"/>
        <v>0.91304347826086951</v>
      </c>
      <c r="J80" s="68">
        <f t="shared" si="7"/>
        <v>4.3478260869565216E-2</v>
      </c>
    </row>
    <row r="81" spans="1:10" x14ac:dyDescent="0.2">
      <c r="A81" s="481" t="s">
        <v>99</v>
      </c>
      <c r="B81" s="66">
        <v>23</v>
      </c>
      <c r="C81" s="66">
        <v>1</v>
      </c>
      <c r="D81" s="66"/>
      <c r="E81" s="66">
        <v>21</v>
      </c>
      <c r="F81" s="60">
        <f t="shared" si="4"/>
        <v>22</v>
      </c>
      <c r="H81" s="62">
        <f t="shared" si="5"/>
        <v>0.95652173913043481</v>
      </c>
      <c r="I81" s="69">
        <f t="shared" si="6"/>
        <v>0.91304347826086951</v>
      </c>
      <c r="J81" s="70">
        <f t="shared" si="7"/>
        <v>4.3478260869565216E-2</v>
      </c>
    </row>
    <row r="82" spans="1:10" x14ac:dyDescent="0.2">
      <c r="A82" s="482" t="s">
        <v>33</v>
      </c>
      <c r="B82" s="20">
        <v>13</v>
      </c>
      <c r="C82" s="15">
        <v>1</v>
      </c>
      <c r="D82" s="15"/>
      <c r="E82" s="26">
        <v>12</v>
      </c>
      <c r="F82" s="29">
        <f t="shared" si="4"/>
        <v>13</v>
      </c>
      <c r="H82" s="23">
        <f t="shared" si="5"/>
        <v>1</v>
      </c>
      <c r="I82" s="32">
        <f t="shared" si="6"/>
        <v>0.92307692307692313</v>
      </c>
      <c r="J82" s="33">
        <f t="shared" si="7"/>
        <v>7.6923076923076927E-2</v>
      </c>
    </row>
    <row r="83" spans="1:10" x14ac:dyDescent="0.2">
      <c r="A83" s="483" t="s">
        <v>34</v>
      </c>
      <c r="B83" s="21">
        <v>9</v>
      </c>
      <c r="C83" s="17"/>
      <c r="D83" s="17"/>
      <c r="E83" s="27">
        <v>8</v>
      </c>
      <c r="F83" s="30">
        <f t="shared" si="4"/>
        <v>8</v>
      </c>
      <c r="H83" s="24">
        <f t="shared" si="5"/>
        <v>0.88888888888888884</v>
      </c>
      <c r="I83" s="34">
        <f t="shared" si="6"/>
        <v>0.88888888888888884</v>
      </c>
      <c r="J83" s="35">
        <f t="shared" si="7"/>
        <v>0</v>
      </c>
    </row>
    <row r="84" spans="1:10" x14ac:dyDescent="0.2">
      <c r="A84" s="488" t="s">
        <v>35</v>
      </c>
      <c r="B84" s="22">
        <v>1</v>
      </c>
      <c r="C84" s="19"/>
      <c r="D84" s="19"/>
      <c r="E84" s="28">
        <v>1</v>
      </c>
      <c r="F84" s="31">
        <f t="shared" si="4"/>
        <v>1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A85" s="513"/>
      <c r="H85" s="5"/>
      <c r="I85" s="5"/>
      <c r="J85" s="5"/>
    </row>
    <row r="86" spans="1:10" x14ac:dyDescent="0.2">
      <c r="A86" s="514" t="s">
        <v>60</v>
      </c>
      <c r="B86" s="12">
        <f>B80+B50+B20+B11</f>
        <v>1070</v>
      </c>
      <c r="C86" s="12">
        <f>C80+C50+C20+C11</f>
        <v>110</v>
      </c>
      <c r="D86" s="12">
        <f>D80+D50+D20+D11</f>
        <v>5</v>
      </c>
      <c r="E86" s="12">
        <f>E80+E50+E20+E11</f>
        <v>903</v>
      </c>
      <c r="F86" s="13">
        <f>E86+D86+C86</f>
        <v>1018</v>
      </c>
      <c r="G86" s="7"/>
      <c r="H86" s="11">
        <f t="shared" si="5"/>
        <v>0.95140186915887848</v>
      </c>
      <c r="I86" s="9">
        <f t="shared" si="6"/>
        <v>0.84392523364485983</v>
      </c>
      <c r="J86" s="10">
        <f t="shared" si="7"/>
        <v>0.10747663551401869</v>
      </c>
    </row>
    <row r="88" spans="1:10" x14ac:dyDescent="0.2">
      <c r="A88" s="340" t="s">
        <v>556</v>
      </c>
    </row>
    <row r="89" spans="1:10" x14ac:dyDescent="0.2">
      <c r="A89" s="341" t="s">
        <v>519</v>
      </c>
    </row>
  </sheetData>
  <mergeCells count="9">
    <mergeCell ref="A2:J2"/>
    <mergeCell ref="A5:J5"/>
    <mergeCell ref="J8:J9"/>
    <mergeCell ref="C8:E8"/>
    <mergeCell ref="F8:F9"/>
    <mergeCell ref="B8:B9"/>
    <mergeCell ref="H8:H9"/>
    <mergeCell ref="I8:I9"/>
    <mergeCell ref="A8:A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72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J90"/>
  <sheetViews>
    <sheetView showGridLines="0" workbookViewId="0">
      <selection activeCell="I93" sqref="I93"/>
    </sheetView>
  </sheetViews>
  <sheetFormatPr baseColWidth="10" defaultRowHeight="12.75" x14ac:dyDescent="0.2"/>
  <cols>
    <col min="1" max="1" width="30.6640625" customWidth="1"/>
    <col min="7" max="7" width="4.5" customWidth="1"/>
    <col min="8" max="10" width="15" customWidth="1"/>
    <col min="12" max="12" width="10.1640625" customWidth="1"/>
  </cols>
  <sheetData>
    <row r="1" spans="1:10" ht="13.5" thickBot="1" x14ac:dyDescent="0.25"/>
    <row r="2" spans="1:10" ht="34.5" customHeight="1" thickTop="1" thickBot="1" x14ac:dyDescent="0.25">
      <c r="A2" s="612" t="s">
        <v>521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2" customHeight="1" thickTop="1" x14ac:dyDescent="0.2"/>
    <row r="4" spans="1:10" ht="12" customHeight="1" x14ac:dyDescent="0.2"/>
    <row r="5" spans="1:10" ht="17.25" customHeight="1" x14ac:dyDescent="0.2">
      <c r="A5" s="629" t="s">
        <v>251</v>
      </c>
      <c r="B5" s="629"/>
      <c r="C5" s="629"/>
      <c r="D5" s="629"/>
      <c r="E5" s="629"/>
      <c r="F5" s="629"/>
      <c r="G5" s="629"/>
      <c r="H5" s="629"/>
      <c r="I5" s="629"/>
      <c r="J5" s="629"/>
    </row>
    <row r="8" spans="1:10" ht="24" customHeight="1" x14ac:dyDescent="0.2">
      <c r="B8" s="643" t="s">
        <v>61</v>
      </c>
      <c r="C8" s="637" t="s">
        <v>62</v>
      </c>
      <c r="D8" s="638"/>
      <c r="E8" s="639"/>
      <c r="F8" s="641" t="s">
        <v>63</v>
      </c>
      <c r="H8" s="645" t="s">
        <v>80</v>
      </c>
      <c r="I8" s="646" t="s">
        <v>81</v>
      </c>
      <c r="J8" s="640" t="s">
        <v>82</v>
      </c>
    </row>
    <row r="9" spans="1:10" ht="25.5" customHeight="1" x14ac:dyDescent="0.2">
      <c r="B9" s="644"/>
      <c r="C9" s="1" t="s">
        <v>64</v>
      </c>
      <c r="D9" s="2" t="s">
        <v>65</v>
      </c>
      <c r="E9" s="3" t="s">
        <v>66</v>
      </c>
      <c r="F9" s="642"/>
      <c r="H9" s="645"/>
      <c r="I9" s="646"/>
      <c r="J9" s="640"/>
    </row>
    <row r="10" spans="1:10" ht="12" customHeight="1" x14ac:dyDescent="0.2"/>
    <row r="11" spans="1:10" x14ac:dyDescent="0.2">
      <c r="A11" s="480" t="s">
        <v>0</v>
      </c>
      <c r="B11" s="64">
        <v>243</v>
      </c>
      <c r="C11" s="64">
        <v>37</v>
      </c>
      <c r="D11" s="64"/>
      <c r="E11" s="64">
        <v>194</v>
      </c>
      <c r="F11" s="59">
        <f>SUM(C11:E11)</f>
        <v>231</v>
      </c>
      <c r="H11" s="61">
        <f>F11/B11</f>
        <v>0.95061728395061729</v>
      </c>
      <c r="I11" s="67">
        <f>E11/B11</f>
        <v>0.79835390946502061</v>
      </c>
      <c r="J11" s="68">
        <f>(D11+C11)/B11</f>
        <v>0.15226337448559671</v>
      </c>
    </row>
    <row r="12" spans="1:10" x14ac:dyDescent="0.2">
      <c r="A12" s="481" t="s">
        <v>476</v>
      </c>
      <c r="B12" s="66">
        <v>115</v>
      </c>
      <c r="C12" s="66">
        <v>17</v>
      </c>
      <c r="D12" s="66"/>
      <c r="E12" s="66">
        <v>95</v>
      </c>
      <c r="F12" s="60">
        <f t="shared" ref="F12:F75" si="0">SUM(C12:E12)</f>
        <v>112</v>
      </c>
      <c r="H12" s="62">
        <f t="shared" ref="H12:H76" si="1">F12/B12</f>
        <v>0.97391304347826091</v>
      </c>
      <c r="I12" s="69">
        <f t="shared" ref="I12:I76" si="2">E12/B12</f>
        <v>0.82608695652173914</v>
      </c>
      <c r="J12" s="70">
        <f t="shared" ref="J12:J76" si="3">(D12+C12)/B12</f>
        <v>0.14782608695652175</v>
      </c>
    </row>
    <row r="13" spans="1:10" x14ac:dyDescent="0.2">
      <c r="A13" s="482" t="s">
        <v>1</v>
      </c>
      <c r="B13" s="20">
        <v>53</v>
      </c>
      <c r="C13" s="15">
        <v>10</v>
      </c>
      <c r="D13" s="15"/>
      <c r="E13" s="26">
        <v>40</v>
      </c>
      <c r="F13" s="29">
        <f t="shared" si="0"/>
        <v>50</v>
      </c>
      <c r="H13" s="23">
        <f t="shared" si="1"/>
        <v>0.94339622641509435</v>
      </c>
      <c r="I13" s="32">
        <f t="shared" si="2"/>
        <v>0.75471698113207553</v>
      </c>
      <c r="J13" s="33">
        <f t="shared" si="3"/>
        <v>0.18867924528301888</v>
      </c>
    </row>
    <row r="14" spans="1:10" x14ac:dyDescent="0.2">
      <c r="A14" s="483" t="s">
        <v>2</v>
      </c>
      <c r="B14" s="21">
        <v>43</v>
      </c>
      <c r="C14" s="17">
        <v>6</v>
      </c>
      <c r="D14" s="17"/>
      <c r="E14" s="27">
        <v>37</v>
      </c>
      <c r="F14" s="30">
        <f t="shared" si="0"/>
        <v>43</v>
      </c>
      <c r="H14" s="24">
        <f t="shared" si="1"/>
        <v>1</v>
      </c>
      <c r="I14" s="34">
        <f t="shared" si="2"/>
        <v>0.86046511627906974</v>
      </c>
      <c r="J14" s="35">
        <f t="shared" si="3"/>
        <v>0.13953488372093023</v>
      </c>
    </row>
    <row r="15" spans="1:10" x14ac:dyDescent="0.2">
      <c r="A15" s="483" t="s">
        <v>3</v>
      </c>
      <c r="B15" s="21">
        <v>6</v>
      </c>
      <c r="C15" s="17">
        <v>1</v>
      </c>
      <c r="D15" s="17"/>
      <c r="E15" s="27">
        <v>5</v>
      </c>
      <c r="F15" s="30">
        <f t="shared" si="0"/>
        <v>6</v>
      </c>
      <c r="H15" s="24">
        <f t="shared" si="1"/>
        <v>1</v>
      </c>
      <c r="I15" s="34">
        <f t="shared" si="2"/>
        <v>0.83333333333333337</v>
      </c>
      <c r="J15" s="35">
        <f t="shared" si="3"/>
        <v>0.16666666666666666</v>
      </c>
    </row>
    <row r="16" spans="1:10" x14ac:dyDescent="0.2">
      <c r="A16" s="484" t="s">
        <v>4</v>
      </c>
      <c r="B16" s="43">
        <v>13</v>
      </c>
      <c r="C16" s="44"/>
      <c r="D16" s="44"/>
      <c r="E16" s="45">
        <v>13</v>
      </c>
      <c r="F16" s="46">
        <f t="shared" si="0"/>
        <v>13</v>
      </c>
      <c r="H16" s="50">
        <f t="shared" si="1"/>
        <v>1</v>
      </c>
      <c r="I16" s="51">
        <f t="shared" si="2"/>
        <v>1</v>
      </c>
      <c r="J16" s="52">
        <f t="shared" si="3"/>
        <v>0</v>
      </c>
    </row>
    <row r="17" spans="1:10" ht="25.5" x14ac:dyDescent="0.2">
      <c r="A17" s="485" t="s">
        <v>477</v>
      </c>
      <c r="B17" s="54">
        <v>128</v>
      </c>
      <c r="C17" s="54">
        <v>20</v>
      </c>
      <c r="D17" s="54"/>
      <c r="E17" s="54">
        <v>99</v>
      </c>
      <c r="F17" s="57">
        <f t="shared" si="0"/>
        <v>119</v>
      </c>
      <c r="H17" s="58">
        <f t="shared" si="1"/>
        <v>0.9296875</v>
      </c>
      <c r="I17" s="55">
        <f t="shared" si="2"/>
        <v>0.7734375</v>
      </c>
      <c r="J17" s="56">
        <f t="shared" si="3"/>
        <v>0.15625</v>
      </c>
    </row>
    <row r="18" spans="1:10" x14ac:dyDescent="0.2">
      <c r="A18" s="482" t="s">
        <v>5</v>
      </c>
      <c r="B18" s="20">
        <v>45</v>
      </c>
      <c r="C18" s="15">
        <v>5</v>
      </c>
      <c r="D18" s="15"/>
      <c r="E18" s="26">
        <v>39</v>
      </c>
      <c r="F18" s="29">
        <f t="shared" si="0"/>
        <v>44</v>
      </c>
      <c r="H18" s="23">
        <f t="shared" si="1"/>
        <v>0.97777777777777775</v>
      </c>
      <c r="I18" s="32">
        <f t="shared" si="2"/>
        <v>0.8666666666666667</v>
      </c>
      <c r="J18" s="33">
        <f t="shared" si="3"/>
        <v>0.1111111111111111</v>
      </c>
    </row>
    <row r="19" spans="1:10" x14ac:dyDescent="0.2">
      <c r="A19" s="484" t="s">
        <v>6</v>
      </c>
      <c r="B19" s="43">
        <v>83</v>
      </c>
      <c r="C19" s="44">
        <v>15</v>
      </c>
      <c r="D19" s="44"/>
      <c r="E19" s="45">
        <v>60</v>
      </c>
      <c r="F19" s="46">
        <f t="shared" si="0"/>
        <v>75</v>
      </c>
      <c r="H19" s="50">
        <f t="shared" si="1"/>
        <v>0.90361445783132532</v>
      </c>
      <c r="I19" s="51">
        <f t="shared" si="2"/>
        <v>0.72289156626506024</v>
      </c>
      <c r="J19" s="52">
        <f t="shared" si="3"/>
        <v>0.18072289156626506</v>
      </c>
    </row>
    <row r="20" spans="1:10" ht="25.5" x14ac:dyDescent="0.2">
      <c r="A20" s="480" t="s">
        <v>474</v>
      </c>
      <c r="B20" s="64">
        <v>414</v>
      </c>
      <c r="C20" s="64">
        <v>31</v>
      </c>
      <c r="D20" s="64">
        <v>1</v>
      </c>
      <c r="E20" s="64">
        <v>364</v>
      </c>
      <c r="F20" s="59">
        <f t="shared" si="0"/>
        <v>396</v>
      </c>
      <c r="H20" s="61">
        <f t="shared" si="1"/>
        <v>0.95652173913043481</v>
      </c>
      <c r="I20" s="67">
        <f t="shared" si="2"/>
        <v>0.87922705314009664</v>
      </c>
      <c r="J20" s="68">
        <f t="shared" si="3"/>
        <v>7.7294685990338161E-2</v>
      </c>
    </row>
    <row r="21" spans="1:10" x14ac:dyDescent="0.2">
      <c r="A21" s="481" t="s">
        <v>478</v>
      </c>
      <c r="B21" s="66">
        <v>138</v>
      </c>
      <c r="C21" s="66">
        <v>15</v>
      </c>
      <c r="D21" s="66"/>
      <c r="E21" s="66">
        <v>119</v>
      </c>
      <c r="F21" s="60">
        <f t="shared" si="0"/>
        <v>134</v>
      </c>
      <c r="H21" s="62">
        <f t="shared" si="1"/>
        <v>0.97101449275362317</v>
      </c>
      <c r="I21" s="69">
        <f t="shared" si="2"/>
        <v>0.8623188405797102</v>
      </c>
      <c r="J21" s="70">
        <f t="shared" si="3"/>
        <v>0.10869565217391304</v>
      </c>
    </row>
    <row r="22" spans="1:10" x14ac:dyDescent="0.2">
      <c r="A22" s="482" t="s">
        <v>8</v>
      </c>
      <c r="B22" s="20">
        <v>15</v>
      </c>
      <c r="C22" s="15">
        <v>2</v>
      </c>
      <c r="D22" s="15"/>
      <c r="E22" s="26">
        <v>12</v>
      </c>
      <c r="F22" s="29">
        <f t="shared" si="0"/>
        <v>14</v>
      </c>
      <c r="H22" s="23">
        <f t="shared" si="1"/>
        <v>0.93333333333333335</v>
      </c>
      <c r="I22" s="32">
        <f t="shared" si="2"/>
        <v>0.8</v>
      </c>
      <c r="J22" s="33">
        <f t="shared" si="3"/>
        <v>0.13333333333333333</v>
      </c>
    </row>
    <row r="23" spans="1:10" x14ac:dyDescent="0.2">
      <c r="A23" s="483" t="s">
        <v>9</v>
      </c>
      <c r="B23" s="21">
        <v>6</v>
      </c>
      <c r="C23" s="17"/>
      <c r="D23" s="17"/>
      <c r="E23" s="27">
        <v>6</v>
      </c>
      <c r="F23" s="30">
        <f t="shared" si="0"/>
        <v>6</v>
      </c>
      <c r="H23" s="24">
        <f t="shared" si="1"/>
        <v>1</v>
      </c>
      <c r="I23" s="34">
        <f t="shared" si="2"/>
        <v>1</v>
      </c>
      <c r="J23" s="35">
        <f t="shared" si="3"/>
        <v>0</v>
      </c>
    </row>
    <row r="24" spans="1:10" x14ac:dyDescent="0.2">
      <c r="A24" s="483" t="s">
        <v>10</v>
      </c>
      <c r="B24" s="21">
        <v>21</v>
      </c>
      <c r="C24" s="17">
        <v>1</v>
      </c>
      <c r="D24" s="17"/>
      <c r="E24" s="27">
        <v>20</v>
      </c>
      <c r="F24" s="30">
        <f t="shared" si="0"/>
        <v>21</v>
      </c>
      <c r="H24" s="24">
        <f t="shared" si="1"/>
        <v>1</v>
      </c>
      <c r="I24" s="34">
        <f t="shared" si="2"/>
        <v>0.95238095238095233</v>
      </c>
      <c r="J24" s="35">
        <f t="shared" si="3"/>
        <v>4.7619047619047616E-2</v>
      </c>
    </row>
    <row r="25" spans="1:10" x14ac:dyDescent="0.2">
      <c r="A25" s="483" t="s">
        <v>11</v>
      </c>
      <c r="B25" s="21">
        <v>2</v>
      </c>
      <c r="C25" s="17"/>
      <c r="D25" s="17"/>
      <c r="E25" s="27">
        <v>2</v>
      </c>
      <c r="F25" s="30">
        <f t="shared" si="0"/>
        <v>2</v>
      </c>
      <c r="H25" s="24">
        <f t="shared" si="1"/>
        <v>1</v>
      </c>
      <c r="I25" s="34">
        <f t="shared" si="2"/>
        <v>1</v>
      </c>
      <c r="J25" s="35">
        <f t="shared" si="3"/>
        <v>0</v>
      </c>
    </row>
    <row r="26" spans="1:10" x14ac:dyDescent="0.2">
      <c r="A26" s="483" t="s">
        <v>12</v>
      </c>
      <c r="B26" s="21">
        <v>51</v>
      </c>
      <c r="C26" s="17">
        <v>8</v>
      </c>
      <c r="D26" s="17"/>
      <c r="E26" s="27">
        <v>41</v>
      </c>
      <c r="F26" s="30">
        <f t="shared" si="0"/>
        <v>49</v>
      </c>
      <c r="H26" s="24">
        <f t="shared" si="1"/>
        <v>0.96078431372549022</v>
      </c>
      <c r="I26" s="34">
        <f t="shared" si="2"/>
        <v>0.80392156862745101</v>
      </c>
      <c r="J26" s="35">
        <f t="shared" si="3"/>
        <v>0.15686274509803921</v>
      </c>
    </row>
    <row r="27" spans="1:10" x14ac:dyDescent="0.2">
      <c r="A27" s="483" t="s">
        <v>13</v>
      </c>
      <c r="B27" s="21">
        <v>4</v>
      </c>
      <c r="C27" s="17"/>
      <c r="D27" s="17"/>
      <c r="E27" s="27">
        <v>4</v>
      </c>
      <c r="F27" s="30">
        <f t="shared" si="0"/>
        <v>4</v>
      </c>
      <c r="H27" s="24">
        <f t="shared" si="1"/>
        <v>1</v>
      </c>
      <c r="I27" s="34">
        <f t="shared" si="2"/>
        <v>1</v>
      </c>
      <c r="J27" s="35">
        <f t="shared" si="3"/>
        <v>0</v>
      </c>
    </row>
    <row r="28" spans="1:10" x14ac:dyDescent="0.2">
      <c r="A28" s="483" t="s">
        <v>14</v>
      </c>
      <c r="B28" s="21">
        <v>2</v>
      </c>
      <c r="C28" s="17"/>
      <c r="D28" s="17"/>
      <c r="E28" s="27">
        <v>2</v>
      </c>
      <c r="F28" s="30">
        <f t="shared" si="0"/>
        <v>2</v>
      </c>
      <c r="H28" s="24">
        <f t="shared" si="1"/>
        <v>1</v>
      </c>
      <c r="I28" s="34">
        <f t="shared" si="2"/>
        <v>1</v>
      </c>
      <c r="J28" s="35">
        <f t="shared" si="3"/>
        <v>0</v>
      </c>
    </row>
    <row r="29" spans="1:10" x14ac:dyDescent="0.2">
      <c r="A29" s="483" t="s">
        <v>15</v>
      </c>
      <c r="B29" s="21">
        <v>19</v>
      </c>
      <c r="C29" s="17">
        <v>3</v>
      </c>
      <c r="D29" s="17"/>
      <c r="E29" s="27">
        <v>16</v>
      </c>
      <c r="F29" s="30">
        <f t="shared" si="0"/>
        <v>19</v>
      </c>
      <c r="H29" s="24">
        <f t="shared" si="1"/>
        <v>1</v>
      </c>
      <c r="I29" s="34">
        <f t="shared" si="2"/>
        <v>0.84210526315789469</v>
      </c>
      <c r="J29" s="35">
        <f t="shared" si="3"/>
        <v>0.15789473684210525</v>
      </c>
    </row>
    <row r="30" spans="1:10" x14ac:dyDescent="0.2">
      <c r="A30" s="484" t="s">
        <v>16</v>
      </c>
      <c r="B30" s="43">
        <v>18</v>
      </c>
      <c r="C30" s="44">
        <v>1</v>
      </c>
      <c r="D30" s="44"/>
      <c r="E30" s="45">
        <v>16</v>
      </c>
      <c r="F30" s="46">
        <f t="shared" si="0"/>
        <v>17</v>
      </c>
      <c r="H30" s="50">
        <f t="shared" si="1"/>
        <v>0.94444444444444442</v>
      </c>
      <c r="I30" s="51">
        <f t="shared" si="2"/>
        <v>0.88888888888888884</v>
      </c>
      <c r="J30" s="52">
        <f t="shared" si="3"/>
        <v>5.5555555555555552E-2</v>
      </c>
    </row>
    <row r="31" spans="1:10" x14ac:dyDescent="0.2">
      <c r="A31" s="485" t="s">
        <v>281</v>
      </c>
      <c r="B31" s="54">
        <v>169</v>
      </c>
      <c r="C31" s="54">
        <v>7</v>
      </c>
      <c r="D31" s="54">
        <v>1</v>
      </c>
      <c r="E31" s="54">
        <v>156</v>
      </c>
      <c r="F31" s="57">
        <f t="shared" si="0"/>
        <v>164</v>
      </c>
      <c r="H31" s="58">
        <f t="shared" si="1"/>
        <v>0.97041420118343191</v>
      </c>
      <c r="I31" s="55">
        <f t="shared" si="2"/>
        <v>0.92307692307692313</v>
      </c>
      <c r="J31" s="56">
        <f t="shared" si="3"/>
        <v>4.7337278106508875E-2</v>
      </c>
    </row>
    <row r="32" spans="1:10" x14ac:dyDescent="0.2">
      <c r="A32" s="482" t="s">
        <v>17</v>
      </c>
      <c r="B32" s="20">
        <v>56</v>
      </c>
      <c r="C32" s="15">
        <v>4</v>
      </c>
      <c r="D32" s="15"/>
      <c r="E32" s="26">
        <v>49</v>
      </c>
      <c r="F32" s="29">
        <f t="shared" si="0"/>
        <v>53</v>
      </c>
      <c r="H32" s="23">
        <f t="shared" si="1"/>
        <v>0.9464285714285714</v>
      </c>
      <c r="I32" s="32">
        <f t="shared" si="2"/>
        <v>0.875</v>
      </c>
      <c r="J32" s="33">
        <f t="shared" si="3"/>
        <v>7.1428571428571425E-2</v>
      </c>
    </row>
    <row r="33" spans="1:10" x14ac:dyDescent="0.2">
      <c r="A33" s="483" t="s">
        <v>18</v>
      </c>
      <c r="B33" s="21">
        <v>10</v>
      </c>
      <c r="C33" s="17">
        <v>1</v>
      </c>
      <c r="D33" s="17"/>
      <c r="E33" s="27">
        <v>8</v>
      </c>
      <c r="F33" s="30">
        <f t="shared" si="0"/>
        <v>9</v>
      </c>
      <c r="H33" s="24">
        <f t="shared" si="1"/>
        <v>0.9</v>
      </c>
      <c r="I33" s="34">
        <f t="shared" si="2"/>
        <v>0.8</v>
      </c>
      <c r="J33" s="35">
        <f t="shared" si="3"/>
        <v>0.1</v>
      </c>
    </row>
    <row r="34" spans="1:10" x14ac:dyDescent="0.2">
      <c r="A34" s="483" t="s">
        <v>19</v>
      </c>
      <c r="B34" s="21">
        <v>20</v>
      </c>
      <c r="C34" s="17">
        <v>1</v>
      </c>
      <c r="D34" s="17">
        <v>1</v>
      </c>
      <c r="E34" s="27">
        <v>17</v>
      </c>
      <c r="F34" s="30">
        <f t="shared" si="0"/>
        <v>19</v>
      </c>
      <c r="H34" s="24">
        <f t="shared" si="1"/>
        <v>0.95</v>
      </c>
      <c r="I34" s="34">
        <f t="shared" si="2"/>
        <v>0.85</v>
      </c>
      <c r="J34" s="35">
        <f t="shared" si="3"/>
        <v>0.1</v>
      </c>
    </row>
    <row r="35" spans="1:10" x14ac:dyDescent="0.2">
      <c r="A35" s="483" t="s">
        <v>20</v>
      </c>
      <c r="B35" s="21">
        <v>26</v>
      </c>
      <c r="C35" s="17">
        <v>1</v>
      </c>
      <c r="D35" s="17"/>
      <c r="E35" s="27">
        <v>25</v>
      </c>
      <c r="F35" s="30">
        <f t="shared" si="0"/>
        <v>26</v>
      </c>
      <c r="H35" s="24">
        <f t="shared" si="1"/>
        <v>1</v>
      </c>
      <c r="I35" s="34">
        <f t="shared" si="2"/>
        <v>0.96153846153846156</v>
      </c>
      <c r="J35" s="35">
        <f t="shared" si="3"/>
        <v>3.8461538461538464E-2</v>
      </c>
    </row>
    <row r="36" spans="1:10" x14ac:dyDescent="0.2">
      <c r="A36" s="483" t="s">
        <v>21</v>
      </c>
      <c r="B36" s="21">
        <v>3</v>
      </c>
      <c r="C36" s="17"/>
      <c r="D36" s="17"/>
      <c r="E36" s="27">
        <v>3</v>
      </c>
      <c r="F36" s="30">
        <f t="shared" si="0"/>
        <v>3</v>
      </c>
      <c r="H36" s="24">
        <f t="shared" si="1"/>
        <v>1</v>
      </c>
      <c r="I36" s="34">
        <f t="shared" si="2"/>
        <v>1</v>
      </c>
      <c r="J36" s="35">
        <f t="shared" si="3"/>
        <v>0</v>
      </c>
    </row>
    <row r="37" spans="1:10" x14ac:dyDescent="0.2">
      <c r="A37" s="483" t="s">
        <v>22</v>
      </c>
      <c r="B37" s="21">
        <v>16</v>
      </c>
      <c r="C37" s="17"/>
      <c r="D37" s="17"/>
      <c r="E37" s="27">
        <v>16</v>
      </c>
      <c r="F37" s="30">
        <f t="shared" si="0"/>
        <v>16</v>
      </c>
      <c r="H37" s="24">
        <f t="shared" si="1"/>
        <v>1</v>
      </c>
      <c r="I37" s="34">
        <f t="shared" si="2"/>
        <v>1</v>
      </c>
      <c r="J37" s="35">
        <f t="shared" si="3"/>
        <v>0</v>
      </c>
    </row>
    <row r="38" spans="1:10" x14ac:dyDescent="0.2">
      <c r="A38" s="483" t="s">
        <v>23</v>
      </c>
      <c r="B38" s="21">
        <v>20</v>
      </c>
      <c r="C38" s="17"/>
      <c r="D38" s="17"/>
      <c r="E38" s="27">
        <v>20</v>
      </c>
      <c r="F38" s="30">
        <f t="shared" si="0"/>
        <v>20</v>
      </c>
      <c r="H38" s="24">
        <f t="shared" si="1"/>
        <v>1</v>
      </c>
      <c r="I38" s="34">
        <f t="shared" si="2"/>
        <v>1</v>
      </c>
      <c r="J38" s="35">
        <f t="shared" si="3"/>
        <v>0</v>
      </c>
    </row>
    <row r="39" spans="1:10" x14ac:dyDescent="0.2">
      <c r="A39" s="483" t="s">
        <v>24</v>
      </c>
      <c r="B39" s="21">
        <v>13</v>
      </c>
      <c r="C39" s="17"/>
      <c r="D39" s="17"/>
      <c r="E39" s="27">
        <v>13</v>
      </c>
      <c r="F39" s="30">
        <f t="shared" si="0"/>
        <v>13</v>
      </c>
      <c r="H39" s="24">
        <f t="shared" si="1"/>
        <v>1</v>
      </c>
      <c r="I39" s="34">
        <f t="shared" si="2"/>
        <v>1</v>
      </c>
      <c r="J39" s="35">
        <f t="shared" si="3"/>
        <v>0</v>
      </c>
    </row>
    <row r="40" spans="1:10" x14ac:dyDescent="0.2">
      <c r="A40" s="484" t="s">
        <v>25</v>
      </c>
      <c r="B40" s="43">
        <v>5</v>
      </c>
      <c r="C40" s="44"/>
      <c r="D40" s="44"/>
      <c r="E40" s="45">
        <v>5</v>
      </c>
      <c r="F40" s="46">
        <f t="shared" si="0"/>
        <v>5</v>
      </c>
      <c r="H40" s="50">
        <f t="shared" si="1"/>
        <v>1</v>
      </c>
      <c r="I40" s="51">
        <f t="shared" si="2"/>
        <v>1</v>
      </c>
      <c r="J40" s="52">
        <f t="shared" si="3"/>
        <v>0</v>
      </c>
    </row>
    <row r="41" spans="1:10" x14ac:dyDescent="0.2">
      <c r="A41" s="485" t="s">
        <v>291</v>
      </c>
      <c r="B41" s="54">
        <v>107</v>
      </c>
      <c r="C41" s="54">
        <v>9</v>
      </c>
      <c r="D41" s="54"/>
      <c r="E41" s="54">
        <v>89</v>
      </c>
      <c r="F41" s="57">
        <f t="shared" si="0"/>
        <v>98</v>
      </c>
      <c r="H41" s="58">
        <f t="shared" si="1"/>
        <v>0.91588785046728971</v>
      </c>
      <c r="I41" s="55">
        <f t="shared" si="2"/>
        <v>0.83177570093457942</v>
      </c>
      <c r="J41" s="56">
        <f t="shared" si="3"/>
        <v>8.4112149532710276E-2</v>
      </c>
    </row>
    <row r="42" spans="1:10" x14ac:dyDescent="0.2">
      <c r="A42" s="482" t="s">
        <v>26</v>
      </c>
      <c r="B42" s="20">
        <v>35</v>
      </c>
      <c r="C42" s="15">
        <v>2</v>
      </c>
      <c r="D42" s="15"/>
      <c r="E42" s="26">
        <v>29</v>
      </c>
      <c r="F42" s="29">
        <f t="shared" si="0"/>
        <v>31</v>
      </c>
      <c r="H42" s="23">
        <f t="shared" si="1"/>
        <v>0.88571428571428568</v>
      </c>
      <c r="I42" s="32">
        <f t="shared" si="2"/>
        <v>0.82857142857142863</v>
      </c>
      <c r="J42" s="33">
        <f t="shared" si="3"/>
        <v>5.7142857142857141E-2</v>
      </c>
    </row>
    <row r="43" spans="1:10" x14ac:dyDescent="0.2">
      <c r="A43" s="483" t="s">
        <v>27</v>
      </c>
      <c r="B43" s="21">
        <v>24</v>
      </c>
      <c r="C43" s="17">
        <v>1</v>
      </c>
      <c r="D43" s="17"/>
      <c r="E43" s="27">
        <v>23</v>
      </c>
      <c r="F43" s="30">
        <f t="shared" si="0"/>
        <v>24</v>
      </c>
      <c r="H43" s="24">
        <f t="shared" si="1"/>
        <v>1</v>
      </c>
      <c r="I43" s="34">
        <f t="shared" si="2"/>
        <v>0.95833333333333337</v>
      </c>
      <c r="J43" s="35">
        <f t="shared" si="3"/>
        <v>4.1666666666666664E-2</v>
      </c>
    </row>
    <row r="44" spans="1:10" x14ac:dyDescent="0.2">
      <c r="A44" s="483" t="s">
        <v>28</v>
      </c>
      <c r="B44" s="21">
        <v>1</v>
      </c>
      <c r="C44" s="17"/>
      <c r="D44" s="17"/>
      <c r="E44" s="27">
        <v>1</v>
      </c>
      <c r="F44" s="30">
        <f t="shared" si="0"/>
        <v>1</v>
      </c>
      <c r="H44" s="24">
        <f t="shared" si="1"/>
        <v>1</v>
      </c>
      <c r="I44" s="34">
        <f t="shared" si="2"/>
        <v>1</v>
      </c>
      <c r="J44" s="35">
        <f t="shared" si="3"/>
        <v>0</v>
      </c>
    </row>
    <row r="45" spans="1:10" x14ac:dyDescent="0.2">
      <c r="A45" s="483" t="s">
        <v>29</v>
      </c>
      <c r="B45" s="21">
        <v>3</v>
      </c>
      <c r="C45" s="17"/>
      <c r="D45" s="17"/>
      <c r="E45" s="27">
        <v>3</v>
      </c>
      <c r="F45" s="30">
        <f t="shared" si="0"/>
        <v>3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84" t="s">
        <v>30</v>
      </c>
      <c r="B46" s="43">
        <v>44</v>
      </c>
      <c r="C46" s="44">
        <v>6</v>
      </c>
      <c r="D46" s="44"/>
      <c r="E46" s="45">
        <v>33</v>
      </c>
      <c r="F46" s="46">
        <f t="shared" si="0"/>
        <v>39</v>
      </c>
      <c r="H46" s="50">
        <f t="shared" si="1"/>
        <v>0.88636363636363635</v>
      </c>
      <c r="I46" s="51">
        <f t="shared" si="2"/>
        <v>0.75</v>
      </c>
      <c r="J46" s="52">
        <f t="shared" si="3"/>
        <v>0.13636363636363635</v>
      </c>
    </row>
    <row r="47" spans="1:10" x14ac:dyDescent="0.2">
      <c r="A47" s="485" t="s">
        <v>297</v>
      </c>
      <c r="B47" s="54"/>
      <c r="C47" s="54"/>
      <c r="D47" s="54"/>
      <c r="E47" s="54"/>
      <c r="F47" s="57">
        <f t="shared" si="0"/>
        <v>0</v>
      </c>
      <c r="H47" s="58"/>
      <c r="I47" s="55"/>
      <c r="J47" s="56"/>
    </row>
    <row r="48" spans="1:10" x14ac:dyDescent="0.2">
      <c r="A48" s="486" t="s">
        <v>31</v>
      </c>
      <c r="B48" s="38"/>
      <c r="C48" s="39"/>
      <c r="D48" s="39"/>
      <c r="E48" s="40"/>
      <c r="F48" s="29">
        <f t="shared" si="0"/>
        <v>0</v>
      </c>
      <c r="H48" s="47"/>
      <c r="I48" s="48"/>
      <c r="J48" s="49"/>
    </row>
    <row r="49" spans="1:10" x14ac:dyDescent="0.2">
      <c r="A49" s="487" t="s">
        <v>83</v>
      </c>
      <c r="B49" s="43"/>
      <c r="C49" s="44"/>
      <c r="D49" s="44"/>
      <c r="E49" s="45"/>
      <c r="F49" s="41">
        <f t="shared" si="0"/>
        <v>0</v>
      </c>
      <c r="H49" s="50"/>
      <c r="I49" s="51"/>
      <c r="J49" s="52"/>
    </row>
    <row r="50" spans="1:10" x14ac:dyDescent="0.2">
      <c r="A50" s="480" t="s">
        <v>475</v>
      </c>
      <c r="B50" s="64">
        <v>341</v>
      </c>
      <c r="C50" s="64">
        <v>9</v>
      </c>
      <c r="D50" s="64">
        <v>3</v>
      </c>
      <c r="E50" s="64">
        <v>316</v>
      </c>
      <c r="F50" s="59">
        <f t="shared" si="0"/>
        <v>328</v>
      </c>
      <c r="H50" s="61">
        <f t="shared" si="1"/>
        <v>0.96187683284457481</v>
      </c>
      <c r="I50" s="67">
        <f t="shared" si="2"/>
        <v>0.92668621700879761</v>
      </c>
      <c r="J50" s="68">
        <f t="shared" si="3"/>
        <v>3.519061583577713E-2</v>
      </c>
    </row>
    <row r="51" spans="1:10" x14ac:dyDescent="0.2">
      <c r="A51" s="481" t="s">
        <v>479</v>
      </c>
      <c r="B51" s="66">
        <v>120</v>
      </c>
      <c r="C51" s="66">
        <v>4</v>
      </c>
      <c r="D51" s="66">
        <v>1</v>
      </c>
      <c r="E51" s="66">
        <v>112</v>
      </c>
      <c r="F51" s="60">
        <f t="shared" si="0"/>
        <v>117</v>
      </c>
      <c r="H51" s="62">
        <f t="shared" si="1"/>
        <v>0.97499999999999998</v>
      </c>
      <c r="I51" s="69">
        <f t="shared" si="2"/>
        <v>0.93333333333333335</v>
      </c>
      <c r="J51" s="70">
        <f t="shared" si="3"/>
        <v>4.1666666666666664E-2</v>
      </c>
    </row>
    <row r="52" spans="1:10" x14ac:dyDescent="0.2">
      <c r="A52" s="482" t="s">
        <v>37</v>
      </c>
      <c r="B52" s="20">
        <v>18</v>
      </c>
      <c r="C52" s="15"/>
      <c r="D52" s="15"/>
      <c r="E52" s="26">
        <v>18</v>
      </c>
      <c r="F52" s="29">
        <f t="shared" si="0"/>
        <v>18</v>
      </c>
      <c r="H52" s="23">
        <f t="shared" si="1"/>
        <v>1</v>
      </c>
      <c r="I52" s="32">
        <f t="shared" si="2"/>
        <v>1</v>
      </c>
      <c r="J52" s="33">
        <f t="shared" si="3"/>
        <v>0</v>
      </c>
    </row>
    <row r="53" spans="1:10" x14ac:dyDescent="0.2">
      <c r="A53" s="483" t="s">
        <v>38</v>
      </c>
      <c r="B53" s="21">
        <v>38</v>
      </c>
      <c r="C53" s="17"/>
      <c r="D53" s="17"/>
      <c r="E53" s="27">
        <v>37</v>
      </c>
      <c r="F53" s="30">
        <f t="shared" si="0"/>
        <v>37</v>
      </c>
      <c r="H53" s="24">
        <f t="shared" si="1"/>
        <v>0.97368421052631582</v>
      </c>
      <c r="I53" s="34">
        <f t="shared" si="2"/>
        <v>0.97368421052631582</v>
      </c>
      <c r="J53" s="35">
        <f t="shared" si="3"/>
        <v>0</v>
      </c>
    </row>
    <row r="54" spans="1:10" x14ac:dyDescent="0.2">
      <c r="A54" s="484" t="s">
        <v>39</v>
      </c>
      <c r="B54" s="43">
        <v>64</v>
      </c>
      <c r="C54" s="44">
        <v>4</v>
      </c>
      <c r="D54" s="44">
        <v>1</v>
      </c>
      <c r="E54" s="45">
        <v>57</v>
      </c>
      <c r="F54" s="46">
        <f t="shared" si="0"/>
        <v>62</v>
      </c>
      <c r="H54" s="50">
        <f t="shared" si="1"/>
        <v>0.96875</v>
      </c>
      <c r="I54" s="51">
        <f t="shared" si="2"/>
        <v>0.890625</v>
      </c>
      <c r="J54" s="52">
        <f t="shared" si="3"/>
        <v>7.8125E-2</v>
      </c>
    </row>
    <row r="55" spans="1:10" x14ac:dyDescent="0.2">
      <c r="A55" s="485" t="s">
        <v>304</v>
      </c>
      <c r="B55" s="54">
        <v>13</v>
      </c>
      <c r="C55" s="54"/>
      <c r="D55" s="54"/>
      <c r="E55" s="54">
        <v>13</v>
      </c>
      <c r="F55" s="57">
        <f t="shared" si="0"/>
        <v>13</v>
      </c>
      <c r="H55" s="58">
        <f t="shared" si="1"/>
        <v>1</v>
      </c>
      <c r="I55" s="55">
        <f t="shared" si="2"/>
        <v>1</v>
      </c>
      <c r="J55" s="56">
        <f t="shared" si="3"/>
        <v>0</v>
      </c>
    </row>
    <row r="56" spans="1:10" x14ac:dyDescent="0.2">
      <c r="A56" s="482" t="s">
        <v>40</v>
      </c>
      <c r="B56" s="20">
        <v>8</v>
      </c>
      <c r="C56" s="15"/>
      <c r="D56" s="15"/>
      <c r="E56" s="26">
        <v>8</v>
      </c>
      <c r="F56" s="29">
        <f t="shared" si="0"/>
        <v>8</v>
      </c>
      <c r="H56" s="23">
        <f t="shared" si="1"/>
        <v>1</v>
      </c>
      <c r="I56" s="32">
        <f t="shared" si="2"/>
        <v>1</v>
      </c>
      <c r="J56" s="33">
        <f t="shared" si="3"/>
        <v>0</v>
      </c>
    </row>
    <row r="57" spans="1:10" x14ac:dyDescent="0.2">
      <c r="A57" s="483" t="s">
        <v>41</v>
      </c>
      <c r="B57" s="21">
        <v>2</v>
      </c>
      <c r="C57" s="17"/>
      <c r="D57" s="17"/>
      <c r="E57" s="27">
        <v>2</v>
      </c>
      <c r="F57" s="30">
        <f t="shared" si="0"/>
        <v>2</v>
      </c>
      <c r="H57" s="24">
        <f t="shared" si="1"/>
        <v>1</v>
      </c>
      <c r="I57" s="34">
        <f t="shared" si="2"/>
        <v>1</v>
      </c>
      <c r="J57" s="35">
        <f t="shared" si="3"/>
        <v>0</v>
      </c>
    </row>
    <row r="58" spans="1:10" x14ac:dyDescent="0.2">
      <c r="A58" s="484" t="s">
        <v>42</v>
      </c>
      <c r="B58" s="43">
        <v>3</v>
      </c>
      <c r="C58" s="44"/>
      <c r="D58" s="44"/>
      <c r="E58" s="45">
        <v>3</v>
      </c>
      <c r="F58" s="46">
        <f t="shared" si="0"/>
        <v>3</v>
      </c>
      <c r="H58" s="50">
        <f t="shared" si="1"/>
        <v>1</v>
      </c>
      <c r="I58" s="51">
        <f t="shared" si="2"/>
        <v>1</v>
      </c>
      <c r="J58" s="52">
        <f t="shared" si="3"/>
        <v>0</v>
      </c>
    </row>
    <row r="59" spans="1:10" x14ac:dyDescent="0.2">
      <c r="A59" s="485" t="s">
        <v>308</v>
      </c>
      <c r="B59" s="54">
        <v>25</v>
      </c>
      <c r="C59" s="54"/>
      <c r="D59" s="54"/>
      <c r="E59" s="54">
        <v>24</v>
      </c>
      <c r="F59" s="57">
        <f t="shared" si="0"/>
        <v>24</v>
      </c>
      <c r="H59" s="58">
        <f t="shared" si="1"/>
        <v>0.96</v>
      </c>
      <c r="I59" s="55">
        <f t="shared" si="2"/>
        <v>0.96</v>
      </c>
      <c r="J59" s="56">
        <f t="shared" si="3"/>
        <v>0</v>
      </c>
    </row>
    <row r="60" spans="1:10" x14ac:dyDescent="0.2">
      <c r="A60" s="482" t="s">
        <v>43</v>
      </c>
      <c r="B60" s="20">
        <v>13</v>
      </c>
      <c r="C60" s="15"/>
      <c r="D60" s="15"/>
      <c r="E60" s="26">
        <v>13</v>
      </c>
      <c r="F60" s="29">
        <f t="shared" si="0"/>
        <v>13</v>
      </c>
      <c r="H60" s="23">
        <f t="shared" si="1"/>
        <v>1</v>
      </c>
      <c r="I60" s="32">
        <f t="shared" si="2"/>
        <v>1</v>
      </c>
      <c r="J60" s="33">
        <f t="shared" si="3"/>
        <v>0</v>
      </c>
    </row>
    <row r="61" spans="1:10" x14ac:dyDescent="0.2">
      <c r="A61" s="483" t="s">
        <v>44</v>
      </c>
      <c r="B61" s="21">
        <v>9</v>
      </c>
      <c r="C61" s="17"/>
      <c r="D61" s="17"/>
      <c r="E61" s="27">
        <v>8</v>
      </c>
      <c r="F61" s="30">
        <f t="shared" si="0"/>
        <v>8</v>
      </c>
      <c r="H61" s="24">
        <f t="shared" si="1"/>
        <v>0.88888888888888884</v>
      </c>
      <c r="I61" s="34">
        <f t="shared" si="2"/>
        <v>0.88888888888888884</v>
      </c>
      <c r="J61" s="35">
        <f t="shared" si="3"/>
        <v>0</v>
      </c>
    </row>
    <row r="62" spans="1:10" x14ac:dyDescent="0.2">
      <c r="A62" s="484" t="s">
        <v>45</v>
      </c>
      <c r="B62" s="43">
        <v>3</v>
      </c>
      <c r="C62" s="44"/>
      <c r="D62" s="44"/>
      <c r="E62" s="45">
        <v>3</v>
      </c>
      <c r="F62" s="46">
        <f t="shared" si="0"/>
        <v>3</v>
      </c>
      <c r="H62" s="50">
        <f t="shared" si="1"/>
        <v>1</v>
      </c>
      <c r="I62" s="51">
        <f t="shared" si="2"/>
        <v>1</v>
      </c>
      <c r="J62" s="52">
        <f t="shared" si="3"/>
        <v>0</v>
      </c>
    </row>
    <row r="63" spans="1:10" x14ac:dyDescent="0.2">
      <c r="A63" s="485" t="s">
        <v>312</v>
      </c>
      <c r="B63" s="54">
        <v>12</v>
      </c>
      <c r="C63" s="54"/>
      <c r="D63" s="54"/>
      <c r="E63" s="54">
        <v>12</v>
      </c>
      <c r="F63" s="57">
        <f t="shared" si="0"/>
        <v>12</v>
      </c>
      <c r="H63" s="58">
        <f t="shared" si="1"/>
        <v>1</v>
      </c>
      <c r="I63" s="55">
        <f t="shared" si="2"/>
        <v>1</v>
      </c>
      <c r="J63" s="56">
        <f t="shared" si="3"/>
        <v>0</v>
      </c>
    </row>
    <row r="64" spans="1:10" x14ac:dyDescent="0.2">
      <c r="A64" s="482" t="s">
        <v>46</v>
      </c>
      <c r="B64" s="20">
        <v>2</v>
      </c>
      <c r="C64" s="15"/>
      <c r="D64" s="15"/>
      <c r="E64" s="26">
        <v>2</v>
      </c>
      <c r="F64" s="29">
        <f t="shared" si="0"/>
        <v>2</v>
      </c>
      <c r="H64" s="23"/>
      <c r="I64" s="32"/>
      <c r="J64" s="33"/>
    </row>
    <row r="65" spans="1:10" x14ac:dyDescent="0.2">
      <c r="A65" s="483" t="s">
        <v>47</v>
      </c>
      <c r="B65" s="21">
        <v>9</v>
      </c>
      <c r="C65" s="17"/>
      <c r="D65" s="17"/>
      <c r="E65" s="27">
        <v>9</v>
      </c>
      <c r="F65" s="30">
        <f t="shared" si="0"/>
        <v>9</v>
      </c>
      <c r="H65" s="24">
        <f t="shared" si="1"/>
        <v>1</v>
      </c>
      <c r="I65" s="34">
        <f t="shared" si="2"/>
        <v>1</v>
      </c>
      <c r="J65" s="35">
        <f t="shared" si="3"/>
        <v>0</v>
      </c>
    </row>
    <row r="66" spans="1:10" x14ac:dyDescent="0.2">
      <c r="A66" s="483" t="s">
        <v>48</v>
      </c>
      <c r="B66" s="21"/>
      <c r="C66" s="17"/>
      <c r="D66" s="17"/>
      <c r="E66" s="27"/>
      <c r="F66" s="30">
        <f t="shared" si="0"/>
        <v>0</v>
      </c>
      <c r="H66" s="24"/>
      <c r="I66" s="34"/>
      <c r="J66" s="35"/>
    </row>
    <row r="67" spans="1:10" x14ac:dyDescent="0.2">
      <c r="A67" s="484" t="s">
        <v>49</v>
      </c>
      <c r="B67" s="43">
        <v>1</v>
      </c>
      <c r="C67" s="44"/>
      <c r="D67" s="44"/>
      <c r="E67" s="45">
        <v>1</v>
      </c>
      <c r="F67" s="46">
        <f t="shared" si="0"/>
        <v>1</v>
      </c>
      <c r="H67" s="50">
        <f t="shared" si="1"/>
        <v>1</v>
      </c>
      <c r="I67" s="51">
        <f t="shared" si="2"/>
        <v>1</v>
      </c>
      <c r="J67" s="52">
        <f t="shared" si="3"/>
        <v>0</v>
      </c>
    </row>
    <row r="68" spans="1:10" ht="27" customHeight="1" x14ac:dyDescent="0.2">
      <c r="A68" s="485" t="s">
        <v>480</v>
      </c>
      <c r="B68" s="54">
        <v>114</v>
      </c>
      <c r="C68" s="54">
        <v>4</v>
      </c>
      <c r="D68" s="54">
        <v>1</v>
      </c>
      <c r="E68" s="54">
        <v>101</v>
      </c>
      <c r="F68" s="57">
        <f t="shared" si="0"/>
        <v>106</v>
      </c>
      <c r="H68" s="58">
        <f t="shared" si="1"/>
        <v>0.92982456140350878</v>
      </c>
      <c r="I68" s="55">
        <f t="shared" si="2"/>
        <v>0.88596491228070173</v>
      </c>
      <c r="J68" s="56">
        <f t="shared" si="3"/>
        <v>4.3859649122807015E-2</v>
      </c>
    </row>
    <row r="69" spans="1:10" x14ac:dyDescent="0.2">
      <c r="A69" s="482" t="s">
        <v>50</v>
      </c>
      <c r="B69" s="20">
        <v>51</v>
      </c>
      <c r="C69" s="15">
        <v>1</v>
      </c>
      <c r="D69" s="15">
        <v>1</v>
      </c>
      <c r="E69" s="26">
        <v>47</v>
      </c>
      <c r="F69" s="29">
        <f t="shared" si="0"/>
        <v>49</v>
      </c>
      <c r="H69" s="23">
        <f t="shared" si="1"/>
        <v>0.96078431372549022</v>
      </c>
      <c r="I69" s="32">
        <f t="shared" si="2"/>
        <v>0.92156862745098034</v>
      </c>
      <c r="J69" s="33">
        <f t="shared" si="3"/>
        <v>3.9215686274509803E-2</v>
      </c>
    </row>
    <row r="70" spans="1:10" x14ac:dyDescent="0.2">
      <c r="A70" s="483" t="s">
        <v>51</v>
      </c>
      <c r="B70" s="21">
        <v>33</v>
      </c>
      <c r="C70" s="17">
        <v>3</v>
      </c>
      <c r="D70" s="17"/>
      <c r="E70" s="27">
        <v>27</v>
      </c>
      <c r="F70" s="30">
        <f t="shared" si="0"/>
        <v>30</v>
      </c>
      <c r="H70" s="24">
        <f t="shared" si="1"/>
        <v>0.90909090909090906</v>
      </c>
      <c r="I70" s="34">
        <f t="shared" si="2"/>
        <v>0.81818181818181823</v>
      </c>
      <c r="J70" s="35">
        <f t="shared" si="3"/>
        <v>9.0909090909090912E-2</v>
      </c>
    </row>
    <row r="71" spans="1:10" x14ac:dyDescent="0.2">
      <c r="A71" s="483" t="s">
        <v>52</v>
      </c>
      <c r="B71" s="21">
        <v>10</v>
      </c>
      <c r="C71" s="17"/>
      <c r="D71" s="17"/>
      <c r="E71" s="27">
        <v>10</v>
      </c>
      <c r="F71" s="30">
        <f t="shared" si="0"/>
        <v>10</v>
      </c>
      <c r="H71" s="24">
        <f t="shared" si="1"/>
        <v>1</v>
      </c>
      <c r="I71" s="34">
        <f t="shared" si="2"/>
        <v>1</v>
      </c>
      <c r="J71" s="35">
        <f t="shared" si="3"/>
        <v>0</v>
      </c>
    </row>
    <row r="72" spans="1:10" x14ac:dyDescent="0.2">
      <c r="A72" s="484" t="s">
        <v>53</v>
      </c>
      <c r="B72" s="43">
        <v>20</v>
      </c>
      <c r="C72" s="44"/>
      <c r="D72" s="44"/>
      <c r="E72" s="45">
        <v>17</v>
      </c>
      <c r="F72" s="46">
        <f t="shared" si="0"/>
        <v>17</v>
      </c>
      <c r="H72" s="50">
        <f t="shared" si="1"/>
        <v>0.85</v>
      </c>
      <c r="I72" s="51">
        <f t="shared" si="2"/>
        <v>0.85</v>
      </c>
      <c r="J72" s="52">
        <f t="shared" si="3"/>
        <v>0</v>
      </c>
    </row>
    <row r="73" spans="1:10" x14ac:dyDescent="0.2">
      <c r="A73" s="485" t="s">
        <v>481</v>
      </c>
      <c r="B73" s="54">
        <v>57</v>
      </c>
      <c r="C73" s="54">
        <v>1</v>
      </c>
      <c r="D73" s="54">
        <v>1</v>
      </c>
      <c r="E73" s="54">
        <v>54</v>
      </c>
      <c r="F73" s="57">
        <f t="shared" si="0"/>
        <v>56</v>
      </c>
      <c r="H73" s="58">
        <f t="shared" si="1"/>
        <v>0.98245614035087714</v>
      </c>
      <c r="I73" s="55">
        <f t="shared" si="2"/>
        <v>0.94736842105263153</v>
      </c>
      <c r="J73" s="56">
        <f t="shared" si="3"/>
        <v>3.5087719298245612E-2</v>
      </c>
    </row>
    <row r="74" spans="1:10" x14ac:dyDescent="0.2">
      <c r="A74" s="482" t="s">
        <v>54</v>
      </c>
      <c r="B74" s="20">
        <v>19</v>
      </c>
      <c r="C74" s="15"/>
      <c r="D74" s="15"/>
      <c r="E74" s="26">
        <v>19</v>
      </c>
      <c r="F74" s="29">
        <f t="shared" si="0"/>
        <v>19</v>
      </c>
      <c r="H74" s="23">
        <f t="shared" si="1"/>
        <v>1</v>
      </c>
      <c r="I74" s="32">
        <f t="shared" si="2"/>
        <v>1</v>
      </c>
      <c r="J74" s="33">
        <f t="shared" si="3"/>
        <v>0</v>
      </c>
    </row>
    <row r="75" spans="1:10" x14ac:dyDescent="0.2">
      <c r="A75" s="483" t="s">
        <v>55</v>
      </c>
      <c r="B75" s="21">
        <v>12</v>
      </c>
      <c r="C75" s="17"/>
      <c r="D75" s="17"/>
      <c r="E75" s="27">
        <v>11</v>
      </c>
      <c r="F75" s="30">
        <f t="shared" si="0"/>
        <v>11</v>
      </c>
      <c r="H75" s="24">
        <f t="shared" si="1"/>
        <v>0.91666666666666663</v>
      </c>
      <c r="I75" s="34">
        <f t="shared" si="2"/>
        <v>0.91666666666666663</v>
      </c>
      <c r="J75" s="35">
        <f t="shared" si="3"/>
        <v>0</v>
      </c>
    </row>
    <row r="76" spans="1:10" x14ac:dyDescent="0.2">
      <c r="A76" s="483" t="s">
        <v>56</v>
      </c>
      <c r="B76" s="21">
        <v>4</v>
      </c>
      <c r="C76" s="17"/>
      <c r="D76" s="17"/>
      <c r="E76" s="27">
        <v>4</v>
      </c>
      <c r="F76" s="30">
        <f t="shared" ref="F76:F84" si="4">SUM(C76:E76)</f>
        <v>4</v>
      </c>
      <c r="H76" s="24">
        <f t="shared" si="1"/>
        <v>1</v>
      </c>
      <c r="I76" s="34">
        <f t="shared" si="2"/>
        <v>1</v>
      </c>
      <c r="J76" s="35">
        <f t="shared" si="3"/>
        <v>0</v>
      </c>
    </row>
    <row r="77" spans="1:10" x14ac:dyDescent="0.2">
      <c r="A77" s="483" t="s">
        <v>57</v>
      </c>
      <c r="B77" s="21">
        <v>8</v>
      </c>
      <c r="C77" s="17">
        <v>1</v>
      </c>
      <c r="D77" s="17">
        <v>1</v>
      </c>
      <c r="E77" s="27">
        <v>6</v>
      </c>
      <c r="F77" s="30">
        <f t="shared" si="4"/>
        <v>8</v>
      </c>
      <c r="H77" s="24">
        <f t="shared" ref="H77:H86" si="5">F77/B77</f>
        <v>1</v>
      </c>
      <c r="I77" s="34">
        <f t="shared" ref="I77:I86" si="6">E77/B77</f>
        <v>0.75</v>
      </c>
      <c r="J77" s="35">
        <f t="shared" ref="J77:J86" si="7">(D77+C77)/B77</f>
        <v>0.25</v>
      </c>
    </row>
    <row r="78" spans="1:10" x14ac:dyDescent="0.2">
      <c r="A78" s="483" t="s">
        <v>58</v>
      </c>
      <c r="B78" s="21">
        <v>5</v>
      </c>
      <c r="C78" s="17"/>
      <c r="D78" s="17"/>
      <c r="E78" s="27">
        <v>5</v>
      </c>
      <c r="F78" s="30">
        <f t="shared" si="4"/>
        <v>5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84" t="s">
        <v>59</v>
      </c>
      <c r="B79" s="43">
        <v>9</v>
      </c>
      <c r="C79" s="44"/>
      <c r="D79" s="44"/>
      <c r="E79" s="45">
        <v>9</v>
      </c>
      <c r="F79" s="46">
        <f t="shared" si="4"/>
        <v>9</v>
      </c>
      <c r="H79" s="50">
        <f t="shared" si="5"/>
        <v>1</v>
      </c>
      <c r="I79" s="51">
        <f t="shared" si="6"/>
        <v>1</v>
      </c>
      <c r="J79" s="52">
        <f t="shared" si="7"/>
        <v>0</v>
      </c>
    </row>
    <row r="80" spans="1:10" x14ac:dyDescent="0.2">
      <c r="A80" s="480" t="s">
        <v>32</v>
      </c>
      <c r="B80" s="64">
        <v>22</v>
      </c>
      <c r="C80" s="64"/>
      <c r="D80" s="64"/>
      <c r="E80" s="64">
        <v>21</v>
      </c>
      <c r="F80" s="59">
        <f t="shared" si="4"/>
        <v>21</v>
      </c>
      <c r="H80" s="61">
        <f t="shared" si="5"/>
        <v>0.95454545454545459</v>
      </c>
      <c r="I80" s="67">
        <f t="shared" si="6"/>
        <v>0.95454545454545459</v>
      </c>
      <c r="J80" s="68">
        <f t="shared" si="7"/>
        <v>0</v>
      </c>
    </row>
    <row r="81" spans="1:10" x14ac:dyDescent="0.2">
      <c r="A81" s="481" t="s">
        <v>99</v>
      </c>
      <c r="B81" s="66">
        <v>22</v>
      </c>
      <c r="C81" s="66"/>
      <c r="D81" s="66"/>
      <c r="E81" s="66">
        <v>21</v>
      </c>
      <c r="F81" s="60">
        <f t="shared" si="4"/>
        <v>21</v>
      </c>
      <c r="H81" s="62">
        <f t="shared" si="5"/>
        <v>0.95454545454545459</v>
      </c>
      <c r="I81" s="69">
        <f t="shared" si="6"/>
        <v>0.95454545454545459</v>
      </c>
      <c r="J81" s="70">
        <f t="shared" si="7"/>
        <v>0</v>
      </c>
    </row>
    <row r="82" spans="1:10" x14ac:dyDescent="0.2">
      <c r="A82" s="482" t="s">
        <v>33</v>
      </c>
      <c r="B82" s="20">
        <v>12</v>
      </c>
      <c r="C82" s="15"/>
      <c r="D82" s="15"/>
      <c r="E82" s="26">
        <v>12</v>
      </c>
      <c r="F82" s="29">
        <f t="shared" si="4"/>
        <v>12</v>
      </c>
      <c r="H82" s="23">
        <f t="shared" si="5"/>
        <v>1</v>
      </c>
      <c r="I82" s="32">
        <f t="shared" si="6"/>
        <v>1</v>
      </c>
      <c r="J82" s="33">
        <f t="shared" si="7"/>
        <v>0</v>
      </c>
    </row>
    <row r="83" spans="1:10" x14ac:dyDescent="0.2">
      <c r="A83" s="483" t="s">
        <v>34</v>
      </c>
      <c r="B83" s="21">
        <v>9</v>
      </c>
      <c r="C83" s="17"/>
      <c r="D83" s="17"/>
      <c r="E83" s="27">
        <v>8</v>
      </c>
      <c r="F83" s="30">
        <f t="shared" si="4"/>
        <v>8</v>
      </c>
      <c r="H83" s="24">
        <f t="shared" si="5"/>
        <v>0.88888888888888884</v>
      </c>
      <c r="I83" s="34">
        <f t="shared" si="6"/>
        <v>0.88888888888888884</v>
      </c>
      <c r="J83" s="35">
        <f t="shared" si="7"/>
        <v>0</v>
      </c>
    </row>
    <row r="84" spans="1:10" x14ac:dyDescent="0.2">
      <c r="A84" s="488" t="s">
        <v>35</v>
      </c>
      <c r="B84" s="22">
        <v>1</v>
      </c>
      <c r="C84" s="19"/>
      <c r="D84" s="19"/>
      <c r="E84" s="28">
        <v>1</v>
      </c>
      <c r="F84" s="31">
        <f t="shared" si="4"/>
        <v>1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A85" s="112"/>
      <c r="B85" s="113"/>
      <c r="C85" s="114"/>
      <c r="D85" s="114"/>
      <c r="E85" s="114"/>
      <c r="F85" s="113"/>
      <c r="H85" s="115"/>
      <c r="I85" s="116"/>
      <c r="J85" s="116"/>
    </row>
    <row r="86" spans="1:10" x14ac:dyDescent="0.2">
      <c r="A86" s="8" t="s">
        <v>60</v>
      </c>
      <c r="B86" s="12">
        <f>B80+B50+B20+B11</f>
        <v>1020</v>
      </c>
      <c r="C86" s="12">
        <f>C80+C50+C20+C11</f>
        <v>77</v>
      </c>
      <c r="D86" s="12">
        <f>D80+D50+D20+D11</f>
        <v>4</v>
      </c>
      <c r="E86" s="12">
        <f>E80+E50+E20+E11</f>
        <v>895</v>
      </c>
      <c r="F86" s="13">
        <f>F80+F50+F20+F11</f>
        <v>976</v>
      </c>
      <c r="G86" s="7"/>
      <c r="H86" s="11">
        <f t="shared" si="5"/>
        <v>0.95686274509803926</v>
      </c>
      <c r="I86" s="9">
        <f t="shared" si="6"/>
        <v>0.87745098039215685</v>
      </c>
      <c r="J86" s="10">
        <f t="shared" si="7"/>
        <v>7.9411764705882348E-2</v>
      </c>
    </row>
    <row r="88" spans="1:10" x14ac:dyDescent="0.2">
      <c r="A88" s="340" t="s">
        <v>556</v>
      </c>
    </row>
    <row r="89" spans="1:10" x14ac:dyDescent="0.2">
      <c r="A89" s="341" t="s">
        <v>560</v>
      </c>
    </row>
    <row r="90" spans="1:10" x14ac:dyDescent="0.2">
      <c r="A90" s="6"/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2020</oddHead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J89"/>
  <sheetViews>
    <sheetView showGridLines="0" workbookViewId="0">
      <selection activeCell="N68" sqref="N68"/>
    </sheetView>
  </sheetViews>
  <sheetFormatPr baseColWidth="10" defaultRowHeight="12.75" x14ac:dyDescent="0.2"/>
  <cols>
    <col min="1" max="1" width="31" customWidth="1"/>
    <col min="7" max="7" width="4.6640625" customWidth="1"/>
    <col min="8" max="10" width="16" customWidth="1"/>
  </cols>
  <sheetData>
    <row r="1" spans="1:10" ht="13.5" thickBot="1" x14ac:dyDescent="0.25"/>
    <row r="2" spans="1:10" ht="37.5" customHeight="1" thickTop="1" thickBot="1" x14ac:dyDescent="0.25">
      <c r="A2" s="612" t="s">
        <v>522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3.5" thickTop="1" x14ac:dyDescent="0.2"/>
    <row r="5" spans="1:10" x14ac:dyDescent="0.2">
      <c r="A5" s="629" t="s">
        <v>506</v>
      </c>
      <c r="B5" s="629"/>
      <c r="C5" s="629"/>
      <c r="D5" s="629"/>
      <c r="E5" s="629"/>
      <c r="F5" s="629"/>
      <c r="G5" s="629"/>
      <c r="H5" s="629"/>
      <c r="I5" s="629"/>
      <c r="J5" s="629"/>
    </row>
    <row r="6" spans="1:10" s="117" customFormat="1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</row>
    <row r="8" spans="1:10" ht="25.5" customHeight="1" x14ac:dyDescent="0.2">
      <c r="A8" s="6"/>
      <c r="B8" s="643" t="s">
        <v>61</v>
      </c>
      <c r="C8" s="637" t="s">
        <v>62</v>
      </c>
      <c r="D8" s="638"/>
      <c r="E8" s="639"/>
      <c r="F8" s="641" t="s">
        <v>63</v>
      </c>
      <c r="H8" s="645" t="s">
        <v>80</v>
      </c>
      <c r="I8" s="646" t="s">
        <v>81</v>
      </c>
      <c r="J8" s="640" t="s">
        <v>82</v>
      </c>
    </row>
    <row r="9" spans="1:10" ht="25.5" customHeight="1" x14ac:dyDescent="0.2">
      <c r="A9" s="6"/>
      <c r="B9" s="644"/>
      <c r="C9" s="1" t="s">
        <v>64</v>
      </c>
      <c r="D9" s="2" t="s">
        <v>65</v>
      </c>
      <c r="E9" s="3" t="s">
        <v>66</v>
      </c>
      <c r="F9" s="642"/>
      <c r="H9" s="645"/>
      <c r="I9" s="646"/>
      <c r="J9" s="640"/>
    </row>
    <row r="10" spans="1:10" x14ac:dyDescent="0.2">
      <c r="A10" s="6"/>
    </row>
    <row r="11" spans="1:10" x14ac:dyDescent="0.2">
      <c r="A11" s="480" t="s">
        <v>0</v>
      </c>
      <c r="B11" s="64">
        <v>104</v>
      </c>
      <c r="C11" s="64">
        <v>41</v>
      </c>
      <c r="D11" s="64">
        <v>1</v>
      </c>
      <c r="E11" s="64">
        <v>52</v>
      </c>
      <c r="F11" s="59">
        <f>SUM(C11:E11)</f>
        <v>94</v>
      </c>
      <c r="H11" s="61">
        <f>F11/B11</f>
        <v>0.90384615384615385</v>
      </c>
      <c r="I11" s="67">
        <f>E11/B11</f>
        <v>0.5</v>
      </c>
      <c r="J11" s="68">
        <f>(D11+C11)/B11</f>
        <v>0.40384615384615385</v>
      </c>
    </row>
    <row r="12" spans="1:10" x14ac:dyDescent="0.2">
      <c r="A12" s="481" t="s">
        <v>476</v>
      </c>
      <c r="B12" s="66">
        <v>50</v>
      </c>
      <c r="C12" s="66">
        <v>32</v>
      </c>
      <c r="D12" s="66">
        <v>1</v>
      </c>
      <c r="E12" s="66">
        <v>13</v>
      </c>
      <c r="F12" s="60">
        <f t="shared" ref="F12:F75" si="0">SUM(C12:E12)</f>
        <v>46</v>
      </c>
      <c r="H12" s="62">
        <f t="shared" ref="H12:H75" si="1">F12/B12</f>
        <v>0.92</v>
      </c>
      <c r="I12" s="69">
        <f t="shared" ref="I12:I75" si="2">E12/B12</f>
        <v>0.26</v>
      </c>
      <c r="J12" s="70">
        <f t="shared" ref="J12:J75" si="3">(D12+C12)/B12</f>
        <v>0.66</v>
      </c>
    </row>
    <row r="13" spans="1:10" x14ac:dyDescent="0.2">
      <c r="A13" s="482" t="s">
        <v>1</v>
      </c>
      <c r="B13" s="20">
        <v>24</v>
      </c>
      <c r="C13" s="15">
        <v>18</v>
      </c>
      <c r="D13" s="15"/>
      <c r="E13" s="26">
        <v>3</v>
      </c>
      <c r="F13" s="29">
        <f t="shared" si="0"/>
        <v>21</v>
      </c>
      <c r="H13" s="23">
        <f t="shared" si="1"/>
        <v>0.875</v>
      </c>
      <c r="I13" s="32">
        <f t="shared" si="2"/>
        <v>0.125</v>
      </c>
      <c r="J13" s="33">
        <f t="shared" si="3"/>
        <v>0.75</v>
      </c>
    </row>
    <row r="14" spans="1:10" x14ac:dyDescent="0.2">
      <c r="A14" s="483" t="s">
        <v>2</v>
      </c>
      <c r="B14" s="21">
        <v>21</v>
      </c>
      <c r="C14" s="17">
        <v>11</v>
      </c>
      <c r="D14" s="17">
        <v>1</v>
      </c>
      <c r="E14" s="27">
        <v>9</v>
      </c>
      <c r="F14" s="30">
        <f t="shared" si="0"/>
        <v>21</v>
      </c>
      <c r="H14" s="24">
        <f t="shared" si="1"/>
        <v>1</v>
      </c>
      <c r="I14" s="34">
        <f t="shared" si="2"/>
        <v>0.42857142857142855</v>
      </c>
      <c r="J14" s="35">
        <f t="shared" si="3"/>
        <v>0.5714285714285714</v>
      </c>
    </row>
    <row r="15" spans="1:10" x14ac:dyDescent="0.2">
      <c r="A15" s="483" t="s">
        <v>3</v>
      </c>
      <c r="B15" s="21">
        <v>2</v>
      </c>
      <c r="C15" s="17">
        <v>2</v>
      </c>
      <c r="D15" s="17"/>
      <c r="E15" s="27"/>
      <c r="F15" s="30">
        <f t="shared" si="0"/>
        <v>2</v>
      </c>
      <c r="H15" s="24">
        <f t="shared" si="1"/>
        <v>1</v>
      </c>
      <c r="I15" s="34">
        <f t="shared" si="2"/>
        <v>0</v>
      </c>
      <c r="J15" s="35">
        <f t="shared" si="3"/>
        <v>1</v>
      </c>
    </row>
    <row r="16" spans="1:10" x14ac:dyDescent="0.2">
      <c r="A16" s="484" t="s">
        <v>4</v>
      </c>
      <c r="B16" s="43">
        <v>3</v>
      </c>
      <c r="C16" s="44">
        <v>1</v>
      </c>
      <c r="D16" s="44"/>
      <c r="E16" s="45">
        <v>1</v>
      </c>
      <c r="F16" s="46">
        <f t="shared" si="0"/>
        <v>2</v>
      </c>
      <c r="H16" s="50">
        <f t="shared" si="1"/>
        <v>0.66666666666666663</v>
      </c>
      <c r="I16" s="51">
        <f t="shared" si="2"/>
        <v>0.33333333333333331</v>
      </c>
      <c r="J16" s="52">
        <f t="shared" si="3"/>
        <v>0.33333333333333331</v>
      </c>
    </row>
    <row r="17" spans="1:10" ht="25.5" x14ac:dyDescent="0.2">
      <c r="A17" s="485" t="s">
        <v>477</v>
      </c>
      <c r="B17" s="54">
        <v>54</v>
      </c>
      <c r="C17" s="54">
        <v>9</v>
      </c>
      <c r="D17" s="54"/>
      <c r="E17" s="54">
        <v>39</v>
      </c>
      <c r="F17" s="57">
        <f t="shared" si="0"/>
        <v>48</v>
      </c>
      <c r="H17" s="58">
        <f t="shared" si="1"/>
        <v>0.88888888888888884</v>
      </c>
      <c r="I17" s="55">
        <f t="shared" si="2"/>
        <v>0.72222222222222221</v>
      </c>
      <c r="J17" s="56">
        <f t="shared" si="3"/>
        <v>0.16666666666666666</v>
      </c>
    </row>
    <row r="18" spans="1:10" x14ac:dyDescent="0.2">
      <c r="A18" s="482" t="s">
        <v>5</v>
      </c>
      <c r="B18" s="20">
        <v>22</v>
      </c>
      <c r="C18" s="15">
        <v>3</v>
      </c>
      <c r="D18" s="15"/>
      <c r="E18" s="26">
        <v>18</v>
      </c>
      <c r="F18" s="29">
        <f t="shared" si="0"/>
        <v>21</v>
      </c>
      <c r="H18" s="23">
        <f t="shared" si="1"/>
        <v>0.95454545454545459</v>
      </c>
      <c r="I18" s="32">
        <f t="shared" si="2"/>
        <v>0.81818181818181823</v>
      </c>
      <c r="J18" s="33">
        <f t="shared" si="3"/>
        <v>0.13636363636363635</v>
      </c>
    </row>
    <row r="19" spans="1:10" x14ac:dyDescent="0.2">
      <c r="A19" s="484" t="s">
        <v>6</v>
      </c>
      <c r="B19" s="43">
        <v>32</v>
      </c>
      <c r="C19" s="44">
        <v>6</v>
      </c>
      <c r="D19" s="44"/>
      <c r="E19" s="45">
        <v>21</v>
      </c>
      <c r="F19" s="46">
        <f t="shared" si="0"/>
        <v>27</v>
      </c>
      <c r="H19" s="50">
        <f t="shared" si="1"/>
        <v>0.84375</v>
      </c>
      <c r="I19" s="51">
        <f t="shared" si="2"/>
        <v>0.65625</v>
      </c>
      <c r="J19" s="52">
        <f t="shared" si="3"/>
        <v>0.1875</v>
      </c>
    </row>
    <row r="20" spans="1:10" ht="25.5" x14ac:dyDescent="0.2">
      <c r="A20" s="480" t="s">
        <v>474</v>
      </c>
      <c r="B20" s="64">
        <v>226</v>
      </c>
      <c r="C20" s="64">
        <v>35</v>
      </c>
      <c r="D20" s="64">
        <v>1</v>
      </c>
      <c r="E20" s="64">
        <v>173</v>
      </c>
      <c r="F20" s="59">
        <f t="shared" si="0"/>
        <v>209</v>
      </c>
      <c r="H20" s="61">
        <f t="shared" si="1"/>
        <v>0.9247787610619469</v>
      </c>
      <c r="I20" s="67">
        <f t="shared" si="2"/>
        <v>0.76548672566371678</v>
      </c>
      <c r="J20" s="68">
        <f t="shared" si="3"/>
        <v>0.15929203539823009</v>
      </c>
    </row>
    <row r="21" spans="1:10" x14ac:dyDescent="0.2">
      <c r="A21" s="481" t="s">
        <v>478</v>
      </c>
      <c r="B21" s="66">
        <v>93</v>
      </c>
      <c r="C21" s="66">
        <v>16</v>
      </c>
      <c r="D21" s="66">
        <v>1</v>
      </c>
      <c r="E21" s="66">
        <v>69</v>
      </c>
      <c r="F21" s="60">
        <f t="shared" si="0"/>
        <v>86</v>
      </c>
      <c r="H21" s="62">
        <f t="shared" si="1"/>
        <v>0.92473118279569888</v>
      </c>
      <c r="I21" s="69">
        <f t="shared" si="2"/>
        <v>0.74193548387096775</v>
      </c>
      <c r="J21" s="70">
        <f t="shared" si="3"/>
        <v>0.18279569892473119</v>
      </c>
    </row>
    <row r="22" spans="1:10" x14ac:dyDescent="0.2">
      <c r="A22" s="482" t="s">
        <v>8</v>
      </c>
      <c r="B22" s="20">
        <v>17</v>
      </c>
      <c r="C22" s="15">
        <v>4</v>
      </c>
      <c r="D22" s="15"/>
      <c r="E22" s="26">
        <v>11</v>
      </c>
      <c r="F22" s="29">
        <f t="shared" si="0"/>
        <v>15</v>
      </c>
      <c r="H22" s="23">
        <f t="shared" si="1"/>
        <v>0.88235294117647056</v>
      </c>
      <c r="I22" s="32">
        <f t="shared" si="2"/>
        <v>0.6470588235294118</v>
      </c>
      <c r="J22" s="33">
        <f t="shared" si="3"/>
        <v>0.23529411764705882</v>
      </c>
    </row>
    <row r="23" spans="1:10" x14ac:dyDescent="0.2">
      <c r="A23" s="483" t="s">
        <v>9</v>
      </c>
      <c r="B23" s="21">
        <v>3</v>
      </c>
      <c r="C23" s="17">
        <v>1</v>
      </c>
      <c r="D23" s="17"/>
      <c r="E23" s="27">
        <v>2</v>
      </c>
      <c r="F23" s="30">
        <f t="shared" si="0"/>
        <v>3</v>
      </c>
      <c r="H23" s="24">
        <f t="shared" si="1"/>
        <v>1</v>
      </c>
      <c r="I23" s="34">
        <f t="shared" si="2"/>
        <v>0.66666666666666663</v>
      </c>
      <c r="J23" s="35">
        <f t="shared" si="3"/>
        <v>0.33333333333333331</v>
      </c>
    </row>
    <row r="24" spans="1:10" x14ac:dyDescent="0.2">
      <c r="A24" s="483" t="s">
        <v>10</v>
      </c>
      <c r="B24" s="21">
        <v>25</v>
      </c>
      <c r="C24" s="17">
        <v>6</v>
      </c>
      <c r="D24" s="17">
        <v>1</v>
      </c>
      <c r="E24" s="27">
        <v>18</v>
      </c>
      <c r="F24" s="30">
        <f t="shared" si="0"/>
        <v>25</v>
      </c>
      <c r="H24" s="24">
        <f t="shared" si="1"/>
        <v>1</v>
      </c>
      <c r="I24" s="34">
        <f t="shared" si="2"/>
        <v>0.72</v>
      </c>
      <c r="J24" s="35">
        <f t="shared" si="3"/>
        <v>0.28000000000000003</v>
      </c>
    </row>
    <row r="25" spans="1:10" x14ac:dyDescent="0.2">
      <c r="A25" s="483" t="s">
        <v>11</v>
      </c>
      <c r="B25" s="21">
        <v>4</v>
      </c>
      <c r="C25" s="17">
        <v>1</v>
      </c>
      <c r="D25" s="17"/>
      <c r="E25" s="27">
        <v>3</v>
      </c>
      <c r="F25" s="30">
        <f t="shared" si="0"/>
        <v>4</v>
      </c>
      <c r="H25" s="24">
        <f t="shared" si="1"/>
        <v>1</v>
      </c>
      <c r="I25" s="34">
        <f t="shared" si="2"/>
        <v>0.75</v>
      </c>
      <c r="J25" s="35">
        <f t="shared" si="3"/>
        <v>0.25</v>
      </c>
    </row>
    <row r="26" spans="1:10" x14ac:dyDescent="0.2">
      <c r="A26" s="483" t="s">
        <v>12</v>
      </c>
      <c r="B26" s="21">
        <v>22</v>
      </c>
      <c r="C26" s="17">
        <v>1</v>
      </c>
      <c r="D26" s="17"/>
      <c r="E26" s="27">
        <v>18</v>
      </c>
      <c r="F26" s="30">
        <f t="shared" si="0"/>
        <v>19</v>
      </c>
      <c r="H26" s="24">
        <f t="shared" si="1"/>
        <v>0.86363636363636365</v>
      </c>
      <c r="I26" s="34">
        <f t="shared" si="2"/>
        <v>0.81818181818181823</v>
      </c>
      <c r="J26" s="35">
        <f t="shared" si="3"/>
        <v>4.5454545454545456E-2</v>
      </c>
    </row>
    <row r="27" spans="1:10" x14ac:dyDescent="0.2">
      <c r="A27" s="483" t="s">
        <v>13</v>
      </c>
      <c r="B27" s="21"/>
      <c r="C27" s="17"/>
      <c r="D27" s="17"/>
      <c r="E27" s="27"/>
      <c r="F27" s="30">
        <f t="shared" si="0"/>
        <v>0</v>
      </c>
      <c r="H27" s="24"/>
      <c r="I27" s="34"/>
      <c r="J27" s="35"/>
    </row>
    <row r="28" spans="1:10" x14ac:dyDescent="0.2">
      <c r="A28" s="483" t="s">
        <v>14</v>
      </c>
      <c r="B28" s="21"/>
      <c r="C28" s="17"/>
      <c r="D28" s="17"/>
      <c r="E28" s="27"/>
      <c r="F28" s="30">
        <f t="shared" si="0"/>
        <v>0</v>
      </c>
      <c r="H28" s="24"/>
      <c r="I28" s="34"/>
      <c r="J28" s="35"/>
    </row>
    <row r="29" spans="1:10" x14ac:dyDescent="0.2">
      <c r="A29" s="483" t="s">
        <v>15</v>
      </c>
      <c r="B29" s="21">
        <v>15</v>
      </c>
      <c r="C29" s="17">
        <v>3</v>
      </c>
      <c r="D29" s="17"/>
      <c r="E29" s="27">
        <v>12</v>
      </c>
      <c r="F29" s="30">
        <f t="shared" si="0"/>
        <v>15</v>
      </c>
      <c r="H29" s="24">
        <f t="shared" si="1"/>
        <v>1</v>
      </c>
      <c r="I29" s="34">
        <f t="shared" si="2"/>
        <v>0.8</v>
      </c>
      <c r="J29" s="35">
        <f t="shared" si="3"/>
        <v>0.2</v>
      </c>
    </row>
    <row r="30" spans="1:10" x14ac:dyDescent="0.2">
      <c r="A30" s="484" t="s">
        <v>16</v>
      </c>
      <c r="B30" s="43">
        <v>7</v>
      </c>
      <c r="C30" s="44"/>
      <c r="D30" s="44"/>
      <c r="E30" s="45">
        <v>5</v>
      </c>
      <c r="F30" s="46">
        <f t="shared" si="0"/>
        <v>5</v>
      </c>
      <c r="H30" s="50">
        <f t="shared" si="1"/>
        <v>0.7142857142857143</v>
      </c>
      <c r="I30" s="51">
        <f t="shared" si="2"/>
        <v>0.7142857142857143</v>
      </c>
      <c r="J30" s="52">
        <f t="shared" si="3"/>
        <v>0</v>
      </c>
    </row>
    <row r="31" spans="1:10" x14ac:dyDescent="0.2">
      <c r="A31" s="485" t="s">
        <v>281</v>
      </c>
      <c r="B31" s="54">
        <v>98</v>
      </c>
      <c r="C31" s="54">
        <v>18</v>
      </c>
      <c r="D31" s="54"/>
      <c r="E31" s="54">
        <v>72</v>
      </c>
      <c r="F31" s="57">
        <f t="shared" si="0"/>
        <v>90</v>
      </c>
      <c r="H31" s="58">
        <f t="shared" si="1"/>
        <v>0.91836734693877553</v>
      </c>
      <c r="I31" s="55">
        <f t="shared" si="2"/>
        <v>0.73469387755102045</v>
      </c>
      <c r="J31" s="56">
        <f t="shared" si="3"/>
        <v>0.18367346938775511</v>
      </c>
    </row>
    <row r="32" spans="1:10" x14ac:dyDescent="0.2">
      <c r="A32" s="482" t="s">
        <v>17</v>
      </c>
      <c r="B32" s="20">
        <v>14</v>
      </c>
      <c r="C32" s="15">
        <v>2</v>
      </c>
      <c r="D32" s="15"/>
      <c r="E32" s="26">
        <v>10</v>
      </c>
      <c r="F32" s="29">
        <f t="shared" si="0"/>
        <v>12</v>
      </c>
      <c r="H32" s="23">
        <f t="shared" si="1"/>
        <v>0.8571428571428571</v>
      </c>
      <c r="I32" s="32">
        <f t="shared" si="2"/>
        <v>0.7142857142857143</v>
      </c>
      <c r="J32" s="33">
        <f t="shared" si="3"/>
        <v>0.14285714285714285</v>
      </c>
    </row>
    <row r="33" spans="1:10" x14ac:dyDescent="0.2">
      <c r="A33" s="483" t="s">
        <v>18</v>
      </c>
      <c r="B33" s="21">
        <v>10</v>
      </c>
      <c r="C33" s="17">
        <v>3</v>
      </c>
      <c r="D33" s="17"/>
      <c r="E33" s="27">
        <v>6</v>
      </c>
      <c r="F33" s="30">
        <f t="shared" si="0"/>
        <v>9</v>
      </c>
      <c r="H33" s="24">
        <f t="shared" si="1"/>
        <v>0.9</v>
      </c>
      <c r="I33" s="34">
        <f t="shared" si="2"/>
        <v>0.6</v>
      </c>
      <c r="J33" s="35">
        <f t="shared" si="3"/>
        <v>0.3</v>
      </c>
    </row>
    <row r="34" spans="1:10" x14ac:dyDescent="0.2">
      <c r="A34" s="483" t="s">
        <v>19</v>
      </c>
      <c r="B34" s="21">
        <v>18</v>
      </c>
      <c r="C34" s="17">
        <v>5</v>
      </c>
      <c r="D34" s="17"/>
      <c r="E34" s="27">
        <v>13</v>
      </c>
      <c r="F34" s="30">
        <f t="shared" si="0"/>
        <v>18</v>
      </c>
      <c r="H34" s="24">
        <f t="shared" si="1"/>
        <v>1</v>
      </c>
      <c r="I34" s="34">
        <f t="shared" si="2"/>
        <v>0.72222222222222221</v>
      </c>
      <c r="J34" s="35">
        <f t="shared" si="3"/>
        <v>0.27777777777777779</v>
      </c>
    </row>
    <row r="35" spans="1:10" x14ac:dyDescent="0.2">
      <c r="A35" s="483" t="s">
        <v>20</v>
      </c>
      <c r="B35" s="21">
        <v>13</v>
      </c>
      <c r="C35" s="17">
        <v>2</v>
      </c>
      <c r="D35" s="17"/>
      <c r="E35" s="27">
        <v>11</v>
      </c>
      <c r="F35" s="30">
        <f t="shared" si="0"/>
        <v>13</v>
      </c>
      <c r="H35" s="24">
        <f t="shared" si="1"/>
        <v>1</v>
      </c>
      <c r="I35" s="34">
        <f t="shared" si="2"/>
        <v>0.84615384615384615</v>
      </c>
      <c r="J35" s="35">
        <f t="shared" si="3"/>
        <v>0.15384615384615385</v>
      </c>
    </row>
    <row r="36" spans="1:10" x14ac:dyDescent="0.2">
      <c r="A36" s="483" t="s">
        <v>21</v>
      </c>
      <c r="B36" s="21">
        <v>4</v>
      </c>
      <c r="C36" s="17"/>
      <c r="D36" s="17"/>
      <c r="E36" s="27">
        <v>2</v>
      </c>
      <c r="F36" s="30">
        <f t="shared" si="0"/>
        <v>2</v>
      </c>
      <c r="H36" s="24">
        <f t="shared" si="1"/>
        <v>0.5</v>
      </c>
      <c r="I36" s="34">
        <f t="shared" si="2"/>
        <v>0.5</v>
      </c>
      <c r="J36" s="35">
        <f t="shared" si="3"/>
        <v>0</v>
      </c>
    </row>
    <row r="37" spans="1:10" x14ac:dyDescent="0.2">
      <c r="A37" s="483" t="s">
        <v>22</v>
      </c>
      <c r="B37" s="21">
        <v>9</v>
      </c>
      <c r="C37" s="17">
        <v>1</v>
      </c>
      <c r="D37" s="17"/>
      <c r="E37" s="27">
        <v>8</v>
      </c>
      <c r="F37" s="30">
        <f t="shared" si="0"/>
        <v>9</v>
      </c>
      <c r="H37" s="24">
        <f t="shared" si="1"/>
        <v>1</v>
      </c>
      <c r="I37" s="34">
        <f t="shared" si="2"/>
        <v>0.88888888888888884</v>
      </c>
      <c r="J37" s="35">
        <f t="shared" si="3"/>
        <v>0.1111111111111111</v>
      </c>
    </row>
    <row r="38" spans="1:10" x14ac:dyDescent="0.2">
      <c r="A38" s="483" t="s">
        <v>23</v>
      </c>
      <c r="B38" s="21">
        <v>18</v>
      </c>
      <c r="C38" s="17">
        <v>4</v>
      </c>
      <c r="D38" s="17"/>
      <c r="E38" s="27">
        <v>13</v>
      </c>
      <c r="F38" s="30">
        <f t="shared" si="0"/>
        <v>17</v>
      </c>
      <c r="H38" s="24">
        <f t="shared" si="1"/>
        <v>0.94444444444444442</v>
      </c>
      <c r="I38" s="34">
        <f t="shared" si="2"/>
        <v>0.72222222222222221</v>
      </c>
      <c r="J38" s="35">
        <f t="shared" si="3"/>
        <v>0.22222222222222221</v>
      </c>
    </row>
    <row r="39" spans="1:10" x14ac:dyDescent="0.2">
      <c r="A39" s="483" t="s">
        <v>24</v>
      </c>
      <c r="B39" s="21">
        <v>10</v>
      </c>
      <c r="C39" s="17">
        <v>1</v>
      </c>
      <c r="D39" s="17"/>
      <c r="E39" s="27">
        <v>8</v>
      </c>
      <c r="F39" s="30">
        <f t="shared" si="0"/>
        <v>9</v>
      </c>
      <c r="H39" s="24">
        <f t="shared" si="1"/>
        <v>0.9</v>
      </c>
      <c r="I39" s="34">
        <f t="shared" si="2"/>
        <v>0.8</v>
      </c>
      <c r="J39" s="35">
        <f t="shared" si="3"/>
        <v>0.1</v>
      </c>
    </row>
    <row r="40" spans="1:10" x14ac:dyDescent="0.2">
      <c r="A40" s="484" t="s">
        <v>25</v>
      </c>
      <c r="B40" s="43">
        <v>2</v>
      </c>
      <c r="C40" s="44"/>
      <c r="D40" s="44"/>
      <c r="E40" s="45">
        <v>1</v>
      </c>
      <c r="F40" s="46">
        <f t="shared" si="0"/>
        <v>1</v>
      </c>
      <c r="H40" s="50">
        <f t="shared" si="1"/>
        <v>0.5</v>
      </c>
      <c r="I40" s="51">
        <f t="shared" si="2"/>
        <v>0.5</v>
      </c>
      <c r="J40" s="52">
        <f t="shared" si="3"/>
        <v>0</v>
      </c>
    </row>
    <row r="41" spans="1:10" x14ac:dyDescent="0.2">
      <c r="A41" s="485" t="s">
        <v>291</v>
      </c>
      <c r="B41" s="54">
        <v>35</v>
      </c>
      <c r="C41" s="54">
        <v>1</v>
      </c>
      <c r="D41" s="54"/>
      <c r="E41" s="54">
        <v>32</v>
      </c>
      <c r="F41" s="57">
        <f t="shared" si="0"/>
        <v>33</v>
      </c>
      <c r="H41" s="58">
        <f t="shared" si="1"/>
        <v>0.94285714285714284</v>
      </c>
      <c r="I41" s="55">
        <f t="shared" si="2"/>
        <v>0.91428571428571426</v>
      </c>
      <c r="J41" s="56">
        <f t="shared" si="3"/>
        <v>2.8571428571428571E-2</v>
      </c>
    </row>
    <row r="42" spans="1:10" x14ac:dyDescent="0.2">
      <c r="A42" s="482" t="s">
        <v>26</v>
      </c>
      <c r="B42" s="20">
        <v>15</v>
      </c>
      <c r="C42" s="15"/>
      <c r="D42" s="15"/>
      <c r="E42" s="26">
        <v>13</v>
      </c>
      <c r="F42" s="29">
        <f t="shared" si="0"/>
        <v>13</v>
      </c>
      <c r="H42" s="23">
        <f t="shared" si="1"/>
        <v>0.8666666666666667</v>
      </c>
      <c r="I42" s="32">
        <f t="shared" si="2"/>
        <v>0.8666666666666667</v>
      </c>
      <c r="J42" s="33">
        <f t="shared" si="3"/>
        <v>0</v>
      </c>
    </row>
    <row r="43" spans="1:10" x14ac:dyDescent="0.2">
      <c r="A43" s="483" t="s">
        <v>27</v>
      </c>
      <c r="B43" s="21">
        <v>10</v>
      </c>
      <c r="C43" s="17"/>
      <c r="D43" s="17"/>
      <c r="E43" s="27">
        <v>10</v>
      </c>
      <c r="F43" s="30">
        <f t="shared" si="0"/>
        <v>10</v>
      </c>
      <c r="H43" s="24">
        <f t="shared" si="1"/>
        <v>1</v>
      </c>
      <c r="I43" s="34">
        <f t="shared" si="2"/>
        <v>1</v>
      </c>
      <c r="J43" s="35">
        <f t="shared" si="3"/>
        <v>0</v>
      </c>
    </row>
    <row r="44" spans="1:10" x14ac:dyDescent="0.2">
      <c r="A44" s="483" t="s">
        <v>28</v>
      </c>
      <c r="B44" s="21">
        <v>1</v>
      </c>
      <c r="C44" s="17"/>
      <c r="D44" s="17"/>
      <c r="E44" s="27">
        <v>1</v>
      </c>
      <c r="F44" s="30">
        <f t="shared" si="0"/>
        <v>1</v>
      </c>
      <c r="H44" s="24"/>
      <c r="I44" s="34"/>
      <c r="J44" s="35"/>
    </row>
    <row r="45" spans="1:10" x14ac:dyDescent="0.2">
      <c r="A45" s="483" t="s">
        <v>29</v>
      </c>
      <c r="B45" s="21">
        <v>1</v>
      </c>
      <c r="C45" s="17"/>
      <c r="D45" s="17"/>
      <c r="E45" s="27">
        <v>1</v>
      </c>
      <c r="F45" s="30">
        <f t="shared" si="0"/>
        <v>1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84" t="s">
        <v>30</v>
      </c>
      <c r="B46" s="43">
        <v>8</v>
      </c>
      <c r="C46" s="44">
        <v>1</v>
      </c>
      <c r="D46" s="44"/>
      <c r="E46" s="45">
        <v>7</v>
      </c>
      <c r="F46" s="46">
        <f t="shared" si="0"/>
        <v>8</v>
      </c>
      <c r="H46" s="50">
        <f t="shared" si="1"/>
        <v>1</v>
      </c>
      <c r="I46" s="51">
        <f t="shared" si="2"/>
        <v>0.875</v>
      </c>
      <c r="J46" s="52">
        <f t="shared" si="3"/>
        <v>0.125</v>
      </c>
    </row>
    <row r="47" spans="1:10" x14ac:dyDescent="0.2">
      <c r="A47" s="485" t="s">
        <v>297</v>
      </c>
      <c r="B47" s="54"/>
      <c r="C47" s="54"/>
      <c r="D47" s="54"/>
      <c r="E47" s="54"/>
      <c r="F47" s="57">
        <f t="shared" si="0"/>
        <v>0</v>
      </c>
      <c r="H47" s="58"/>
      <c r="I47" s="55"/>
      <c r="J47" s="56"/>
    </row>
    <row r="48" spans="1:10" x14ac:dyDescent="0.2">
      <c r="A48" s="490" t="s">
        <v>31</v>
      </c>
      <c r="B48" s="20"/>
      <c r="C48" s="15"/>
      <c r="D48" s="15"/>
      <c r="E48" s="26"/>
      <c r="F48" s="29">
        <f t="shared" si="0"/>
        <v>0</v>
      </c>
      <c r="H48" s="23"/>
      <c r="I48" s="32"/>
      <c r="J48" s="33"/>
    </row>
    <row r="49" spans="1:10" x14ac:dyDescent="0.2">
      <c r="A49" s="486" t="s">
        <v>83</v>
      </c>
      <c r="B49" s="38"/>
      <c r="C49" s="39"/>
      <c r="D49" s="39"/>
      <c r="E49" s="40"/>
      <c r="F49" s="41">
        <f t="shared" si="0"/>
        <v>0</v>
      </c>
      <c r="H49" s="47"/>
      <c r="I49" s="48"/>
      <c r="J49" s="49"/>
    </row>
    <row r="50" spans="1:10" x14ac:dyDescent="0.2">
      <c r="A50" s="480" t="s">
        <v>475</v>
      </c>
      <c r="B50" s="64">
        <v>222</v>
      </c>
      <c r="C50" s="64">
        <v>17</v>
      </c>
      <c r="D50" s="64"/>
      <c r="E50" s="64">
        <v>190</v>
      </c>
      <c r="F50" s="59">
        <f t="shared" si="0"/>
        <v>207</v>
      </c>
      <c r="H50" s="61">
        <f t="shared" si="1"/>
        <v>0.93243243243243246</v>
      </c>
      <c r="I50" s="67">
        <f t="shared" si="2"/>
        <v>0.85585585585585588</v>
      </c>
      <c r="J50" s="68">
        <f t="shared" si="3"/>
        <v>7.6576576576576572E-2</v>
      </c>
    </row>
    <row r="51" spans="1:10" x14ac:dyDescent="0.2">
      <c r="A51" s="481" t="s">
        <v>479</v>
      </c>
      <c r="B51" s="66">
        <v>75</v>
      </c>
      <c r="C51" s="66">
        <v>11</v>
      </c>
      <c r="D51" s="66"/>
      <c r="E51" s="66">
        <v>58</v>
      </c>
      <c r="F51" s="60">
        <f t="shared" si="0"/>
        <v>69</v>
      </c>
      <c r="H51" s="62">
        <f t="shared" si="1"/>
        <v>0.92</v>
      </c>
      <c r="I51" s="69">
        <f t="shared" si="2"/>
        <v>0.77333333333333332</v>
      </c>
      <c r="J51" s="70">
        <f t="shared" si="3"/>
        <v>0.14666666666666667</v>
      </c>
    </row>
    <row r="52" spans="1:10" x14ac:dyDescent="0.2">
      <c r="A52" s="482" t="s">
        <v>37</v>
      </c>
      <c r="B52" s="20">
        <v>15</v>
      </c>
      <c r="C52" s="15">
        <v>2</v>
      </c>
      <c r="D52" s="15"/>
      <c r="E52" s="26">
        <v>13</v>
      </c>
      <c r="F52" s="29">
        <f t="shared" si="0"/>
        <v>15</v>
      </c>
      <c r="H52" s="23">
        <f t="shared" si="1"/>
        <v>1</v>
      </c>
      <c r="I52" s="32">
        <f t="shared" si="2"/>
        <v>0.8666666666666667</v>
      </c>
      <c r="J52" s="33">
        <f t="shared" si="3"/>
        <v>0.13333333333333333</v>
      </c>
    </row>
    <row r="53" spans="1:10" x14ac:dyDescent="0.2">
      <c r="A53" s="483" t="s">
        <v>38</v>
      </c>
      <c r="B53" s="21">
        <v>19</v>
      </c>
      <c r="C53" s="17">
        <v>4</v>
      </c>
      <c r="D53" s="17"/>
      <c r="E53" s="27">
        <v>15</v>
      </c>
      <c r="F53" s="30">
        <f t="shared" si="0"/>
        <v>19</v>
      </c>
      <c r="H53" s="24">
        <f t="shared" si="1"/>
        <v>1</v>
      </c>
      <c r="I53" s="34">
        <f t="shared" si="2"/>
        <v>0.78947368421052633</v>
      </c>
      <c r="J53" s="35">
        <f t="shared" si="3"/>
        <v>0.21052631578947367</v>
      </c>
    </row>
    <row r="54" spans="1:10" x14ac:dyDescent="0.2">
      <c r="A54" s="484" t="s">
        <v>39</v>
      </c>
      <c r="B54" s="43">
        <v>41</v>
      </c>
      <c r="C54" s="44">
        <v>5</v>
      </c>
      <c r="D54" s="44"/>
      <c r="E54" s="45">
        <v>30</v>
      </c>
      <c r="F54" s="46">
        <f t="shared" si="0"/>
        <v>35</v>
      </c>
      <c r="H54" s="50">
        <f t="shared" si="1"/>
        <v>0.85365853658536583</v>
      </c>
      <c r="I54" s="51">
        <f t="shared" si="2"/>
        <v>0.73170731707317072</v>
      </c>
      <c r="J54" s="52">
        <f t="shared" si="3"/>
        <v>0.12195121951219512</v>
      </c>
    </row>
    <row r="55" spans="1:10" x14ac:dyDescent="0.2">
      <c r="A55" s="485" t="s">
        <v>304</v>
      </c>
      <c r="B55" s="54">
        <v>20</v>
      </c>
      <c r="C55" s="54">
        <v>1</v>
      </c>
      <c r="D55" s="54"/>
      <c r="E55" s="54">
        <v>18</v>
      </c>
      <c r="F55" s="57">
        <f t="shared" si="0"/>
        <v>19</v>
      </c>
      <c r="H55" s="58">
        <f t="shared" si="1"/>
        <v>0.95</v>
      </c>
      <c r="I55" s="55">
        <f t="shared" si="2"/>
        <v>0.9</v>
      </c>
      <c r="J55" s="56">
        <f t="shared" si="3"/>
        <v>0.05</v>
      </c>
    </row>
    <row r="56" spans="1:10" x14ac:dyDescent="0.2">
      <c r="A56" s="482" t="s">
        <v>40</v>
      </c>
      <c r="B56" s="20">
        <v>15</v>
      </c>
      <c r="C56" s="15">
        <v>1</v>
      </c>
      <c r="D56" s="15"/>
      <c r="E56" s="26">
        <v>13</v>
      </c>
      <c r="F56" s="29">
        <f t="shared" si="0"/>
        <v>14</v>
      </c>
      <c r="H56" s="23">
        <f t="shared" si="1"/>
        <v>0.93333333333333335</v>
      </c>
      <c r="I56" s="32">
        <f t="shared" si="2"/>
        <v>0.8666666666666667</v>
      </c>
      <c r="J56" s="33">
        <f t="shared" si="3"/>
        <v>6.6666666666666666E-2</v>
      </c>
    </row>
    <row r="57" spans="1:10" x14ac:dyDescent="0.2">
      <c r="A57" s="483" t="s">
        <v>41</v>
      </c>
      <c r="B57" s="21">
        <v>2</v>
      </c>
      <c r="C57" s="17"/>
      <c r="D57" s="17"/>
      <c r="E57" s="27">
        <v>2</v>
      </c>
      <c r="F57" s="30">
        <f t="shared" si="0"/>
        <v>2</v>
      </c>
      <c r="H57" s="24">
        <f t="shared" si="1"/>
        <v>1</v>
      </c>
      <c r="I57" s="34">
        <f t="shared" si="2"/>
        <v>1</v>
      </c>
      <c r="J57" s="35">
        <f t="shared" si="3"/>
        <v>0</v>
      </c>
    </row>
    <row r="58" spans="1:10" x14ac:dyDescent="0.2">
      <c r="A58" s="484" t="s">
        <v>42</v>
      </c>
      <c r="B58" s="43">
        <v>3</v>
      </c>
      <c r="C58" s="44"/>
      <c r="D58" s="44"/>
      <c r="E58" s="45">
        <v>3</v>
      </c>
      <c r="F58" s="46">
        <f t="shared" si="0"/>
        <v>3</v>
      </c>
      <c r="H58" s="50">
        <f t="shared" si="1"/>
        <v>1</v>
      </c>
      <c r="I58" s="51">
        <f t="shared" si="2"/>
        <v>1</v>
      </c>
      <c r="J58" s="52">
        <f t="shared" si="3"/>
        <v>0</v>
      </c>
    </row>
    <row r="59" spans="1:10" x14ac:dyDescent="0.2">
      <c r="A59" s="485" t="s">
        <v>308</v>
      </c>
      <c r="B59" s="54">
        <v>16</v>
      </c>
      <c r="C59" s="54"/>
      <c r="D59" s="54"/>
      <c r="E59" s="54">
        <v>16</v>
      </c>
      <c r="F59" s="57">
        <f t="shared" si="0"/>
        <v>16</v>
      </c>
      <c r="H59" s="58">
        <f t="shared" si="1"/>
        <v>1</v>
      </c>
      <c r="I59" s="55">
        <f t="shared" si="2"/>
        <v>1</v>
      </c>
      <c r="J59" s="56">
        <f t="shared" si="3"/>
        <v>0</v>
      </c>
    </row>
    <row r="60" spans="1:10" x14ac:dyDescent="0.2">
      <c r="A60" s="482" t="s">
        <v>43</v>
      </c>
      <c r="B60" s="20">
        <v>7</v>
      </c>
      <c r="C60" s="15"/>
      <c r="D60" s="15"/>
      <c r="E60" s="26">
        <v>7</v>
      </c>
      <c r="F60" s="29">
        <f t="shared" si="0"/>
        <v>7</v>
      </c>
      <c r="H60" s="23">
        <f t="shared" si="1"/>
        <v>1</v>
      </c>
      <c r="I60" s="32">
        <f t="shared" si="2"/>
        <v>1</v>
      </c>
      <c r="J60" s="33">
        <f t="shared" si="3"/>
        <v>0</v>
      </c>
    </row>
    <row r="61" spans="1:10" x14ac:dyDescent="0.2">
      <c r="A61" s="483" t="s">
        <v>44</v>
      </c>
      <c r="B61" s="21">
        <v>4</v>
      </c>
      <c r="C61" s="17"/>
      <c r="D61" s="17"/>
      <c r="E61" s="27">
        <v>4</v>
      </c>
      <c r="F61" s="30">
        <f t="shared" si="0"/>
        <v>4</v>
      </c>
      <c r="H61" s="24">
        <f t="shared" si="1"/>
        <v>1</v>
      </c>
      <c r="I61" s="34">
        <f t="shared" si="2"/>
        <v>1</v>
      </c>
      <c r="J61" s="35">
        <f t="shared" si="3"/>
        <v>0</v>
      </c>
    </row>
    <row r="62" spans="1:10" x14ac:dyDescent="0.2">
      <c r="A62" s="484" t="s">
        <v>45</v>
      </c>
      <c r="B62" s="43">
        <v>5</v>
      </c>
      <c r="C62" s="44"/>
      <c r="D62" s="44"/>
      <c r="E62" s="45">
        <v>5</v>
      </c>
      <c r="F62" s="46">
        <f t="shared" si="0"/>
        <v>5</v>
      </c>
      <c r="H62" s="50">
        <f t="shared" si="1"/>
        <v>1</v>
      </c>
      <c r="I62" s="51">
        <f t="shared" si="2"/>
        <v>1</v>
      </c>
      <c r="J62" s="52">
        <f t="shared" si="3"/>
        <v>0</v>
      </c>
    </row>
    <row r="63" spans="1:10" x14ac:dyDescent="0.2">
      <c r="A63" s="485" t="s">
        <v>312</v>
      </c>
      <c r="B63" s="54">
        <v>14</v>
      </c>
      <c r="C63" s="54">
        <v>2</v>
      </c>
      <c r="D63" s="54"/>
      <c r="E63" s="54">
        <v>11</v>
      </c>
      <c r="F63" s="57">
        <f t="shared" si="0"/>
        <v>13</v>
      </c>
      <c r="H63" s="58">
        <f t="shared" si="1"/>
        <v>0.9285714285714286</v>
      </c>
      <c r="I63" s="55">
        <f t="shared" si="2"/>
        <v>0.7857142857142857</v>
      </c>
      <c r="J63" s="56">
        <f t="shared" si="3"/>
        <v>0.14285714285714285</v>
      </c>
    </row>
    <row r="64" spans="1:10" x14ac:dyDescent="0.2">
      <c r="A64" s="482" t="s">
        <v>46</v>
      </c>
      <c r="B64" s="20">
        <v>2</v>
      </c>
      <c r="C64" s="15"/>
      <c r="D64" s="15"/>
      <c r="E64" s="26">
        <v>2</v>
      </c>
      <c r="F64" s="29">
        <f t="shared" si="0"/>
        <v>2</v>
      </c>
      <c r="H64" s="23">
        <f t="shared" si="1"/>
        <v>1</v>
      </c>
      <c r="I64" s="32">
        <f t="shared" si="2"/>
        <v>1</v>
      </c>
      <c r="J64" s="33">
        <f t="shared" si="3"/>
        <v>0</v>
      </c>
    </row>
    <row r="65" spans="1:10" x14ac:dyDescent="0.2">
      <c r="A65" s="483" t="s">
        <v>47</v>
      </c>
      <c r="B65" s="21">
        <v>9</v>
      </c>
      <c r="C65" s="17">
        <v>1</v>
      </c>
      <c r="D65" s="17"/>
      <c r="E65" s="27">
        <v>7</v>
      </c>
      <c r="F65" s="30">
        <f t="shared" si="0"/>
        <v>8</v>
      </c>
      <c r="H65" s="24">
        <f t="shared" si="1"/>
        <v>0.88888888888888884</v>
      </c>
      <c r="I65" s="34">
        <f t="shared" si="2"/>
        <v>0.77777777777777779</v>
      </c>
      <c r="J65" s="35">
        <f t="shared" si="3"/>
        <v>0.1111111111111111</v>
      </c>
    </row>
    <row r="66" spans="1:10" x14ac:dyDescent="0.2">
      <c r="A66" s="483" t="s">
        <v>48</v>
      </c>
      <c r="B66" s="21">
        <v>2</v>
      </c>
      <c r="C66" s="17"/>
      <c r="D66" s="17"/>
      <c r="E66" s="27">
        <v>2</v>
      </c>
      <c r="F66" s="30">
        <f t="shared" si="0"/>
        <v>2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">
      <c r="A67" s="484" t="s">
        <v>49</v>
      </c>
      <c r="B67" s="43">
        <v>1</v>
      </c>
      <c r="C67" s="44">
        <v>1</v>
      </c>
      <c r="D67" s="44"/>
      <c r="E67" s="45"/>
      <c r="F67" s="46">
        <f t="shared" si="0"/>
        <v>1</v>
      </c>
      <c r="H67" s="50">
        <f t="shared" si="1"/>
        <v>1</v>
      </c>
      <c r="I67" s="51">
        <f t="shared" si="2"/>
        <v>0</v>
      </c>
      <c r="J67" s="52">
        <f t="shared" si="3"/>
        <v>1</v>
      </c>
    </row>
    <row r="68" spans="1:10" ht="24.75" customHeight="1" x14ac:dyDescent="0.2">
      <c r="A68" s="485" t="s">
        <v>480</v>
      </c>
      <c r="B68" s="54">
        <v>63</v>
      </c>
      <c r="C68" s="54">
        <v>2</v>
      </c>
      <c r="D68" s="54"/>
      <c r="E68" s="54">
        <v>59</v>
      </c>
      <c r="F68" s="57">
        <f t="shared" si="0"/>
        <v>61</v>
      </c>
      <c r="H68" s="58">
        <f t="shared" si="1"/>
        <v>0.96825396825396826</v>
      </c>
      <c r="I68" s="55">
        <f t="shared" si="2"/>
        <v>0.93650793650793651</v>
      </c>
      <c r="J68" s="56">
        <f t="shared" si="3"/>
        <v>3.1746031746031744E-2</v>
      </c>
    </row>
    <row r="69" spans="1:10" x14ac:dyDescent="0.2">
      <c r="A69" s="482" t="s">
        <v>50</v>
      </c>
      <c r="B69" s="20">
        <v>22</v>
      </c>
      <c r="C69" s="15"/>
      <c r="D69" s="15"/>
      <c r="E69" s="26">
        <v>21</v>
      </c>
      <c r="F69" s="29">
        <f t="shared" si="0"/>
        <v>21</v>
      </c>
      <c r="H69" s="23">
        <f t="shared" si="1"/>
        <v>0.95454545454545459</v>
      </c>
      <c r="I69" s="32">
        <f t="shared" si="2"/>
        <v>0.95454545454545459</v>
      </c>
      <c r="J69" s="33">
        <f t="shared" si="3"/>
        <v>0</v>
      </c>
    </row>
    <row r="70" spans="1:10" x14ac:dyDescent="0.2">
      <c r="A70" s="483" t="s">
        <v>51</v>
      </c>
      <c r="B70" s="21">
        <v>18</v>
      </c>
      <c r="C70" s="17">
        <v>1</v>
      </c>
      <c r="D70" s="17"/>
      <c r="E70" s="27">
        <v>17</v>
      </c>
      <c r="F70" s="30">
        <f t="shared" si="0"/>
        <v>18</v>
      </c>
      <c r="H70" s="24">
        <f t="shared" si="1"/>
        <v>1</v>
      </c>
      <c r="I70" s="34">
        <f t="shared" si="2"/>
        <v>0.94444444444444442</v>
      </c>
      <c r="J70" s="35">
        <f t="shared" si="3"/>
        <v>5.5555555555555552E-2</v>
      </c>
    </row>
    <row r="71" spans="1:10" x14ac:dyDescent="0.2">
      <c r="A71" s="483" t="s">
        <v>52</v>
      </c>
      <c r="B71" s="21">
        <v>9</v>
      </c>
      <c r="C71" s="17"/>
      <c r="D71" s="17"/>
      <c r="E71" s="27">
        <v>8</v>
      </c>
      <c r="F71" s="30">
        <f t="shared" si="0"/>
        <v>8</v>
      </c>
      <c r="H71" s="24">
        <f t="shared" si="1"/>
        <v>0.88888888888888884</v>
      </c>
      <c r="I71" s="34">
        <f t="shared" si="2"/>
        <v>0.88888888888888884</v>
      </c>
      <c r="J71" s="35">
        <f t="shared" si="3"/>
        <v>0</v>
      </c>
    </row>
    <row r="72" spans="1:10" x14ac:dyDescent="0.2">
      <c r="A72" s="484" t="s">
        <v>53</v>
      </c>
      <c r="B72" s="43">
        <v>14</v>
      </c>
      <c r="C72" s="44">
        <v>1</v>
      </c>
      <c r="D72" s="44"/>
      <c r="E72" s="45">
        <v>13</v>
      </c>
      <c r="F72" s="46">
        <f t="shared" si="0"/>
        <v>14</v>
      </c>
      <c r="H72" s="50">
        <f t="shared" si="1"/>
        <v>1</v>
      </c>
      <c r="I72" s="51">
        <f t="shared" si="2"/>
        <v>0.9285714285714286</v>
      </c>
      <c r="J72" s="52">
        <f t="shared" si="3"/>
        <v>7.1428571428571425E-2</v>
      </c>
    </row>
    <row r="73" spans="1:10" x14ac:dyDescent="0.2">
      <c r="A73" s="485" t="s">
        <v>481</v>
      </c>
      <c r="B73" s="54">
        <v>34</v>
      </c>
      <c r="C73" s="54">
        <v>1</v>
      </c>
      <c r="D73" s="54"/>
      <c r="E73" s="54">
        <v>28</v>
      </c>
      <c r="F73" s="57">
        <f t="shared" si="0"/>
        <v>29</v>
      </c>
      <c r="H73" s="58">
        <f t="shared" si="1"/>
        <v>0.8529411764705882</v>
      </c>
      <c r="I73" s="55">
        <f t="shared" si="2"/>
        <v>0.82352941176470584</v>
      </c>
      <c r="J73" s="56">
        <f t="shared" si="3"/>
        <v>2.9411764705882353E-2</v>
      </c>
    </row>
    <row r="74" spans="1:10" x14ac:dyDescent="0.2">
      <c r="A74" s="482" t="s">
        <v>54</v>
      </c>
      <c r="B74" s="20">
        <v>13</v>
      </c>
      <c r="C74" s="15">
        <v>1</v>
      </c>
      <c r="D74" s="15"/>
      <c r="E74" s="26">
        <v>10</v>
      </c>
      <c r="F74" s="29">
        <f t="shared" si="0"/>
        <v>11</v>
      </c>
      <c r="H74" s="23">
        <f t="shared" si="1"/>
        <v>0.84615384615384615</v>
      </c>
      <c r="I74" s="32">
        <f t="shared" si="2"/>
        <v>0.76923076923076927</v>
      </c>
      <c r="J74" s="33">
        <f t="shared" si="3"/>
        <v>7.6923076923076927E-2</v>
      </c>
    </row>
    <row r="75" spans="1:10" x14ac:dyDescent="0.2">
      <c r="A75" s="483" t="s">
        <v>55</v>
      </c>
      <c r="B75" s="21">
        <v>5</v>
      </c>
      <c r="C75" s="17"/>
      <c r="D75" s="17"/>
      <c r="E75" s="27">
        <v>4</v>
      </c>
      <c r="F75" s="30">
        <f t="shared" si="0"/>
        <v>4</v>
      </c>
      <c r="H75" s="24">
        <f t="shared" si="1"/>
        <v>0.8</v>
      </c>
      <c r="I75" s="34">
        <f t="shared" si="2"/>
        <v>0.8</v>
      </c>
      <c r="J75" s="35">
        <f t="shared" si="3"/>
        <v>0</v>
      </c>
    </row>
    <row r="76" spans="1:10" x14ac:dyDescent="0.2">
      <c r="A76" s="483" t="s">
        <v>56</v>
      </c>
      <c r="B76" s="21">
        <v>5</v>
      </c>
      <c r="C76" s="17"/>
      <c r="D76" s="17"/>
      <c r="E76" s="27">
        <v>4</v>
      </c>
      <c r="F76" s="30">
        <f t="shared" ref="F76:F84" si="4">SUM(C76:E76)</f>
        <v>4</v>
      </c>
      <c r="H76" s="24">
        <f t="shared" ref="H76:H84" si="5">F76/B76</f>
        <v>0.8</v>
      </c>
      <c r="I76" s="34">
        <f t="shared" ref="I76:I84" si="6">E76/B76</f>
        <v>0.8</v>
      </c>
      <c r="J76" s="35">
        <f t="shared" ref="J76:J84" si="7">(D76+C76)/B76</f>
        <v>0</v>
      </c>
    </row>
    <row r="77" spans="1:10" x14ac:dyDescent="0.2">
      <c r="A77" s="483" t="s">
        <v>57</v>
      </c>
      <c r="B77" s="21">
        <v>5</v>
      </c>
      <c r="C77" s="17"/>
      <c r="D77" s="17"/>
      <c r="E77" s="27">
        <v>4</v>
      </c>
      <c r="F77" s="30">
        <f t="shared" si="4"/>
        <v>4</v>
      </c>
      <c r="H77" s="24">
        <f t="shared" si="5"/>
        <v>0.8</v>
      </c>
      <c r="I77" s="34">
        <f t="shared" si="6"/>
        <v>0.8</v>
      </c>
      <c r="J77" s="35">
        <f t="shared" si="7"/>
        <v>0</v>
      </c>
    </row>
    <row r="78" spans="1:10" x14ac:dyDescent="0.2">
      <c r="A78" s="483" t="s">
        <v>58</v>
      </c>
      <c r="B78" s="21">
        <v>3</v>
      </c>
      <c r="C78" s="17"/>
      <c r="D78" s="17"/>
      <c r="E78" s="27">
        <v>3</v>
      </c>
      <c r="F78" s="30">
        <f t="shared" si="4"/>
        <v>3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84" t="s">
        <v>59</v>
      </c>
      <c r="B79" s="43">
        <v>3</v>
      </c>
      <c r="C79" s="44"/>
      <c r="D79" s="44"/>
      <c r="E79" s="45">
        <v>3</v>
      </c>
      <c r="F79" s="46">
        <f t="shared" si="4"/>
        <v>3</v>
      </c>
      <c r="H79" s="50">
        <f t="shared" si="5"/>
        <v>1</v>
      </c>
      <c r="I79" s="51">
        <f t="shared" si="6"/>
        <v>1</v>
      </c>
      <c r="J79" s="52">
        <f t="shared" si="7"/>
        <v>0</v>
      </c>
    </row>
    <row r="80" spans="1:10" x14ac:dyDescent="0.2">
      <c r="A80" s="480" t="s">
        <v>32</v>
      </c>
      <c r="B80" s="64">
        <v>14</v>
      </c>
      <c r="C80" s="64"/>
      <c r="D80" s="64"/>
      <c r="E80" s="64">
        <v>14</v>
      </c>
      <c r="F80" s="59">
        <f t="shared" si="4"/>
        <v>14</v>
      </c>
      <c r="H80" s="61">
        <f t="shared" si="5"/>
        <v>1</v>
      </c>
      <c r="I80" s="67">
        <f t="shared" si="6"/>
        <v>1</v>
      </c>
      <c r="J80" s="68">
        <f t="shared" si="7"/>
        <v>0</v>
      </c>
    </row>
    <row r="81" spans="1:10" x14ac:dyDescent="0.2">
      <c r="A81" s="481" t="s">
        <v>99</v>
      </c>
      <c r="B81" s="66">
        <v>14</v>
      </c>
      <c r="C81" s="66"/>
      <c r="D81" s="66"/>
      <c r="E81" s="66">
        <v>14</v>
      </c>
      <c r="F81" s="60">
        <f t="shared" si="4"/>
        <v>14</v>
      </c>
      <c r="H81" s="62">
        <f t="shared" si="5"/>
        <v>1</v>
      </c>
      <c r="I81" s="69">
        <f t="shared" si="6"/>
        <v>1</v>
      </c>
      <c r="J81" s="70">
        <f t="shared" si="7"/>
        <v>0</v>
      </c>
    </row>
    <row r="82" spans="1:10" x14ac:dyDescent="0.2">
      <c r="A82" s="482" t="s">
        <v>33</v>
      </c>
      <c r="B82" s="20">
        <v>4</v>
      </c>
      <c r="C82" s="15"/>
      <c r="D82" s="15"/>
      <c r="E82" s="26">
        <v>4</v>
      </c>
      <c r="F82" s="29">
        <f t="shared" si="4"/>
        <v>4</v>
      </c>
      <c r="H82" s="23">
        <f t="shared" si="5"/>
        <v>1</v>
      </c>
      <c r="I82" s="32">
        <f t="shared" si="6"/>
        <v>1</v>
      </c>
      <c r="J82" s="33">
        <f t="shared" si="7"/>
        <v>0</v>
      </c>
    </row>
    <row r="83" spans="1:10" x14ac:dyDescent="0.2">
      <c r="A83" s="483" t="s">
        <v>34</v>
      </c>
      <c r="B83" s="21">
        <v>7</v>
      </c>
      <c r="C83" s="17"/>
      <c r="D83" s="17"/>
      <c r="E83" s="27">
        <v>7</v>
      </c>
      <c r="F83" s="30">
        <f t="shared" si="4"/>
        <v>7</v>
      </c>
      <c r="H83" s="24">
        <f t="shared" si="5"/>
        <v>1</v>
      </c>
      <c r="I83" s="34">
        <f t="shared" si="6"/>
        <v>1</v>
      </c>
      <c r="J83" s="35">
        <f t="shared" si="7"/>
        <v>0</v>
      </c>
    </row>
    <row r="84" spans="1:10" x14ac:dyDescent="0.2">
      <c r="A84" s="488" t="s">
        <v>35</v>
      </c>
      <c r="B84" s="22">
        <v>3</v>
      </c>
      <c r="C84" s="19"/>
      <c r="D84" s="19"/>
      <c r="E84" s="28">
        <v>3</v>
      </c>
      <c r="F84" s="31">
        <f t="shared" si="4"/>
        <v>3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A85" s="6"/>
      <c r="H85" s="5"/>
      <c r="I85" s="5"/>
      <c r="J85" s="5"/>
    </row>
    <row r="86" spans="1:10" x14ac:dyDescent="0.2">
      <c r="A86" s="8" t="s">
        <v>60</v>
      </c>
      <c r="B86" s="12">
        <f>B80+B50+B20+B11</f>
        <v>566</v>
      </c>
      <c r="C86" s="12">
        <f>C80+C50+C20+C11</f>
        <v>93</v>
      </c>
      <c r="D86" s="12">
        <f>D80+D50+D20+D11</f>
        <v>2</v>
      </c>
      <c r="E86" s="12">
        <f>E80+E50+E20+E11</f>
        <v>429</v>
      </c>
      <c r="F86" s="13">
        <f>F80+F50+F20+F11</f>
        <v>524</v>
      </c>
      <c r="G86" s="7"/>
      <c r="H86" s="11">
        <f>F86/B86</f>
        <v>0.9257950530035336</v>
      </c>
      <c r="I86" s="9">
        <f>E86/B86</f>
        <v>0.75795053003533563</v>
      </c>
      <c r="J86" s="10">
        <f>(D86+C86)/B86</f>
        <v>0.16784452296819788</v>
      </c>
    </row>
    <row r="88" spans="1:10" x14ac:dyDescent="0.2">
      <c r="A88" s="340" t="s">
        <v>556</v>
      </c>
    </row>
    <row r="89" spans="1:10" x14ac:dyDescent="0.2">
      <c r="A89" s="341" t="s">
        <v>581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72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J89"/>
  <sheetViews>
    <sheetView showGridLines="0" workbookViewId="0">
      <selection activeCell="O70" sqref="O70"/>
    </sheetView>
  </sheetViews>
  <sheetFormatPr baseColWidth="10" defaultRowHeight="12.75" x14ac:dyDescent="0.2"/>
  <cols>
    <col min="1" max="1" width="30.33203125" style="489" customWidth="1"/>
    <col min="7" max="7" width="4.33203125" customWidth="1"/>
    <col min="10" max="10" width="14.5" customWidth="1"/>
  </cols>
  <sheetData>
    <row r="1" spans="1:10" ht="13.5" thickBot="1" x14ac:dyDescent="0.25"/>
    <row r="2" spans="1:10" ht="33" customHeight="1" thickTop="1" thickBot="1" x14ac:dyDescent="0.25">
      <c r="A2" s="612" t="s">
        <v>523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3.5" thickTop="1" x14ac:dyDescent="0.2"/>
    <row r="5" spans="1:10" ht="30.6" customHeight="1" x14ac:dyDescent="0.2">
      <c r="A5" s="629" t="s">
        <v>508</v>
      </c>
      <c r="B5" s="629"/>
      <c r="C5" s="629"/>
      <c r="D5" s="629"/>
      <c r="E5" s="629"/>
      <c r="F5" s="629"/>
      <c r="G5" s="629"/>
      <c r="H5" s="629"/>
      <c r="I5" s="629"/>
      <c r="J5" s="629"/>
    </row>
    <row r="6" spans="1:10" ht="15" customHeight="1" x14ac:dyDescent="0.2"/>
    <row r="8" spans="1:10" ht="27.75" customHeight="1" x14ac:dyDescent="0.2">
      <c r="B8" s="643" t="s">
        <v>61</v>
      </c>
      <c r="C8" s="637" t="s">
        <v>62</v>
      </c>
      <c r="D8" s="638"/>
      <c r="E8" s="639"/>
      <c r="F8" s="641" t="s">
        <v>63</v>
      </c>
      <c r="H8" s="645" t="s">
        <v>80</v>
      </c>
      <c r="I8" s="646" t="s">
        <v>81</v>
      </c>
      <c r="J8" s="640" t="s">
        <v>82</v>
      </c>
    </row>
    <row r="9" spans="1:10" ht="27.75" customHeight="1" x14ac:dyDescent="0.2">
      <c r="B9" s="644"/>
      <c r="C9" s="1" t="s">
        <v>64</v>
      </c>
      <c r="D9" s="2" t="s">
        <v>65</v>
      </c>
      <c r="E9" s="3" t="s">
        <v>66</v>
      </c>
      <c r="F9" s="642"/>
      <c r="H9" s="645"/>
      <c r="I9" s="646"/>
      <c r="J9" s="640"/>
    </row>
    <row r="11" spans="1:10" x14ac:dyDescent="0.2">
      <c r="A11" s="480" t="s">
        <v>0</v>
      </c>
      <c r="B11" s="64">
        <v>64</v>
      </c>
      <c r="C11" s="64">
        <v>8</v>
      </c>
      <c r="D11" s="64"/>
      <c r="E11" s="64">
        <v>51</v>
      </c>
      <c r="F11" s="59">
        <f>E11+D11+C11</f>
        <v>59</v>
      </c>
      <c r="H11" s="61">
        <f>F11/B11</f>
        <v>0.921875</v>
      </c>
      <c r="I11" s="67">
        <f>E11/B11</f>
        <v>0.796875</v>
      </c>
      <c r="J11" s="68">
        <f>(C11+D11)/B11</f>
        <v>0.125</v>
      </c>
    </row>
    <row r="12" spans="1:10" x14ac:dyDescent="0.2">
      <c r="A12" s="481" t="s">
        <v>476</v>
      </c>
      <c r="B12" s="66">
        <v>12</v>
      </c>
      <c r="C12" s="66"/>
      <c r="D12" s="66"/>
      <c r="E12" s="66">
        <v>12</v>
      </c>
      <c r="F12" s="60">
        <f t="shared" ref="F12:F75" si="0">E12+D12+C12</f>
        <v>12</v>
      </c>
      <c r="H12" s="62">
        <f t="shared" ref="H12:H75" si="1">F12/B12</f>
        <v>1</v>
      </c>
      <c r="I12" s="69">
        <f t="shared" ref="I12:I75" si="2">E12/B12</f>
        <v>1</v>
      </c>
      <c r="J12" s="70">
        <f t="shared" ref="J12:J75" si="3">(C12+D12)/B12</f>
        <v>0</v>
      </c>
    </row>
    <row r="13" spans="1:10" x14ac:dyDescent="0.2">
      <c r="A13" s="482" t="s">
        <v>1</v>
      </c>
      <c r="B13" s="20">
        <v>3</v>
      </c>
      <c r="C13" s="15"/>
      <c r="D13" s="15"/>
      <c r="E13" s="26">
        <v>3</v>
      </c>
      <c r="F13" s="29">
        <f t="shared" si="0"/>
        <v>3</v>
      </c>
      <c r="H13" s="23">
        <f t="shared" si="1"/>
        <v>1</v>
      </c>
      <c r="I13" s="32">
        <f t="shared" si="2"/>
        <v>1</v>
      </c>
      <c r="J13" s="33">
        <f t="shared" si="3"/>
        <v>0</v>
      </c>
    </row>
    <row r="14" spans="1:10" x14ac:dyDescent="0.2">
      <c r="A14" s="483" t="s">
        <v>2</v>
      </c>
      <c r="B14" s="21">
        <v>8</v>
      </c>
      <c r="C14" s="17"/>
      <c r="D14" s="17"/>
      <c r="E14" s="27">
        <v>8</v>
      </c>
      <c r="F14" s="30">
        <f t="shared" si="0"/>
        <v>8</v>
      </c>
      <c r="H14" s="24">
        <f t="shared" si="1"/>
        <v>1</v>
      </c>
      <c r="I14" s="34">
        <f t="shared" si="2"/>
        <v>1</v>
      </c>
      <c r="J14" s="35">
        <f t="shared" si="3"/>
        <v>0</v>
      </c>
    </row>
    <row r="15" spans="1:10" x14ac:dyDescent="0.2">
      <c r="A15" s="483" t="s">
        <v>3</v>
      </c>
      <c r="B15" s="21"/>
      <c r="C15" s="17"/>
      <c r="D15" s="17"/>
      <c r="E15" s="27"/>
      <c r="F15" s="30">
        <f t="shared" si="0"/>
        <v>0</v>
      </c>
      <c r="H15" s="24"/>
      <c r="I15" s="34"/>
      <c r="J15" s="35"/>
    </row>
    <row r="16" spans="1:10" x14ac:dyDescent="0.2">
      <c r="A16" s="484" t="s">
        <v>4</v>
      </c>
      <c r="B16" s="43">
        <v>1</v>
      </c>
      <c r="C16" s="44"/>
      <c r="D16" s="44"/>
      <c r="E16" s="45">
        <v>1</v>
      </c>
      <c r="F16" s="46">
        <f t="shared" si="0"/>
        <v>1</v>
      </c>
      <c r="H16" s="50">
        <f t="shared" si="1"/>
        <v>1</v>
      </c>
      <c r="I16" s="51">
        <f t="shared" si="2"/>
        <v>1</v>
      </c>
      <c r="J16" s="52">
        <f t="shared" si="3"/>
        <v>0</v>
      </c>
    </row>
    <row r="17" spans="1:10" ht="25.5" x14ac:dyDescent="0.2">
      <c r="A17" s="485" t="s">
        <v>477</v>
      </c>
      <c r="B17" s="54">
        <v>52</v>
      </c>
      <c r="C17" s="54">
        <v>8</v>
      </c>
      <c r="D17" s="54"/>
      <c r="E17" s="54">
        <v>39</v>
      </c>
      <c r="F17" s="57">
        <f t="shared" si="0"/>
        <v>47</v>
      </c>
      <c r="H17" s="58">
        <f t="shared" si="1"/>
        <v>0.90384615384615385</v>
      </c>
      <c r="I17" s="55">
        <f t="shared" si="2"/>
        <v>0.75</v>
      </c>
      <c r="J17" s="56">
        <f t="shared" si="3"/>
        <v>0.15384615384615385</v>
      </c>
    </row>
    <row r="18" spans="1:10" x14ac:dyDescent="0.2">
      <c r="A18" s="482" t="s">
        <v>5</v>
      </c>
      <c r="B18" s="20">
        <v>22</v>
      </c>
      <c r="C18" s="15">
        <v>3</v>
      </c>
      <c r="D18" s="15"/>
      <c r="E18" s="26">
        <v>18</v>
      </c>
      <c r="F18" s="29">
        <f t="shared" si="0"/>
        <v>21</v>
      </c>
      <c r="H18" s="23">
        <f t="shared" si="1"/>
        <v>0.95454545454545459</v>
      </c>
      <c r="I18" s="32">
        <f t="shared" si="2"/>
        <v>0.81818181818181823</v>
      </c>
      <c r="J18" s="33">
        <f t="shared" si="3"/>
        <v>0.13636363636363635</v>
      </c>
    </row>
    <row r="19" spans="1:10" x14ac:dyDescent="0.2">
      <c r="A19" s="484" t="s">
        <v>6</v>
      </c>
      <c r="B19" s="43">
        <v>30</v>
      </c>
      <c r="C19" s="44">
        <v>5</v>
      </c>
      <c r="D19" s="44"/>
      <c r="E19" s="45">
        <v>21</v>
      </c>
      <c r="F19" s="46">
        <f t="shared" si="0"/>
        <v>26</v>
      </c>
      <c r="H19" s="50">
        <f t="shared" si="1"/>
        <v>0.8666666666666667</v>
      </c>
      <c r="I19" s="51">
        <f t="shared" si="2"/>
        <v>0.7</v>
      </c>
      <c r="J19" s="52">
        <f t="shared" si="3"/>
        <v>0.16666666666666666</v>
      </c>
    </row>
    <row r="20" spans="1:10" ht="25.5" x14ac:dyDescent="0.2">
      <c r="A20" s="480" t="s">
        <v>474</v>
      </c>
      <c r="B20" s="64">
        <v>226</v>
      </c>
      <c r="C20" s="64">
        <v>35</v>
      </c>
      <c r="D20" s="64">
        <v>1</v>
      </c>
      <c r="E20" s="64">
        <v>173</v>
      </c>
      <c r="F20" s="59">
        <f t="shared" si="0"/>
        <v>209</v>
      </c>
      <c r="H20" s="61">
        <f t="shared" si="1"/>
        <v>0.9247787610619469</v>
      </c>
      <c r="I20" s="67">
        <f t="shared" si="2"/>
        <v>0.76548672566371678</v>
      </c>
      <c r="J20" s="68">
        <f t="shared" si="3"/>
        <v>0.15929203539823009</v>
      </c>
    </row>
    <row r="21" spans="1:10" x14ac:dyDescent="0.2">
      <c r="A21" s="481" t="s">
        <v>478</v>
      </c>
      <c r="B21" s="66">
        <v>93</v>
      </c>
      <c r="C21" s="66">
        <v>16</v>
      </c>
      <c r="D21" s="66">
        <v>1</v>
      </c>
      <c r="E21" s="66">
        <v>69</v>
      </c>
      <c r="F21" s="60">
        <f t="shared" si="0"/>
        <v>86</v>
      </c>
      <c r="H21" s="62">
        <f t="shared" si="1"/>
        <v>0.92473118279569888</v>
      </c>
      <c r="I21" s="69">
        <f t="shared" si="2"/>
        <v>0.74193548387096775</v>
      </c>
      <c r="J21" s="70">
        <f t="shared" si="3"/>
        <v>0.18279569892473119</v>
      </c>
    </row>
    <row r="22" spans="1:10" x14ac:dyDescent="0.2">
      <c r="A22" s="482" t="s">
        <v>8</v>
      </c>
      <c r="B22" s="20">
        <v>17</v>
      </c>
      <c r="C22" s="15">
        <v>4</v>
      </c>
      <c r="D22" s="15"/>
      <c r="E22" s="26">
        <v>11</v>
      </c>
      <c r="F22" s="29">
        <f t="shared" si="0"/>
        <v>15</v>
      </c>
      <c r="H22" s="23">
        <f t="shared" si="1"/>
        <v>0.88235294117647056</v>
      </c>
      <c r="I22" s="32">
        <f t="shared" si="2"/>
        <v>0.6470588235294118</v>
      </c>
      <c r="J22" s="33">
        <f t="shared" si="3"/>
        <v>0.23529411764705882</v>
      </c>
    </row>
    <row r="23" spans="1:10" x14ac:dyDescent="0.2">
      <c r="A23" s="483" t="s">
        <v>9</v>
      </c>
      <c r="B23" s="21">
        <v>3</v>
      </c>
      <c r="C23" s="17">
        <v>1</v>
      </c>
      <c r="D23" s="17"/>
      <c r="E23" s="27">
        <v>2</v>
      </c>
      <c r="F23" s="30">
        <f t="shared" si="0"/>
        <v>3</v>
      </c>
      <c r="H23" s="24">
        <f t="shared" si="1"/>
        <v>1</v>
      </c>
      <c r="I23" s="34">
        <f t="shared" si="2"/>
        <v>0.66666666666666663</v>
      </c>
      <c r="J23" s="35">
        <f t="shared" si="3"/>
        <v>0.33333333333333331</v>
      </c>
    </row>
    <row r="24" spans="1:10" x14ac:dyDescent="0.2">
      <c r="A24" s="483" t="s">
        <v>10</v>
      </c>
      <c r="B24" s="21">
        <v>25</v>
      </c>
      <c r="C24" s="17">
        <v>6</v>
      </c>
      <c r="D24" s="17">
        <v>1</v>
      </c>
      <c r="E24" s="27">
        <v>18</v>
      </c>
      <c r="F24" s="30">
        <f t="shared" si="0"/>
        <v>25</v>
      </c>
      <c r="H24" s="24">
        <f t="shared" si="1"/>
        <v>1</v>
      </c>
      <c r="I24" s="34">
        <f t="shared" si="2"/>
        <v>0.72</v>
      </c>
      <c r="J24" s="35">
        <f t="shared" si="3"/>
        <v>0.28000000000000003</v>
      </c>
    </row>
    <row r="25" spans="1:10" x14ac:dyDescent="0.2">
      <c r="A25" s="483" t="s">
        <v>11</v>
      </c>
      <c r="B25" s="21">
        <v>4</v>
      </c>
      <c r="C25" s="17">
        <v>1</v>
      </c>
      <c r="D25" s="17"/>
      <c r="E25" s="27">
        <v>3</v>
      </c>
      <c r="F25" s="30">
        <f t="shared" si="0"/>
        <v>4</v>
      </c>
      <c r="H25" s="24">
        <f t="shared" si="1"/>
        <v>1</v>
      </c>
      <c r="I25" s="34">
        <f t="shared" si="2"/>
        <v>0.75</v>
      </c>
      <c r="J25" s="35">
        <f t="shared" si="3"/>
        <v>0.25</v>
      </c>
    </row>
    <row r="26" spans="1:10" x14ac:dyDescent="0.2">
      <c r="A26" s="483" t="s">
        <v>12</v>
      </c>
      <c r="B26" s="21">
        <v>22</v>
      </c>
      <c r="C26" s="17">
        <v>1</v>
      </c>
      <c r="D26" s="17"/>
      <c r="E26" s="27">
        <v>18</v>
      </c>
      <c r="F26" s="30">
        <f t="shared" si="0"/>
        <v>19</v>
      </c>
      <c r="H26" s="24">
        <f t="shared" si="1"/>
        <v>0.86363636363636365</v>
      </c>
      <c r="I26" s="34">
        <f t="shared" si="2"/>
        <v>0.81818181818181823</v>
      </c>
      <c r="J26" s="35">
        <f t="shared" si="3"/>
        <v>4.5454545454545456E-2</v>
      </c>
    </row>
    <row r="27" spans="1:10" x14ac:dyDescent="0.2">
      <c r="A27" s="483" t="s">
        <v>13</v>
      </c>
      <c r="B27" s="21"/>
      <c r="C27" s="17"/>
      <c r="D27" s="17"/>
      <c r="E27" s="27"/>
      <c r="F27" s="30">
        <f t="shared" si="0"/>
        <v>0</v>
      </c>
      <c r="H27" s="24"/>
      <c r="I27" s="34"/>
      <c r="J27" s="35"/>
    </row>
    <row r="28" spans="1:10" x14ac:dyDescent="0.2">
      <c r="A28" s="483" t="s">
        <v>14</v>
      </c>
      <c r="B28" s="21"/>
      <c r="C28" s="17"/>
      <c r="D28" s="17"/>
      <c r="E28" s="27"/>
      <c r="F28" s="30">
        <f t="shared" si="0"/>
        <v>0</v>
      </c>
      <c r="H28" s="24"/>
      <c r="I28" s="34"/>
      <c r="J28" s="35"/>
    </row>
    <row r="29" spans="1:10" x14ac:dyDescent="0.2">
      <c r="A29" s="483" t="s">
        <v>15</v>
      </c>
      <c r="B29" s="21">
        <v>15</v>
      </c>
      <c r="C29" s="17">
        <v>3</v>
      </c>
      <c r="D29" s="17"/>
      <c r="E29" s="27">
        <v>12</v>
      </c>
      <c r="F29" s="30">
        <f t="shared" si="0"/>
        <v>15</v>
      </c>
      <c r="H29" s="24">
        <f t="shared" si="1"/>
        <v>1</v>
      </c>
      <c r="I29" s="34">
        <f t="shared" si="2"/>
        <v>0.8</v>
      </c>
      <c r="J29" s="35">
        <f t="shared" si="3"/>
        <v>0.2</v>
      </c>
    </row>
    <row r="30" spans="1:10" x14ac:dyDescent="0.2">
      <c r="A30" s="484" t="s">
        <v>16</v>
      </c>
      <c r="B30" s="43">
        <v>7</v>
      </c>
      <c r="C30" s="44"/>
      <c r="D30" s="44"/>
      <c r="E30" s="45">
        <v>5</v>
      </c>
      <c r="F30" s="46">
        <f t="shared" si="0"/>
        <v>5</v>
      </c>
      <c r="H30" s="50">
        <f t="shared" si="1"/>
        <v>0.7142857142857143</v>
      </c>
      <c r="I30" s="51">
        <f t="shared" si="2"/>
        <v>0.7142857142857143</v>
      </c>
      <c r="J30" s="52">
        <f t="shared" si="3"/>
        <v>0</v>
      </c>
    </row>
    <row r="31" spans="1:10" x14ac:dyDescent="0.2">
      <c r="A31" s="485" t="s">
        <v>281</v>
      </c>
      <c r="B31" s="54">
        <v>98</v>
      </c>
      <c r="C31" s="54">
        <v>18</v>
      </c>
      <c r="D31" s="54"/>
      <c r="E31" s="54">
        <v>72</v>
      </c>
      <c r="F31" s="57">
        <f t="shared" si="0"/>
        <v>90</v>
      </c>
      <c r="H31" s="58">
        <f t="shared" si="1"/>
        <v>0.91836734693877553</v>
      </c>
      <c r="I31" s="55">
        <f t="shared" si="2"/>
        <v>0.73469387755102045</v>
      </c>
      <c r="J31" s="56">
        <f t="shared" si="3"/>
        <v>0.18367346938775511</v>
      </c>
    </row>
    <row r="32" spans="1:10" x14ac:dyDescent="0.2">
      <c r="A32" s="482" t="s">
        <v>17</v>
      </c>
      <c r="B32" s="20">
        <v>14</v>
      </c>
      <c r="C32" s="15">
        <v>2</v>
      </c>
      <c r="D32" s="15"/>
      <c r="E32" s="26">
        <v>10</v>
      </c>
      <c r="F32" s="29">
        <f t="shared" si="0"/>
        <v>12</v>
      </c>
      <c r="H32" s="23">
        <f t="shared" si="1"/>
        <v>0.8571428571428571</v>
      </c>
      <c r="I32" s="32">
        <f t="shared" si="2"/>
        <v>0.7142857142857143</v>
      </c>
      <c r="J32" s="33">
        <f t="shared" si="3"/>
        <v>0.14285714285714285</v>
      </c>
    </row>
    <row r="33" spans="1:10" x14ac:dyDescent="0.2">
      <c r="A33" s="483" t="s">
        <v>18</v>
      </c>
      <c r="B33" s="21">
        <v>10</v>
      </c>
      <c r="C33" s="17">
        <v>3</v>
      </c>
      <c r="D33" s="17"/>
      <c r="E33" s="27">
        <v>6</v>
      </c>
      <c r="F33" s="30">
        <f t="shared" si="0"/>
        <v>9</v>
      </c>
      <c r="H33" s="24">
        <f t="shared" si="1"/>
        <v>0.9</v>
      </c>
      <c r="I33" s="34">
        <f t="shared" si="2"/>
        <v>0.6</v>
      </c>
      <c r="J33" s="35">
        <f t="shared" si="3"/>
        <v>0.3</v>
      </c>
    </row>
    <row r="34" spans="1:10" x14ac:dyDescent="0.2">
      <c r="A34" s="483" t="s">
        <v>19</v>
      </c>
      <c r="B34" s="21">
        <v>18</v>
      </c>
      <c r="C34" s="17">
        <v>5</v>
      </c>
      <c r="D34" s="17"/>
      <c r="E34" s="27">
        <v>13</v>
      </c>
      <c r="F34" s="30">
        <f t="shared" si="0"/>
        <v>18</v>
      </c>
      <c r="H34" s="24">
        <f t="shared" si="1"/>
        <v>1</v>
      </c>
      <c r="I34" s="34">
        <f t="shared" si="2"/>
        <v>0.72222222222222221</v>
      </c>
      <c r="J34" s="35">
        <f t="shared" si="3"/>
        <v>0.27777777777777779</v>
      </c>
    </row>
    <row r="35" spans="1:10" x14ac:dyDescent="0.2">
      <c r="A35" s="483" t="s">
        <v>20</v>
      </c>
      <c r="B35" s="21">
        <v>13</v>
      </c>
      <c r="C35" s="17">
        <v>2</v>
      </c>
      <c r="D35" s="17"/>
      <c r="E35" s="27">
        <v>11</v>
      </c>
      <c r="F35" s="30">
        <f t="shared" si="0"/>
        <v>13</v>
      </c>
      <c r="H35" s="24">
        <f t="shared" si="1"/>
        <v>1</v>
      </c>
      <c r="I35" s="34">
        <f t="shared" si="2"/>
        <v>0.84615384615384615</v>
      </c>
      <c r="J35" s="35">
        <f t="shared" si="3"/>
        <v>0.15384615384615385</v>
      </c>
    </row>
    <row r="36" spans="1:10" x14ac:dyDescent="0.2">
      <c r="A36" s="483" t="s">
        <v>21</v>
      </c>
      <c r="B36" s="21">
        <v>4</v>
      </c>
      <c r="C36" s="17"/>
      <c r="D36" s="17"/>
      <c r="E36" s="27">
        <v>2</v>
      </c>
      <c r="F36" s="30">
        <f t="shared" si="0"/>
        <v>2</v>
      </c>
      <c r="H36" s="24">
        <f t="shared" si="1"/>
        <v>0.5</v>
      </c>
      <c r="I36" s="34">
        <f t="shared" si="2"/>
        <v>0.5</v>
      </c>
      <c r="J36" s="35">
        <f t="shared" si="3"/>
        <v>0</v>
      </c>
    </row>
    <row r="37" spans="1:10" x14ac:dyDescent="0.2">
      <c r="A37" s="483" t="s">
        <v>22</v>
      </c>
      <c r="B37" s="21">
        <v>9</v>
      </c>
      <c r="C37" s="17">
        <v>1</v>
      </c>
      <c r="D37" s="17"/>
      <c r="E37" s="27">
        <v>8</v>
      </c>
      <c r="F37" s="30">
        <f t="shared" si="0"/>
        <v>9</v>
      </c>
      <c r="H37" s="24">
        <f t="shared" si="1"/>
        <v>1</v>
      </c>
      <c r="I37" s="34">
        <f t="shared" si="2"/>
        <v>0.88888888888888884</v>
      </c>
      <c r="J37" s="35">
        <f t="shared" si="3"/>
        <v>0.1111111111111111</v>
      </c>
    </row>
    <row r="38" spans="1:10" x14ac:dyDescent="0.2">
      <c r="A38" s="483" t="s">
        <v>23</v>
      </c>
      <c r="B38" s="21">
        <v>18</v>
      </c>
      <c r="C38" s="17">
        <v>4</v>
      </c>
      <c r="D38" s="17"/>
      <c r="E38" s="27">
        <v>13</v>
      </c>
      <c r="F38" s="30">
        <f t="shared" si="0"/>
        <v>17</v>
      </c>
      <c r="H38" s="24">
        <f t="shared" si="1"/>
        <v>0.94444444444444442</v>
      </c>
      <c r="I38" s="34">
        <f t="shared" si="2"/>
        <v>0.72222222222222221</v>
      </c>
      <c r="J38" s="35">
        <f t="shared" si="3"/>
        <v>0.22222222222222221</v>
      </c>
    </row>
    <row r="39" spans="1:10" x14ac:dyDescent="0.2">
      <c r="A39" s="483" t="s">
        <v>24</v>
      </c>
      <c r="B39" s="21">
        <v>10</v>
      </c>
      <c r="C39" s="17">
        <v>1</v>
      </c>
      <c r="D39" s="17"/>
      <c r="E39" s="27">
        <v>8</v>
      </c>
      <c r="F39" s="30">
        <f t="shared" si="0"/>
        <v>9</v>
      </c>
      <c r="H39" s="24">
        <f t="shared" si="1"/>
        <v>0.9</v>
      </c>
      <c r="I39" s="34">
        <f t="shared" si="2"/>
        <v>0.8</v>
      </c>
      <c r="J39" s="35">
        <f t="shared" si="3"/>
        <v>0.1</v>
      </c>
    </row>
    <row r="40" spans="1:10" x14ac:dyDescent="0.2">
      <c r="A40" s="484" t="s">
        <v>25</v>
      </c>
      <c r="B40" s="43">
        <v>2</v>
      </c>
      <c r="C40" s="44"/>
      <c r="D40" s="44"/>
      <c r="E40" s="45">
        <v>1</v>
      </c>
      <c r="F40" s="46">
        <f t="shared" si="0"/>
        <v>1</v>
      </c>
      <c r="H40" s="50">
        <f t="shared" si="1"/>
        <v>0.5</v>
      </c>
      <c r="I40" s="51">
        <f t="shared" si="2"/>
        <v>0.5</v>
      </c>
      <c r="J40" s="52">
        <f t="shared" si="3"/>
        <v>0</v>
      </c>
    </row>
    <row r="41" spans="1:10" x14ac:dyDescent="0.2">
      <c r="A41" s="485" t="s">
        <v>291</v>
      </c>
      <c r="B41" s="54">
        <v>35</v>
      </c>
      <c r="C41" s="54">
        <v>1</v>
      </c>
      <c r="D41" s="54"/>
      <c r="E41" s="54">
        <v>32</v>
      </c>
      <c r="F41" s="57">
        <f t="shared" si="0"/>
        <v>33</v>
      </c>
      <c r="H41" s="58">
        <f t="shared" si="1"/>
        <v>0.94285714285714284</v>
      </c>
      <c r="I41" s="55">
        <f t="shared" si="2"/>
        <v>0.91428571428571426</v>
      </c>
      <c r="J41" s="56">
        <f t="shared" si="3"/>
        <v>2.8571428571428571E-2</v>
      </c>
    </row>
    <row r="42" spans="1:10" x14ac:dyDescent="0.2">
      <c r="A42" s="482" t="s">
        <v>26</v>
      </c>
      <c r="B42" s="20">
        <v>15</v>
      </c>
      <c r="C42" s="15"/>
      <c r="D42" s="15"/>
      <c r="E42" s="26">
        <v>13</v>
      </c>
      <c r="F42" s="29">
        <f t="shared" si="0"/>
        <v>13</v>
      </c>
      <c r="H42" s="23">
        <f t="shared" si="1"/>
        <v>0.8666666666666667</v>
      </c>
      <c r="I42" s="32">
        <f t="shared" si="2"/>
        <v>0.8666666666666667</v>
      </c>
      <c r="J42" s="33">
        <f t="shared" si="3"/>
        <v>0</v>
      </c>
    </row>
    <row r="43" spans="1:10" x14ac:dyDescent="0.2">
      <c r="A43" s="483" t="s">
        <v>27</v>
      </c>
      <c r="B43" s="21">
        <v>10</v>
      </c>
      <c r="C43" s="17"/>
      <c r="D43" s="17"/>
      <c r="E43" s="27">
        <v>10</v>
      </c>
      <c r="F43" s="30">
        <f t="shared" si="0"/>
        <v>10</v>
      </c>
      <c r="H43" s="24">
        <f t="shared" si="1"/>
        <v>1</v>
      </c>
      <c r="I43" s="34">
        <f t="shared" si="2"/>
        <v>1</v>
      </c>
      <c r="J43" s="35">
        <f t="shared" si="3"/>
        <v>0</v>
      </c>
    </row>
    <row r="44" spans="1:10" x14ac:dyDescent="0.2">
      <c r="A44" s="483" t="s">
        <v>28</v>
      </c>
      <c r="B44" s="21">
        <v>1</v>
      </c>
      <c r="C44" s="17"/>
      <c r="D44" s="17"/>
      <c r="E44" s="27">
        <v>1</v>
      </c>
      <c r="F44" s="30">
        <f t="shared" si="0"/>
        <v>1</v>
      </c>
      <c r="H44" s="24">
        <f>F44/B44</f>
        <v>1</v>
      </c>
      <c r="I44" s="34">
        <f>E44/B44</f>
        <v>1</v>
      </c>
      <c r="J44" s="35">
        <f>(C44+D44)/B44</f>
        <v>0</v>
      </c>
    </row>
    <row r="45" spans="1:10" x14ac:dyDescent="0.2">
      <c r="A45" s="483" t="s">
        <v>29</v>
      </c>
      <c r="B45" s="21">
        <v>1</v>
      </c>
      <c r="C45" s="17"/>
      <c r="D45" s="17"/>
      <c r="E45" s="27">
        <v>1</v>
      </c>
      <c r="F45" s="30">
        <f t="shared" si="0"/>
        <v>1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">
      <c r="A46" s="484" t="s">
        <v>30</v>
      </c>
      <c r="B46" s="43">
        <v>8</v>
      </c>
      <c r="C46" s="44">
        <v>1</v>
      </c>
      <c r="D46" s="44"/>
      <c r="E46" s="45">
        <v>7</v>
      </c>
      <c r="F46" s="46">
        <f t="shared" si="0"/>
        <v>8</v>
      </c>
      <c r="H46" s="50">
        <f t="shared" si="1"/>
        <v>1</v>
      </c>
      <c r="I46" s="51">
        <f t="shared" si="2"/>
        <v>0.875</v>
      </c>
      <c r="J46" s="52">
        <f t="shared" si="3"/>
        <v>0.125</v>
      </c>
    </row>
    <row r="47" spans="1:10" x14ac:dyDescent="0.2">
      <c r="A47" s="485" t="s">
        <v>297</v>
      </c>
      <c r="B47" s="54"/>
      <c r="C47" s="54"/>
      <c r="D47" s="54"/>
      <c r="E47" s="54"/>
      <c r="F47" s="57">
        <f t="shared" si="0"/>
        <v>0</v>
      </c>
      <c r="H47" s="58"/>
      <c r="I47" s="55"/>
      <c r="J47" s="56"/>
    </row>
    <row r="48" spans="1:10" x14ac:dyDescent="0.2">
      <c r="A48" s="515" t="s">
        <v>31</v>
      </c>
      <c r="B48" s="38"/>
      <c r="C48" s="39"/>
      <c r="D48" s="39"/>
      <c r="E48" s="40"/>
      <c r="F48" s="41">
        <f t="shared" si="0"/>
        <v>0</v>
      </c>
      <c r="H48" s="47"/>
      <c r="I48" s="48"/>
      <c r="J48" s="49"/>
    </row>
    <row r="49" spans="1:10" x14ac:dyDescent="0.2">
      <c r="A49" s="487" t="s">
        <v>83</v>
      </c>
      <c r="B49" s="43"/>
      <c r="C49" s="44"/>
      <c r="D49" s="44"/>
      <c r="E49" s="45"/>
      <c r="F49" s="46">
        <f t="shared" si="0"/>
        <v>0</v>
      </c>
      <c r="H49" s="50"/>
      <c r="I49" s="51"/>
      <c r="J49" s="52"/>
    </row>
    <row r="50" spans="1:10" x14ac:dyDescent="0.2">
      <c r="A50" s="480" t="s">
        <v>475</v>
      </c>
      <c r="B50" s="64">
        <v>217</v>
      </c>
      <c r="C50" s="64">
        <v>14</v>
      </c>
      <c r="D50" s="64"/>
      <c r="E50" s="64">
        <v>188</v>
      </c>
      <c r="F50" s="59">
        <f t="shared" si="0"/>
        <v>202</v>
      </c>
      <c r="H50" s="61">
        <f t="shared" si="1"/>
        <v>0.93087557603686633</v>
      </c>
      <c r="I50" s="67">
        <f t="shared" si="2"/>
        <v>0.86635944700460832</v>
      </c>
      <c r="J50" s="68">
        <f t="shared" si="3"/>
        <v>6.4516129032258063E-2</v>
      </c>
    </row>
    <row r="51" spans="1:10" x14ac:dyDescent="0.2">
      <c r="A51" s="481" t="s">
        <v>479</v>
      </c>
      <c r="B51" s="66">
        <v>74</v>
      </c>
      <c r="C51" s="66">
        <v>10</v>
      </c>
      <c r="D51" s="66"/>
      <c r="E51" s="66">
        <v>58</v>
      </c>
      <c r="F51" s="60">
        <f t="shared" si="0"/>
        <v>68</v>
      </c>
      <c r="H51" s="62">
        <f t="shared" si="1"/>
        <v>0.91891891891891897</v>
      </c>
      <c r="I51" s="69">
        <f t="shared" si="2"/>
        <v>0.78378378378378377</v>
      </c>
      <c r="J51" s="70">
        <f t="shared" si="3"/>
        <v>0.13513513513513514</v>
      </c>
    </row>
    <row r="52" spans="1:10" x14ac:dyDescent="0.2">
      <c r="A52" s="482" t="s">
        <v>37</v>
      </c>
      <c r="B52" s="20">
        <v>15</v>
      </c>
      <c r="C52" s="15">
        <v>2</v>
      </c>
      <c r="D52" s="15"/>
      <c r="E52" s="26">
        <v>13</v>
      </c>
      <c r="F52" s="29">
        <f t="shared" si="0"/>
        <v>15</v>
      </c>
      <c r="H52" s="23">
        <f t="shared" si="1"/>
        <v>1</v>
      </c>
      <c r="I52" s="32">
        <f t="shared" si="2"/>
        <v>0.8666666666666667</v>
      </c>
      <c r="J52" s="33">
        <f t="shared" si="3"/>
        <v>0.13333333333333333</v>
      </c>
    </row>
    <row r="53" spans="1:10" x14ac:dyDescent="0.2">
      <c r="A53" s="483" t="s">
        <v>38</v>
      </c>
      <c r="B53" s="21">
        <v>19</v>
      </c>
      <c r="C53" s="17">
        <v>4</v>
      </c>
      <c r="D53" s="17"/>
      <c r="E53" s="27">
        <v>15</v>
      </c>
      <c r="F53" s="30">
        <f t="shared" si="0"/>
        <v>19</v>
      </c>
      <c r="H53" s="24">
        <f t="shared" si="1"/>
        <v>1</v>
      </c>
      <c r="I53" s="34">
        <f t="shared" si="2"/>
        <v>0.78947368421052633</v>
      </c>
      <c r="J53" s="35">
        <f t="shared" si="3"/>
        <v>0.21052631578947367</v>
      </c>
    </row>
    <row r="54" spans="1:10" x14ac:dyDescent="0.2">
      <c r="A54" s="484" t="s">
        <v>39</v>
      </c>
      <c r="B54" s="43">
        <v>40</v>
      </c>
      <c r="C54" s="44">
        <v>4</v>
      </c>
      <c r="D54" s="44"/>
      <c r="E54" s="45">
        <v>30</v>
      </c>
      <c r="F54" s="46">
        <f t="shared" si="0"/>
        <v>34</v>
      </c>
      <c r="H54" s="50">
        <f t="shared" si="1"/>
        <v>0.85</v>
      </c>
      <c r="I54" s="51">
        <f t="shared" si="2"/>
        <v>0.75</v>
      </c>
      <c r="J54" s="52">
        <f t="shared" si="3"/>
        <v>0.1</v>
      </c>
    </row>
    <row r="55" spans="1:10" x14ac:dyDescent="0.2">
      <c r="A55" s="485" t="s">
        <v>304</v>
      </c>
      <c r="B55" s="54">
        <v>18</v>
      </c>
      <c r="C55" s="54">
        <v>1</v>
      </c>
      <c r="D55" s="54"/>
      <c r="E55" s="54">
        <v>16</v>
      </c>
      <c r="F55" s="57">
        <f t="shared" si="0"/>
        <v>17</v>
      </c>
      <c r="H55" s="58">
        <f t="shared" si="1"/>
        <v>0.94444444444444442</v>
      </c>
      <c r="I55" s="55">
        <f t="shared" si="2"/>
        <v>0.88888888888888884</v>
      </c>
      <c r="J55" s="56">
        <f t="shared" si="3"/>
        <v>5.5555555555555552E-2</v>
      </c>
    </row>
    <row r="56" spans="1:10" x14ac:dyDescent="0.2">
      <c r="A56" s="482" t="s">
        <v>40</v>
      </c>
      <c r="B56" s="20">
        <v>14</v>
      </c>
      <c r="C56" s="15">
        <v>1</v>
      </c>
      <c r="D56" s="15"/>
      <c r="E56" s="26">
        <v>12</v>
      </c>
      <c r="F56" s="29">
        <f t="shared" si="0"/>
        <v>13</v>
      </c>
      <c r="H56" s="23">
        <f t="shared" si="1"/>
        <v>0.9285714285714286</v>
      </c>
      <c r="I56" s="32">
        <f t="shared" si="2"/>
        <v>0.8571428571428571</v>
      </c>
      <c r="J56" s="33">
        <f t="shared" si="3"/>
        <v>7.1428571428571425E-2</v>
      </c>
    </row>
    <row r="57" spans="1:10" x14ac:dyDescent="0.2">
      <c r="A57" s="483" t="s">
        <v>41</v>
      </c>
      <c r="B57" s="21">
        <v>2</v>
      </c>
      <c r="C57" s="17"/>
      <c r="D57" s="17"/>
      <c r="E57" s="27">
        <v>2</v>
      </c>
      <c r="F57" s="30">
        <f t="shared" si="0"/>
        <v>2</v>
      </c>
      <c r="H57" s="23">
        <f>F57/B57</f>
        <v>1</v>
      </c>
      <c r="I57" s="32">
        <f>E57/B57</f>
        <v>1</v>
      </c>
      <c r="J57" s="33">
        <f>(C57+D57)/B57</f>
        <v>0</v>
      </c>
    </row>
    <row r="58" spans="1:10" x14ac:dyDescent="0.2">
      <c r="A58" s="484" t="s">
        <v>42</v>
      </c>
      <c r="B58" s="43">
        <v>2</v>
      </c>
      <c r="C58" s="44"/>
      <c r="D58" s="44"/>
      <c r="E58" s="45">
        <v>2</v>
      </c>
      <c r="F58" s="46">
        <f t="shared" si="0"/>
        <v>2</v>
      </c>
      <c r="H58" s="50">
        <f t="shared" si="1"/>
        <v>1</v>
      </c>
      <c r="I58" s="51">
        <f t="shared" si="2"/>
        <v>1</v>
      </c>
      <c r="J58" s="52">
        <f t="shared" si="3"/>
        <v>0</v>
      </c>
    </row>
    <row r="59" spans="1:10" x14ac:dyDescent="0.2">
      <c r="A59" s="485" t="s">
        <v>308</v>
      </c>
      <c r="B59" s="54">
        <v>16</v>
      </c>
      <c r="C59" s="54"/>
      <c r="D59" s="54"/>
      <c r="E59" s="54">
        <v>16</v>
      </c>
      <c r="F59" s="57">
        <f t="shared" si="0"/>
        <v>16</v>
      </c>
      <c r="H59" s="58">
        <f t="shared" si="1"/>
        <v>1</v>
      </c>
      <c r="I59" s="55">
        <f t="shared" si="2"/>
        <v>1</v>
      </c>
      <c r="J59" s="56">
        <f t="shared" si="3"/>
        <v>0</v>
      </c>
    </row>
    <row r="60" spans="1:10" x14ac:dyDescent="0.2">
      <c r="A60" s="482" t="s">
        <v>43</v>
      </c>
      <c r="B60" s="20">
        <v>7</v>
      </c>
      <c r="C60" s="15"/>
      <c r="D60" s="15"/>
      <c r="E60" s="26">
        <v>7</v>
      </c>
      <c r="F60" s="29">
        <f t="shared" si="0"/>
        <v>7</v>
      </c>
      <c r="H60" s="23">
        <f t="shared" si="1"/>
        <v>1</v>
      </c>
      <c r="I60" s="32">
        <f t="shared" si="2"/>
        <v>1</v>
      </c>
      <c r="J60" s="33">
        <f t="shared" si="3"/>
        <v>0</v>
      </c>
    </row>
    <row r="61" spans="1:10" x14ac:dyDescent="0.2">
      <c r="A61" s="483" t="s">
        <v>44</v>
      </c>
      <c r="B61" s="21">
        <v>4</v>
      </c>
      <c r="C61" s="17"/>
      <c r="D61" s="17"/>
      <c r="E61" s="27">
        <v>4</v>
      </c>
      <c r="F61" s="30">
        <f t="shared" si="0"/>
        <v>4</v>
      </c>
      <c r="H61" s="24">
        <f t="shared" si="1"/>
        <v>1</v>
      </c>
      <c r="I61" s="34">
        <f t="shared" si="2"/>
        <v>1</v>
      </c>
      <c r="J61" s="35">
        <f t="shared" si="3"/>
        <v>0</v>
      </c>
    </row>
    <row r="62" spans="1:10" x14ac:dyDescent="0.2">
      <c r="A62" s="484" t="s">
        <v>45</v>
      </c>
      <c r="B62" s="43">
        <v>5</v>
      </c>
      <c r="C62" s="44"/>
      <c r="D62" s="44"/>
      <c r="E62" s="45">
        <v>5</v>
      </c>
      <c r="F62" s="46">
        <f t="shared" si="0"/>
        <v>5</v>
      </c>
      <c r="H62" s="50">
        <f t="shared" si="1"/>
        <v>1</v>
      </c>
      <c r="I62" s="51">
        <f t="shared" si="2"/>
        <v>1</v>
      </c>
      <c r="J62" s="52">
        <f t="shared" si="3"/>
        <v>0</v>
      </c>
    </row>
    <row r="63" spans="1:10" x14ac:dyDescent="0.2">
      <c r="A63" s="485" t="s">
        <v>312</v>
      </c>
      <c r="B63" s="54">
        <v>13</v>
      </c>
      <c r="C63" s="54">
        <v>1</v>
      </c>
      <c r="D63" s="54"/>
      <c r="E63" s="54">
        <v>11</v>
      </c>
      <c r="F63" s="57">
        <f t="shared" si="0"/>
        <v>12</v>
      </c>
      <c r="H63" s="58">
        <f t="shared" si="1"/>
        <v>0.92307692307692313</v>
      </c>
      <c r="I63" s="55">
        <f t="shared" si="2"/>
        <v>0.84615384615384615</v>
      </c>
      <c r="J63" s="56">
        <f t="shared" si="3"/>
        <v>7.6923076923076927E-2</v>
      </c>
    </row>
    <row r="64" spans="1:10" x14ac:dyDescent="0.2">
      <c r="A64" s="482" t="s">
        <v>46</v>
      </c>
      <c r="B64" s="20">
        <v>2</v>
      </c>
      <c r="C64" s="15"/>
      <c r="D64" s="15"/>
      <c r="E64" s="26">
        <v>2</v>
      </c>
      <c r="F64" s="29">
        <f t="shared" si="0"/>
        <v>2</v>
      </c>
      <c r="H64" s="23">
        <f t="shared" si="1"/>
        <v>1</v>
      </c>
      <c r="I64" s="32">
        <f t="shared" si="2"/>
        <v>1</v>
      </c>
      <c r="J64" s="33">
        <f t="shared" si="3"/>
        <v>0</v>
      </c>
    </row>
    <row r="65" spans="1:10" x14ac:dyDescent="0.2">
      <c r="A65" s="483" t="s">
        <v>47</v>
      </c>
      <c r="B65" s="21">
        <v>9</v>
      </c>
      <c r="C65" s="17">
        <v>1</v>
      </c>
      <c r="D65" s="17"/>
      <c r="E65" s="27">
        <v>7</v>
      </c>
      <c r="F65" s="30">
        <f t="shared" si="0"/>
        <v>8</v>
      </c>
      <c r="H65" s="24">
        <f t="shared" si="1"/>
        <v>0.88888888888888884</v>
      </c>
      <c r="I65" s="34">
        <f t="shared" si="2"/>
        <v>0.77777777777777779</v>
      </c>
      <c r="J65" s="35">
        <f t="shared" si="3"/>
        <v>0.1111111111111111</v>
      </c>
    </row>
    <row r="66" spans="1:10" x14ac:dyDescent="0.2">
      <c r="A66" s="483" t="s">
        <v>48</v>
      </c>
      <c r="B66" s="21">
        <v>2</v>
      </c>
      <c r="C66" s="17"/>
      <c r="D66" s="17"/>
      <c r="E66" s="27">
        <v>2</v>
      </c>
      <c r="F66" s="30">
        <f t="shared" si="0"/>
        <v>2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">
      <c r="A67" s="484" t="s">
        <v>49</v>
      </c>
      <c r="B67" s="43"/>
      <c r="C67" s="44"/>
      <c r="D67" s="44"/>
      <c r="E67" s="45"/>
      <c r="F67" s="46">
        <f t="shared" si="0"/>
        <v>0</v>
      </c>
      <c r="H67" s="50"/>
      <c r="I67" s="51"/>
      <c r="J67" s="52"/>
    </row>
    <row r="68" spans="1:10" ht="24.75" customHeight="1" x14ac:dyDescent="0.2">
      <c r="A68" s="485" t="s">
        <v>480</v>
      </c>
      <c r="B68" s="54">
        <v>62</v>
      </c>
      <c r="C68" s="54">
        <v>1</v>
      </c>
      <c r="D68" s="54"/>
      <c r="E68" s="54">
        <v>59</v>
      </c>
      <c r="F68" s="57">
        <f t="shared" si="0"/>
        <v>60</v>
      </c>
      <c r="H68" s="58">
        <f t="shared" si="1"/>
        <v>0.967741935483871</v>
      </c>
      <c r="I68" s="55">
        <f t="shared" si="2"/>
        <v>0.95161290322580649</v>
      </c>
      <c r="J68" s="56">
        <f t="shared" si="3"/>
        <v>1.6129032258064516E-2</v>
      </c>
    </row>
    <row r="69" spans="1:10" x14ac:dyDescent="0.2">
      <c r="A69" s="482" t="s">
        <v>50</v>
      </c>
      <c r="B69" s="20">
        <v>22</v>
      </c>
      <c r="C69" s="15"/>
      <c r="D69" s="15"/>
      <c r="E69" s="26">
        <v>21</v>
      </c>
      <c r="F69" s="29">
        <f t="shared" si="0"/>
        <v>21</v>
      </c>
      <c r="H69" s="23">
        <f t="shared" si="1"/>
        <v>0.95454545454545459</v>
      </c>
      <c r="I69" s="32">
        <f t="shared" si="2"/>
        <v>0.95454545454545459</v>
      </c>
      <c r="J69" s="33">
        <f t="shared" si="3"/>
        <v>0</v>
      </c>
    </row>
    <row r="70" spans="1:10" x14ac:dyDescent="0.2">
      <c r="A70" s="483" t="s">
        <v>51</v>
      </c>
      <c r="B70" s="21">
        <v>18</v>
      </c>
      <c r="C70" s="17">
        <v>1</v>
      </c>
      <c r="D70" s="17"/>
      <c r="E70" s="27">
        <v>17</v>
      </c>
      <c r="F70" s="30">
        <f t="shared" si="0"/>
        <v>18</v>
      </c>
      <c r="H70" s="24">
        <f t="shared" si="1"/>
        <v>1</v>
      </c>
      <c r="I70" s="34">
        <f t="shared" si="2"/>
        <v>0.94444444444444442</v>
      </c>
      <c r="J70" s="35">
        <f t="shared" si="3"/>
        <v>5.5555555555555552E-2</v>
      </c>
    </row>
    <row r="71" spans="1:10" x14ac:dyDescent="0.2">
      <c r="A71" s="483" t="s">
        <v>52</v>
      </c>
      <c r="B71" s="21">
        <v>9</v>
      </c>
      <c r="C71" s="17"/>
      <c r="D71" s="17"/>
      <c r="E71" s="27">
        <v>8</v>
      </c>
      <c r="F71" s="30">
        <f t="shared" si="0"/>
        <v>8</v>
      </c>
      <c r="H71" s="24">
        <f t="shared" si="1"/>
        <v>0.88888888888888884</v>
      </c>
      <c r="I71" s="34">
        <f t="shared" si="2"/>
        <v>0.88888888888888884</v>
      </c>
      <c r="J71" s="35">
        <f t="shared" si="3"/>
        <v>0</v>
      </c>
    </row>
    <row r="72" spans="1:10" x14ac:dyDescent="0.2">
      <c r="A72" s="484" t="s">
        <v>53</v>
      </c>
      <c r="B72" s="43">
        <v>13</v>
      </c>
      <c r="C72" s="44"/>
      <c r="D72" s="44"/>
      <c r="E72" s="45">
        <v>13</v>
      </c>
      <c r="F72" s="46">
        <f t="shared" si="0"/>
        <v>13</v>
      </c>
      <c r="H72" s="50">
        <f t="shared" si="1"/>
        <v>1</v>
      </c>
      <c r="I72" s="51">
        <f t="shared" si="2"/>
        <v>1</v>
      </c>
      <c r="J72" s="52">
        <f t="shared" si="3"/>
        <v>0</v>
      </c>
    </row>
    <row r="73" spans="1:10" x14ac:dyDescent="0.2">
      <c r="A73" s="485" t="s">
        <v>481</v>
      </c>
      <c r="B73" s="54">
        <v>34</v>
      </c>
      <c r="C73" s="54">
        <v>1</v>
      </c>
      <c r="D73" s="54"/>
      <c r="E73" s="54">
        <v>28</v>
      </c>
      <c r="F73" s="57">
        <f t="shared" si="0"/>
        <v>29</v>
      </c>
      <c r="H73" s="58">
        <f t="shared" si="1"/>
        <v>0.8529411764705882</v>
      </c>
      <c r="I73" s="55">
        <f t="shared" si="2"/>
        <v>0.82352941176470584</v>
      </c>
      <c r="J73" s="56">
        <f t="shared" si="3"/>
        <v>2.9411764705882353E-2</v>
      </c>
    </row>
    <row r="74" spans="1:10" x14ac:dyDescent="0.2">
      <c r="A74" s="482" t="s">
        <v>54</v>
      </c>
      <c r="B74" s="20">
        <v>13</v>
      </c>
      <c r="C74" s="15">
        <v>1</v>
      </c>
      <c r="D74" s="15"/>
      <c r="E74" s="26">
        <v>10</v>
      </c>
      <c r="F74" s="29">
        <f t="shared" si="0"/>
        <v>11</v>
      </c>
      <c r="H74" s="23">
        <f t="shared" si="1"/>
        <v>0.84615384615384615</v>
      </c>
      <c r="I74" s="32">
        <f t="shared" si="2"/>
        <v>0.76923076923076927</v>
      </c>
      <c r="J74" s="33">
        <f t="shared" si="3"/>
        <v>7.6923076923076927E-2</v>
      </c>
    </row>
    <row r="75" spans="1:10" x14ac:dyDescent="0.2">
      <c r="A75" s="483" t="s">
        <v>55</v>
      </c>
      <c r="B75" s="21">
        <v>5</v>
      </c>
      <c r="C75" s="17"/>
      <c r="D75" s="17"/>
      <c r="E75" s="27">
        <v>4</v>
      </c>
      <c r="F75" s="30">
        <f t="shared" si="0"/>
        <v>4</v>
      </c>
      <c r="H75" s="24">
        <f t="shared" si="1"/>
        <v>0.8</v>
      </c>
      <c r="I75" s="34">
        <f t="shared" si="2"/>
        <v>0.8</v>
      </c>
      <c r="J75" s="35">
        <f t="shared" si="3"/>
        <v>0</v>
      </c>
    </row>
    <row r="76" spans="1:10" x14ac:dyDescent="0.2">
      <c r="A76" s="483" t="s">
        <v>56</v>
      </c>
      <c r="B76" s="21">
        <v>5</v>
      </c>
      <c r="C76" s="17"/>
      <c r="D76" s="17"/>
      <c r="E76" s="27">
        <v>4</v>
      </c>
      <c r="F76" s="30">
        <f t="shared" ref="F76:F84" si="4">E76+D76+C76</f>
        <v>4</v>
      </c>
      <c r="H76" s="24">
        <f t="shared" ref="H76:H84" si="5">F76/B76</f>
        <v>0.8</v>
      </c>
      <c r="I76" s="34">
        <f t="shared" ref="I76:I84" si="6">E76/B76</f>
        <v>0.8</v>
      </c>
      <c r="J76" s="35">
        <f t="shared" ref="J76:J84" si="7">(C76+D76)/B76</f>
        <v>0</v>
      </c>
    </row>
    <row r="77" spans="1:10" x14ac:dyDescent="0.2">
      <c r="A77" s="483" t="s">
        <v>57</v>
      </c>
      <c r="B77" s="21">
        <v>5</v>
      </c>
      <c r="C77" s="17"/>
      <c r="D77" s="17"/>
      <c r="E77" s="27">
        <v>4</v>
      </c>
      <c r="F77" s="30">
        <f t="shared" si="4"/>
        <v>4</v>
      </c>
      <c r="H77" s="24">
        <f t="shared" si="5"/>
        <v>0.8</v>
      </c>
      <c r="I77" s="34">
        <f t="shared" si="6"/>
        <v>0.8</v>
      </c>
      <c r="J77" s="35">
        <f t="shared" si="7"/>
        <v>0</v>
      </c>
    </row>
    <row r="78" spans="1:10" x14ac:dyDescent="0.2">
      <c r="A78" s="483" t="s">
        <v>58</v>
      </c>
      <c r="B78" s="21">
        <v>3</v>
      </c>
      <c r="C78" s="17"/>
      <c r="D78" s="17"/>
      <c r="E78" s="27">
        <v>3</v>
      </c>
      <c r="F78" s="30">
        <f t="shared" si="4"/>
        <v>3</v>
      </c>
      <c r="H78" s="24">
        <f t="shared" si="5"/>
        <v>1</v>
      </c>
      <c r="I78" s="34">
        <f t="shared" si="6"/>
        <v>1</v>
      </c>
      <c r="J78" s="35">
        <f t="shared" si="7"/>
        <v>0</v>
      </c>
    </row>
    <row r="79" spans="1:10" x14ac:dyDescent="0.2">
      <c r="A79" s="484" t="s">
        <v>59</v>
      </c>
      <c r="B79" s="43">
        <v>3</v>
      </c>
      <c r="C79" s="44"/>
      <c r="D79" s="44"/>
      <c r="E79" s="45">
        <v>3</v>
      </c>
      <c r="F79" s="46">
        <f t="shared" si="4"/>
        <v>3</v>
      </c>
      <c r="H79" s="50">
        <f t="shared" si="5"/>
        <v>1</v>
      </c>
      <c r="I79" s="51">
        <f t="shared" si="6"/>
        <v>1</v>
      </c>
      <c r="J79" s="52">
        <f t="shared" si="7"/>
        <v>0</v>
      </c>
    </row>
    <row r="80" spans="1:10" x14ac:dyDescent="0.2">
      <c r="A80" s="480" t="s">
        <v>32</v>
      </c>
      <c r="B80" s="64">
        <v>14</v>
      </c>
      <c r="C80" s="64"/>
      <c r="D80" s="64"/>
      <c r="E80" s="64">
        <v>14</v>
      </c>
      <c r="F80" s="59">
        <f t="shared" si="4"/>
        <v>14</v>
      </c>
      <c r="H80" s="61">
        <f t="shared" si="5"/>
        <v>1</v>
      </c>
      <c r="I80" s="67">
        <f t="shared" si="6"/>
        <v>1</v>
      </c>
      <c r="J80" s="68">
        <f t="shared" si="7"/>
        <v>0</v>
      </c>
    </row>
    <row r="81" spans="1:10" x14ac:dyDescent="0.2">
      <c r="A81" s="481" t="s">
        <v>99</v>
      </c>
      <c r="B81" s="66">
        <v>14</v>
      </c>
      <c r="C81" s="66"/>
      <c r="D81" s="66"/>
      <c r="E81" s="66">
        <v>14</v>
      </c>
      <c r="F81" s="60">
        <f t="shared" si="4"/>
        <v>14</v>
      </c>
      <c r="H81" s="62">
        <f t="shared" si="5"/>
        <v>1</v>
      </c>
      <c r="I81" s="69">
        <f t="shared" si="6"/>
        <v>1</v>
      </c>
      <c r="J81" s="70">
        <f t="shared" si="7"/>
        <v>0</v>
      </c>
    </row>
    <row r="82" spans="1:10" x14ac:dyDescent="0.2">
      <c r="A82" s="482" t="s">
        <v>33</v>
      </c>
      <c r="B82" s="20">
        <v>4</v>
      </c>
      <c r="C82" s="15"/>
      <c r="D82" s="15"/>
      <c r="E82" s="26">
        <v>4</v>
      </c>
      <c r="F82" s="29">
        <f t="shared" si="4"/>
        <v>4</v>
      </c>
      <c r="H82" s="23">
        <f t="shared" si="5"/>
        <v>1</v>
      </c>
      <c r="I82" s="32">
        <f t="shared" si="6"/>
        <v>1</v>
      </c>
      <c r="J82" s="33">
        <f t="shared" si="7"/>
        <v>0</v>
      </c>
    </row>
    <row r="83" spans="1:10" x14ac:dyDescent="0.2">
      <c r="A83" s="483" t="s">
        <v>34</v>
      </c>
      <c r="B83" s="21">
        <v>7</v>
      </c>
      <c r="C83" s="17"/>
      <c r="D83" s="17"/>
      <c r="E83" s="27">
        <v>7</v>
      </c>
      <c r="F83" s="30">
        <f t="shared" si="4"/>
        <v>7</v>
      </c>
      <c r="H83" s="24">
        <f t="shared" si="5"/>
        <v>1</v>
      </c>
      <c r="I83" s="34">
        <f t="shared" si="6"/>
        <v>1</v>
      </c>
      <c r="J83" s="35">
        <f t="shared" si="7"/>
        <v>0</v>
      </c>
    </row>
    <row r="84" spans="1:10" x14ac:dyDescent="0.2">
      <c r="A84" s="488" t="s">
        <v>35</v>
      </c>
      <c r="B84" s="22">
        <v>3</v>
      </c>
      <c r="C84" s="19"/>
      <c r="D84" s="19"/>
      <c r="E84" s="28">
        <v>3</v>
      </c>
      <c r="F84" s="31">
        <f t="shared" si="4"/>
        <v>3</v>
      </c>
      <c r="H84" s="25">
        <f t="shared" si="5"/>
        <v>1</v>
      </c>
      <c r="I84" s="36">
        <f t="shared" si="6"/>
        <v>1</v>
      </c>
      <c r="J84" s="37">
        <f t="shared" si="7"/>
        <v>0</v>
      </c>
    </row>
    <row r="85" spans="1:10" x14ac:dyDescent="0.2">
      <c r="H85" s="5"/>
      <c r="I85" s="5"/>
      <c r="J85" s="5"/>
    </row>
    <row r="86" spans="1:10" x14ac:dyDescent="0.2">
      <c r="A86" s="514" t="s">
        <v>60</v>
      </c>
      <c r="B86" s="12">
        <f>B80+B50+B20+B11</f>
        <v>521</v>
      </c>
      <c r="C86" s="12">
        <f>C80+C50+C20+C11</f>
        <v>57</v>
      </c>
      <c r="D86" s="12">
        <f>D80+D50+D20+D11</f>
        <v>1</v>
      </c>
      <c r="E86" s="12">
        <f>E80+E50+E20+E11</f>
        <v>426</v>
      </c>
      <c r="F86" s="13">
        <f>F80+F50+F20+F11</f>
        <v>484</v>
      </c>
      <c r="G86" s="7"/>
      <c r="H86" s="11">
        <f>F86/B86</f>
        <v>0.92898272552783112</v>
      </c>
      <c r="I86" s="9">
        <f>E86/B86</f>
        <v>0.81765834932821502</v>
      </c>
      <c r="J86" s="10">
        <f>(C86+D86)/B86</f>
        <v>0.11132437619961612</v>
      </c>
    </row>
    <row r="88" spans="1:10" s="279" customFormat="1" x14ac:dyDescent="0.2">
      <c r="A88" s="340" t="s">
        <v>556</v>
      </c>
    </row>
    <row r="89" spans="1:10" x14ac:dyDescent="0.2">
      <c r="A89" s="516" t="s">
        <v>561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9" fitToHeight="0" orientation="portrait" r:id="rId1"/>
  <headerFooter>
    <oddHeader>&amp;L&amp;"Times New Roman,Gras"&amp;9DGRH A1-1&amp;R&amp;"Times New Roman,Gras"&amp;9Juillet 2020</oddHead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J20"/>
  <sheetViews>
    <sheetView showGridLines="0" workbookViewId="0">
      <selection activeCell="M15" sqref="M15"/>
    </sheetView>
  </sheetViews>
  <sheetFormatPr baseColWidth="10" defaultRowHeight="12.75" x14ac:dyDescent="0.2"/>
  <sheetData>
    <row r="1" spans="1:10" ht="13.5" thickBot="1" x14ac:dyDescent="0.25"/>
    <row r="2" spans="1:10" ht="36.75" customHeight="1" thickTop="1" thickBot="1" x14ac:dyDescent="0.25">
      <c r="A2" s="612" t="s">
        <v>535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3.5" thickTop="1" x14ac:dyDescent="0.2"/>
    <row r="5" spans="1:10" x14ac:dyDescent="0.2">
      <c r="A5" s="629" t="s">
        <v>510</v>
      </c>
      <c r="B5" s="629"/>
      <c r="C5" s="629"/>
      <c r="D5" s="629"/>
      <c r="E5" s="629"/>
      <c r="F5" s="629"/>
      <c r="G5" s="629"/>
      <c r="H5" s="629"/>
      <c r="I5" s="629"/>
      <c r="J5" s="629"/>
    </row>
    <row r="8" spans="1:10" x14ac:dyDescent="0.2">
      <c r="D8" s="289" t="s">
        <v>239</v>
      </c>
      <c r="E8" s="289" t="s">
        <v>105</v>
      </c>
      <c r="F8" s="289" t="s">
        <v>240</v>
      </c>
      <c r="G8" s="289" t="s">
        <v>241</v>
      </c>
    </row>
    <row r="10" spans="1:10" x14ac:dyDescent="0.2">
      <c r="C10" s="448" t="s">
        <v>1</v>
      </c>
      <c r="D10" s="15">
        <v>26</v>
      </c>
      <c r="E10" s="15">
        <v>164</v>
      </c>
      <c r="F10" s="15">
        <v>42</v>
      </c>
      <c r="G10" s="15">
        <v>26</v>
      </c>
    </row>
    <row r="11" spans="1:10" x14ac:dyDescent="0.2">
      <c r="C11" s="290" t="s">
        <v>4</v>
      </c>
      <c r="D11" s="17">
        <v>5</v>
      </c>
      <c r="E11" s="17">
        <v>29</v>
      </c>
      <c r="F11" s="17">
        <v>7</v>
      </c>
      <c r="G11" s="17">
        <v>5</v>
      </c>
    </row>
    <row r="12" spans="1:10" x14ac:dyDescent="0.2">
      <c r="C12" s="290" t="s">
        <v>6</v>
      </c>
      <c r="D12" s="17">
        <v>4</v>
      </c>
      <c r="E12" s="17">
        <v>34</v>
      </c>
      <c r="F12" s="17">
        <v>7</v>
      </c>
      <c r="G12" s="17">
        <v>4</v>
      </c>
    </row>
    <row r="14" spans="1:10" x14ac:dyDescent="0.2">
      <c r="C14" s="291" t="s">
        <v>102</v>
      </c>
      <c r="D14" s="292">
        <f>D10+D11+D12</f>
        <v>35</v>
      </c>
      <c r="E14" s="292">
        <f t="shared" ref="E14:G14" si="0">E10+E11+E12</f>
        <v>227</v>
      </c>
      <c r="F14" s="292">
        <f t="shared" si="0"/>
        <v>56</v>
      </c>
      <c r="G14" s="292">
        <f t="shared" si="0"/>
        <v>35</v>
      </c>
    </row>
    <row r="17" spans="1:1" x14ac:dyDescent="0.2">
      <c r="A17" s="340" t="s">
        <v>576</v>
      </c>
    </row>
    <row r="18" spans="1:1" x14ac:dyDescent="0.2">
      <c r="A18" s="340" t="s">
        <v>536</v>
      </c>
    </row>
    <row r="19" spans="1:1" x14ac:dyDescent="0.2">
      <c r="A19" s="340" t="s">
        <v>562</v>
      </c>
    </row>
    <row r="20" spans="1:1" x14ac:dyDescent="0.2">
      <c r="A20" s="341" t="s">
        <v>563</v>
      </c>
    </row>
  </sheetData>
  <mergeCells count="2">
    <mergeCell ref="A2:J2"/>
    <mergeCell ref="A5:J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2020</oddHead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3" tint="-0.49998474074526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252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x14ac:dyDescent="0.2">
      <c r="B35" s="330"/>
      <c r="C35" s="330"/>
      <c r="D35" s="330"/>
    </row>
    <row r="36" spans="1:9" x14ac:dyDescent="0.2">
      <c r="B36" s="330"/>
      <c r="C36" s="330"/>
      <c r="D36" s="330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2020</oddHead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45"/>
  <sheetViews>
    <sheetView showGridLines="0" workbookViewId="0">
      <selection activeCell="B9" sqref="B9"/>
    </sheetView>
  </sheetViews>
  <sheetFormatPr baseColWidth="10" defaultRowHeight="12.75" x14ac:dyDescent="0.2"/>
  <cols>
    <col min="1" max="1" width="13.6640625" style="400" customWidth="1"/>
    <col min="2" max="2" width="101.6640625" style="430" customWidth="1"/>
  </cols>
  <sheetData>
    <row r="1" spans="1:2" ht="13.5" thickBot="1" x14ac:dyDescent="0.25"/>
    <row r="2" spans="1:2" ht="17.25" thickTop="1" thickBot="1" x14ac:dyDescent="0.25">
      <c r="A2" s="609" t="s">
        <v>394</v>
      </c>
      <c r="B2" s="610"/>
    </row>
    <row r="3" spans="1:2" ht="13.5" thickTop="1" x14ac:dyDescent="0.2"/>
    <row r="4" spans="1:2" ht="15.75" x14ac:dyDescent="0.2">
      <c r="A4" s="431" t="s">
        <v>352</v>
      </c>
    </row>
    <row r="6" spans="1:2" ht="25.5" x14ac:dyDescent="0.2">
      <c r="A6" s="432" t="s">
        <v>376</v>
      </c>
      <c r="B6" s="433" t="s">
        <v>357</v>
      </c>
    </row>
    <row r="7" spans="1:2" x14ac:dyDescent="0.2">
      <c r="A7" s="432" t="s">
        <v>377</v>
      </c>
      <c r="B7" s="433" t="s">
        <v>358</v>
      </c>
    </row>
    <row r="8" spans="1:2" ht="25.5" x14ac:dyDescent="0.2">
      <c r="A8" s="432" t="s">
        <v>378</v>
      </c>
      <c r="B8" s="433" t="s">
        <v>359</v>
      </c>
    </row>
    <row r="9" spans="1:2" x14ac:dyDescent="0.2">
      <c r="A9" s="432" t="s">
        <v>379</v>
      </c>
      <c r="B9" s="433" t="s">
        <v>360</v>
      </c>
    </row>
    <row r="11" spans="1:2" ht="15.75" x14ac:dyDescent="0.2">
      <c r="A11" s="431" t="s">
        <v>353</v>
      </c>
    </row>
    <row r="13" spans="1:2" ht="25.5" x14ac:dyDescent="0.2">
      <c r="A13" s="432" t="s">
        <v>380</v>
      </c>
      <c r="B13" s="433" t="s">
        <v>361</v>
      </c>
    </row>
    <row r="14" spans="1:2" ht="25.5" x14ac:dyDescent="0.2">
      <c r="A14" s="432" t="s">
        <v>381</v>
      </c>
      <c r="B14" s="433" t="s">
        <v>362</v>
      </c>
    </row>
    <row r="15" spans="1:2" x14ac:dyDescent="0.2">
      <c r="A15" s="432" t="s">
        <v>504</v>
      </c>
      <c r="B15" s="433" t="s">
        <v>363</v>
      </c>
    </row>
    <row r="16" spans="1:2" x14ac:dyDescent="0.2">
      <c r="A16" s="432" t="s">
        <v>383</v>
      </c>
      <c r="B16" s="433" t="s">
        <v>364</v>
      </c>
    </row>
    <row r="18" spans="1:2" ht="15.75" x14ac:dyDescent="0.2">
      <c r="A18" s="431" t="s">
        <v>354</v>
      </c>
    </row>
    <row r="20" spans="1:2" s="552" customFormat="1" ht="25.5" x14ac:dyDescent="0.2">
      <c r="A20" s="564" t="s">
        <v>384</v>
      </c>
      <c r="B20" s="565" t="s">
        <v>365</v>
      </c>
    </row>
    <row r="21" spans="1:2" s="552" customFormat="1" ht="25.5" x14ac:dyDescent="0.2">
      <c r="A21" s="564" t="s">
        <v>385</v>
      </c>
      <c r="B21" s="565" t="s">
        <v>366</v>
      </c>
    </row>
    <row r="22" spans="1:2" s="552" customFormat="1" ht="25.5" x14ac:dyDescent="0.2">
      <c r="A22" s="564" t="s">
        <v>382</v>
      </c>
      <c r="B22" s="565" t="s">
        <v>547</v>
      </c>
    </row>
    <row r="23" spans="1:2" s="552" customFormat="1" ht="25.5" x14ac:dyDescent="0.2">
      <c r="A23" s="564" t="s">
        <v>507</v>
      </c>
      <c r="B23" s="565" t="s">
        <v>367</v>
      </c>
    </row>
    <row r="24" spans="1:2" s="552" customFormat="1" x14ac:dyDescent="0.2">
      <c r="A24" s="564" t="s">
        <v>509</v>
      </c>
      <c r="B24" s="565" t="s">
        <v>368</v>
      </c>
    </row>
    <row r="26" spans="1:2" ht="15.75" x14ac:dyDescent="0.2">
      <c r="A26" s="431" t="s">
        <v>355</v>
      </c>
    </row>
    <row r="28" spans="1:2" ht="25.5" x14ac:dyDescent="0.2">
      <c r="A28" s="432" t="s">
        <v>386</v>
      </c>
      <c r="B28" s="433" t="s">
        <v>369</v>
      </c>
    </row>
    <row r="29" spans="1:2" ht="25.5" x14ac:dyDescent="0.2">
      <c r="A29" s="432" t="s">
        <v>387</v>
      </c>
      <c r="B29" s="433" t="s">
        <v>370</v>
      </c>
    </row>
    <row r="30" spans="1:2" x14ac:dyDescent="0.2">
      <c r="A30" s="432" t="s">
        <v>388</v>
      </c>
      <c r="B30" s="433" t="s">
        <v>371</v>
      </c>
    </row>
    <row r="31" spans="1:2" x14ac:dyDescent="0.2">
      <c r="A31" s="432" t="s">
        <v>389</v>
      </c>
      <c r="B31" s="433" t="s">
        <v>372</v>
      </c>
    </row>
    <row r="32" spans="1:2" ht="25.5" x14ac:dyDescent="0.2">
      <c r="A32" s="432" t="s">
        <v>390</v>
      </c>
      <c r="B32" s="433" t="s">
        <v>373</v>
      </c>
    </row>
    <row r="33" spans="1:2" x14ac:dyDescent="0.2">
      <c r="A33" s="432" t="s">
        <v>512</v>
      </c>
      <c r="B33" s="433" t="s">
        <v>486</v>
      </c>
    </row>
    <row r="35" spans="1:2" ht="15.75" x14ac:dyDescent="0.2">
      <c r="A35" s="431" t="s">
        <v>541</v>
      </c>
    </row>
    <row r="37" spans="1:2" ht="25.5" x14ac:dyDescent="0.2">
      <c r="A37" s="432" t="s">
        <v>391</v>
      </c>
      <c r="B37" s="433" t="s">
        <v>374</v>
      </c>
    </row>
    <row r="38" spans="1:2" ht="25.5" x14ac:dyDescent="0.2">
      <c r="A38" s="432" t="s">
        <v>392</v>
      </c>
      <c r="B38" s="433" t="s">
        <v>375</v>
      </c>
    </row>
    <row r="39" spans="1:2" ht="25.5" x14ac:dyDescent="0.2">
      <c r="A39" s="432" t="s">
        <v>393</v>
      </c>
      <c r="B39" s="433" t="s">
        <v>542</v>
      </c>
    </row>
    <row r="40" spans="1:2" ht="6" customHeight="1" x14ac:dyDescent="0.2"/>
    <row r="41" spans="1:2" ht="15.75" x14ac:dyDescent="0.2">
      <c r="A41" s="431" t="s">
        <v>356</v>
      </c>
    </row>
    <row r="42" spans="1:2" ht="10.15" customHeight="1" x14ac:dyDescent="0.2"/>
    <row r="43" spans="1:2" x14ac:dyDescent="0.2">
      <c r="A43" s="432" t="s">
        <v>513</v>
      </c>
      <c r="B43" s="433" t="s">
        <v>548</v>
      </c>
    </row>
    <row r="44" spans="1:2" ht="12.6" customHeight="1" x14ac:dyDescent="0.2"/>
    <row r="45" spans="1:2" ht="15.75" x14ac:dyDescent="0.2">
      <c r="A45" s="431" t="s">
        <v>257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&amp;L&amp;"Times New Roman,Gras"&amp;9DGRH A1-1&amp;R&amp;"Times New Roman,Gras"&amp;9Juillet 2020</oddHeader>
    <oddFooter>Page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AD69"/>
  <sheetViews>
    <sheetView showGridLines="0" showZeros="0" topLeftCell="A2" zoomScale="90" zoomScaleNormal="90" workbookViewId="0">
      <pane ySplit="8" topLeftCell="A10" activePane="bottomLeft" state="frozenSplit"/>
      <selection activeCell="K24" sqref="K24"/>
      <selection pane="bottomLeft" activeCell="BA64" sqref="BA64"/>
    </sheetView>
  </sheetViews>
  <sheetFormatPr baseColWidth="10" defaultColWidth="4" defaultRowHeight="12.75" x14ac:dyDescent="0.2"/>
  <cols>
    <col min="1" max="1" width="25.83203125" style="209" customWidth="1"/>
    <col min="2" max="28" width="4" style="209"/>
    <col min="29" max="29" width="5.33203125" style="345" customWidth="1"/>
    <col min="30" max="16384" width="4" style="209"/>
  </cols>
  <sheetData>
    <row r="1" spans="1:30" ht="5.45" customHeight="1" thickBot="1" x14ac:dyDescent="0.25"/>
    <row r="2" spans="1:30" ht="35.25" customHeight="1" thickTop="1" thickBot="1" x14ac:dyDescent="0.25">
      <c r="A2" s="648" t="s">
        <v>520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50"/>
    </row>
    <row r="3" spans="1:30" ht="3.6" customHeight="1" thickTop="1" x14ac:dyDescent="0.2"/>
    <row r="4" spans="1:30" ht="4.9000000000000004" hidden="1" customHeight="1" x14ac:dyDescent="0.2"/>
    <row r="5" spans="1:30" x14ac:dyDescent="0.2">
      <c r="A5" s="651" t="s">
        <v>253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</row>
    <row r="6" spans="1:30" ht="1.9" customHeight="1" x14ac:dyDescent="0.2"/>
    <row r="7" spans="1:30" ht="3.75" customHeight="1" x14ac:dyDescent="0.2"/>
    <row r="8" spans="1:30" ht="15.75" customHeight="1" x14ac:dyDescent="0.2">
      <c r="B8" s="652" t="s">
        <v>111</v>
      </c>
      <c r="C8" s="653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</row>
    <row r="9" spans="1:30" s="211" customFormat="1" ht="121.5" customHeight="1" x14ac:dyDescent="0.2">
      <c r="A9" s="362" t="s">
        <v>137</v>
      </c>
      <c r="B9" s="210" t="s">
        <v>112</v>
      </c>
      <c r="C9" s="210" t="s">
        <v>113</v>
      </c>
      <c r="D9" s="210" t="s">
        <v>114</v>
      </c>
      <c r="E9" s="210" t="s">
        <v>115</v>
      </c>
      <c r="F9" s="210" t="s">
        <v>116</v>
      </c>
      <c r="G9" s="210" t="s">
        <v>117</v>
      </c>
      <c r="H9" s="210" t="s">
        <v>140</v>
      </c>
      <c r="I9" s="210" t="s">
        <v>118</v>
      </c>
      <c r="J9" s="210" t="s">
        <v>119</v>
      </c>
      <c r="K9" s="210" t="s">
        <v>120</v>
      </c>
      <c r="L9" s="581" t="s">
        <v>121</v>
      </c>
      <c r="M9" s="210" t="s">
        <v>122</v>
      </c>
      <c r="N9" s="210" t="s">
        <v>123</v>
      </c>
      <c r="O9" s="210" t="s">
        <v>124</v>
      </c>
      <c r="P9" s="210" t="s">
        <v>125</v>
      </c>
      <c r="Q9" s="210" t="s">
        <v>126</v>
      </c>
      <c r="R9" s="210" t="s">
        <v>127</v>
      </c>
      <c r="S9" s="210" t="s">
        <v>128</v>
      </c>
      <c r="T9" s="210" t="s">
        <v>129</v>
      </c>
      <c r="U9" s="210" t="s">
        <v>130</v>
      </c>
      <c r="V9" s="210" t="s">
        <v>131</v>
      </c>
      <c r="W9" s="210" t="s">
        <v>132</v>
      </c>
      <c r="X9" s="210" t="s">
        <v>133</v>
      </c>
      <c r="Y9" s="210" t="s">
        <v>134</v>
      </c>
      <c r="Z9" s="210" t="s">
        <v>135</v>
      </c>
      <c r="AA9" s="210" t="s">
        <v>136</v>
      </c>
      <c r="AC9" s="346" t="s">
        <v>102</v>
      </c>
    </row>
    <row r="10" spans="1:30" s="211" customFormat="1" x14ac:dyDescent="0.2">
      <c r="B10" s="547"/>
      <c r="C10" s="547"/>
      <c r="D10" s="547"/>
      <c r="E10" s="547"/>
      <c r="F10" s="547"/>
      <c r="G10" s="547"/>
      <c r="H10" s="549"/>
      <c r="I10" s="549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D10" s="348"/>
    </row>
    <row r="11" spans="1:30" x14ac:dyDescent="0.2">
      <c r="A11" s="349" t="s">
        <v>97</v>
      </c>
      <c r="B11" s="350">
        <v>2</v>
      </c>
      <c r="C11" s="350"/>
      <c r="D11" s="350">
        <v>1</v>
      </c>
      <c r="E11" s="350"/>
      <c r="F11" s="350">
        <v>2</v>
      </c>
      <c r="G11" s="350"/>
      <c r="H11" s="350">
        <v>2</v>
      </c>
      <c r="I11" s="350">
        <v>3</v>
      </c>
      <c r="J11" s="350"/>
      <c r="K11" s="350">
        <v>3</v>
      </c>
      <c r="L11" s="350">
        <v>1</v>
      </c>
      <c r="M11" s="350">
        <v>4</v>
      </c>
      <c r="N11" s="350">
        <v>1</v>
      </c>
      <c r="O11" s="350">
        <v>1</v>
      </c>
      <c r="P11" s="350">
        <v>4</v>
      </c>
      <c r="Q11" s="350">
        <v>1</v>
      </c>
      <c r="R11" s="350">
        <v>2</v>
      </c>
      <c r="S11" s="350">
        <v>1</v>
      </c>
      <c r="T11" s="350">
        <v>1</v>
      </c>
      <c r="U11" s="350">
        <v>2</v>
      </c>
      <c r="V11" s="350"/>
      <c r="W11" s="350">
        <v>2</v>
      </c>
      <c r="X11" s="350"/>
      <c r="Y11" s="350">
        <v>1</v>
      </c>
      <c r="Z11" s="351">
        <v>5</v>
      </c>
      <c r="AA11" s="351">
        <v>2</v>
      </c>
      <c r="AC11" s="352">
        <f>SUM(B11:AA11)</f>
        <v>41</v>
      </c>
      <c r="AD11" s="361"/>
    </row>
    <row r="12" spans="1:30" x14ac:dyDescent="0.2">
      <c r="A12" s="353" t="s">
        <v>112</v>
      </c>
      <c r="B12" s="354"/>
      <c r="C12" s="354"/>
      <c r="D12" s="354"/>
      <c r="E12" s="354"/>
      <c r="F12" s="354"/>
      <c r="G12" s="354"/>
      <c r="H12" s="354"/>
      <c r="I12" s="354">
        <v>1</v>
      </c>
      <c r="J12" s="354"/>
      <c r="K12" s="354"/>
      <c r="L12" s="354"/>
      <c r="M12" s="354"/>
      <c r="N12" s="354">
        <v>1</v>
      </c>
      <c r="O12" s="354"/>
      <c r="P12" s="354">
        <v>1</v>
      </c>
      <c r="Q12" s="354"/>
      <c r="R12" s="354">
        <v>1</v>
      </c>
      <c r="S12" s="354"/>
      <c r="T12" s="354"/>
      <c r="U12" s="354"/>
      <c r="V12" s="354"/>
      <c r="W12" s="354"/>
      <c r="X12" s="354"/>
      <c r="Y12" s="354"/>
      <c r="Z12" s="354"/>
      <c r="AA12" s="354"/>
      <c r="AC12" s="257">
        <f>SUM(B12:AA12)</f>
        <v>4</v>
      </c>
      <c r="AD12" s="582"/>
    </row>
    <row r="13" spans="1:30" x14ac:dyDescent="0.2">
      <c r="A13" s="355" t="s">
        <v>114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>
        <v>1</v>
      </c>
      <c r="AC13" s="257">
        <f>SUM(B13:AA13)</f>
        <v>1</v>
      </c>
      <c r="AD13" s="582"/>
    </row>
    <row r="14" spans="1:30" x14ac:dyDescent="0.2">
      <c r="A14" s="355" t="s">
        <v>115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>
        <v>1</v>
      </c>
      <c r="V14" s="356"/>
      <c r="W14" s="356"/>
      <c r="X14" s="356"/>
      <c r="Y14" s="356"/>
      <c r="Z14" s="356">
        <v>1</v>
      </c>
      <c r="AA14" s="356"/>
      <c r="AC14" s="257">
        <f>SUM(B14:AA14)</f>
        <v>2</v>
      </c>
      <c r="AD14" s="582"/>
    </row>
    <row r="15" spans="1:30" x14ac:dyDescent="0.2">
      <c r="A15" s="355" t="s">
        <v>120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>
        <v>1</v>
      </c>
      <c r="AA15" s="356"/>
      <c r="AC15" s="257">
        <f t="shared" ref="AC15:AC37" si="0">SUM(B15:AA15)</f>
        <v>1</v>
      </c>
      <c r="AD15" s="582"/>
    </row>
    <row r="16" spans="1:30" x14ac:dyDescent="0.2">
      <c r="A16" s="355" t="s">
        <v>122</v>
      </c>
      <c r="B16" s="356"/>
      <c r="C16" s="356"/>
      <c r="D16" s="356"/>
      <c r="E16" s="356"/>
      <c r="F16" s="356"/>
      <c r="G16" s="356"/>
      <c r="H16" s="356">
        <v>1</v>
      </c>
      <c r="I16" s="356">
        <v>1</v>
      </c>
      <c r="J16" s="356"/>
      <c r="K16" s="356"/>
      <c r="L16" s="356">
        <v>1</v>
      </c>
      <c r="M16" s="356">
        <v>1</v>
      </c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C16" s="257">
        <f t="shared" si="0"/>
        <v>4</v>
      </c>
      <c r="AD16" s="582"/>
    </row>
    <row r="17" spans="1:30" x14ac:dyDescent="0.2">
      <c r="A17" s="355" t="s">
        <v>123</v>
      </c>
      <c r="B17" s="356">
        <v>1</v>
      </c>
      <c r="C17" s="356"/>
      <c r="D17" s="356"/>
      <c r="E17" s="356"/>
      <c r="F17" s="356"/>
      <c r="G17" s="356"/>
      <c r="H17" s="356">
        <v>1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>
        <v>1</v>
      </c>
      <c r="S17" s="356"/>
      <c r="T17" s="356"/>
      <c r="U17" s="356"/>
      <c r="V17" s="356"/>
      <c r="W17" s="356"/>
      <c r="X17" s="356"/>
      <c r="Y17" s="356"/>
      <c r="Z17" s="356">
        <v>1</v>
      </c>
      <c r="AA17" s="356"/>
      <c r="AC17" s="257">
        <f t="shared" si="0"/>
        <v>4</v>
      </c>
      <c r="AD17" s="582"/>
    </row>
    <row r="18" spans="1:30" x14ac:dyDescent="0.2">
      <c r="A18" s="355" t="s">
        <v>124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>
        <v>2</v>
      </c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>
        <v>1</v>
      </c>
      <c r="AA18" s="356"/>
      <c r="AC18" s="257">
        <f t="shared" si="0"/>
        <v>3</v>
      </c>
      <c r="AD18" s="582"/>
    </row>
    <row r="19" spans="1:30" x14ac:dyDescent="0.2">
      <c r="A19" s="355" t="s">
        <v>125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>
        <v>1</v>
      </c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C19" s="257">
        <f t="shared" si="0"/>
        <v>1</v>
      </c>
      <c r="AD19" s="582"/>
    </row>
    <row r="20" spans="1:30" x14ac:dyDescent="0.2">
      <c r="A20" s="355" t="s">
        <v>126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>
        <v>1</v>
      </c>
      <c r="N20" s="356"/>
      <c r="O20" s="356"/>
      <c r="P20" s="356"/>
      <c r="Q20" s="356"/>
      <c r="R20" s="356"/>
      <c r="S20" s="356"/>
      <c r="T20" s="356"/>
      <c r="U20" s="356">
        <v>1</v>
      </c>
      <c r="V20" s="356"/>
      <c r="W20" s="356"/>
      <c r="X20" s="356"/>
      <c r="Y20" s="356"/>
      <c r="Z20" s="356"/>
      <c r="AA20" s="356"/>
      <c r="AC20" s="257">
        <f t="shared" si="0"/>
        <v>2</v>
      </c>
      <c r="AD20" s="582"/>
    </row>
    <row r="21" spans="1:30" x14ac:dyDescent="0.2">
      <c r="A21" s="355" t="s">
        <v>127</v>
      </c>
      <c r="B21" s="356">
        <v>1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C21" s="257">
        <f t="shared" si="0"/>
        <v>1</v>
      </c>
      <c r="AD21" s="582"/>
    </row>
    <row r="22" spans="1:30" x14ac:dyDescent="0.2">
      <c r="A22" s="355" t="s">
        <v>129</v>
      </c>
      <c r="B22" s="356"/>
      <c r="C22" s="356"/>
      <c r="D22" s="356">
        <v>1</v>
      </c>
      <c r="E22" s="356"/>
      <c r="F22" s="356"/>
      <c r="G22" s="356"/>
      <c r="H22" s="356"/>
      <c r="I22" s="356">
        <v>1</v>
      </c>
      <c r="J22" s="356"/>
      <c r="K22" s="356"/>
      <c r="L22" s="356"/>
      <c r="M22" s="356">
        <v>1</v>
      </c>
      <c r="N22" s="356"/>
      <c r="O22" s="356">
        <v>1</v>
      </c>
      <c r="P22" s="356"/>
      <c r="Q22" s="356"/>
      <c r="R22" s="356"/>
      <c r="S22" s="356">
        <v>1</v>
      </c>
      <c r="T22" s="356"/>
      <c r="U22" s="356"/>
      <c r="V22" s="356"/>
      <c r="W22" s="356">
        <v>1</v>
      </c>
      <c r="X22" s="356"/>
      <c r="Y22" s="356"/>
      <c r="Z22" s="356"/>
      <c r="AA22" s="356"/>
      <c r="AC22" s="257">
        <f t="shared" si="0"/>
        <v>6</v>
      </c>
      <c r="AD22" s="582"/>
    </row>
    <row r="23" spans="1:30" x14ac:dyDescent="0.2">
      <c r="A23" s="355" t="s">
        <v>132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>
        <v>1</v>
      </c>
      <c r="U23" s="356"/>
      <c r="V23" s="356"/>
      <c r="W23" s="356"/>
      <c r="X23" s="356"/>
      <c r="Y23" s="356"/>
      <c r="Z23" s="356"/>
      <c r="AA23" s="356">
        <v>1</v>
      </c>
      <c r="AC23" s="257">
        <f t="shared" si="0"/>
        <v>2</v>
      </c>
      <c r="AD23" s="548"/>
    </row>
    <row r="24" spans="1:30" x14ac:dyDescent="0.2">
      <c r="A24" s="357" t="s">
        <v>133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>
        <v>1</v>
      </c>
      <c r="X24" s="358"/>
      <c r="Y24" s="358"/>
      <c r="Z24" s="358"/>
      <c r="AA24" s="358"/>
      <c r="AC24" s="257">
        <f t="shared" si="0"/>
        <v>1</v>
      </c>
      <c r="AD24" s="548"/>
    </row>
    <row r="25" spans="1:30" x14ac:dyDescent="0.2">
      <c r="A25" s="355" t="s">
        <v>134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>
        <v>1</v>
      </c>
      <c r="L25" s="356"/>
      <c r="M25" s="356"/>
      <c r="N25" s="356"/>
      <c r="O25" s="356"/>
      <c r="P25" s="356">
        <v>2</v>
      </c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C25" s="257">
        <f t="shared" si="0"/>
        <v>3</v>
      </c>
      <c r="AD25" s="548"/>
    </row>
    <row r="26" spans="1:30" x14ac:dyDescent="0.2">
      <c r="A26" s="353" t="s">
        <v>135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>
        <v>1</v>
      </c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C26" s="257">
        <f t="shared" si="0"/>
        <v>1</v>
      </c>
      <c r="AD26" s="548"/>
    </row>
    <row r="27" spans="1:30" x14ac:dyDescent="0.2">
      <c r="A27" s="353" t="s">
        <v>136</v>
      </c>
      <c r="B27" s="354"/>
      <c r="C27" s="354"/>
      <c r="D27" s="354"/>
      <c r="E27" s="354"/>
      <c r="F27" s="354">
        <v>2</v>
      </c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>
        <v>1</v>
      </c>
      <c r="R27" s="354"/>
      <c r="S27" s="354"/>
      <c r="T27" s="354"/>
      <c r="U27" s="354"/>
      <c r="V27" s="354"/>
      <c r="W27" s="354"/>
      <c r="X27" s="354"/>
      <c r="Y27" s="354">
        <v>1</v>
      </c>
      <c r="Z27" s="354">
        <v>1</v>
      </c>
      <c r="AA27" s="354"/>
      <c r="AC27" s="257">
        <f t="shared" si="0"/>
        <v>5</v>
      </c>
      <c r="AD27" s="548"/>
    </row>
    <row r="28" spans="1:30" x14ac:dyDescent="0.2">
      <c r="A28" s="349" t="s">
        <v>98</v>
      </c>
      <c r="B28" s="350">
        <v>2</v>
      </c>
      <c r="C28" s="350">
        <v>3</v>
      </c>
      <c r="D28" s="350"/>
      <c r="E28" s="350">
        <v>3</v>
      </c>
      <c r="F28" s="350"/>
      <c r="G28" s="350"/>
      <c r="H28" s="350"/>
      <c r="I28" s="350">
        <v>2</v>
      </c>
      <c r="J28" s="350">
        <v>2</v>
      </c>
      <c r="K28" s="350">
        <v>1</v>
      </c>
      <c r="L28" s="350"/>
      <c r="M28" s="350">
        <v>4</v>
      </c>
      <c r="N28" s="350">
        <v>3</v>
      </c>
      <c r="O28" s="350"/>
      <c r="P28" s="350">
        <v>3</v>
      </c>
      <c r="Q28" s="350">
        <v>1</v>
      </c>
      <c r="R28" s="350">
        <v>1</v>
      </c>
      <c r="S28" s="350">
        <v>2</v>
      </c>
      <c r="T28" s="350">
        <v>2</v>
      </c>
      <c r="U28" s="350">
        <v>1</v>
      </c>
      <c r="V28" s="350"/>
      <c r="W28" s="350">
        <v>2</v>
      </c>
      <c r="X28" s="350">
        <v>2</v>
      </c>
      <c r="Y28" s="350">
        <v>1</v>
      </c>
      <c r="Z28" s="351">
        <v>4</v>
      </c>
      <c r="AA28" s="351">
        <v>1</v>
      </c>
      <c r="AC28" s="449">
        <f t="shared" si="0"/>
        <v>40</v>
      </c>
    </row>
    <row r="29" spans="1:30" x14ac:dyDescent="0.2">
      <c r="A29" s="357" t="s">
        <v>112</v>
      </c>
      <c r="B29" s="358"/>
      <c r="C29" s="358"/>
      <c r="D29" s="358"/>
      <c r="E29" s="358"/>
      <c r="F29" s="358"/>
      <c r="G29" s="358"/>
      <c r="H29" s="358"/>
      <c r="I29" s="358">
        <v>1</v>
      </c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C29" s="257">
        <f t="shared" si="0"/>
        <v>1</v>
      </c>
    </row>
    <row r="30" spans="1:30" x14ac:dyDescent="0.2">
      <c r="A30" s="355" t="s">
        <v>114</v>
      </c>
      <c r="B30" s="356"/>
      <c r="C30" s="356"/>
      <c r="D30" s="356"/>
      <c r="E30" s="356">
        <v>1</v>
      </c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C30" s="257">
        <f t="shared" si="0"/>
        <v>1</v>
      </c>
    </row>
    <row r="31" spans="1:30" x14ac:dyDescent="0.2">
      <c r="A31" s="353" t="s">
        <v>115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>
        <v>1</v>
      </c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C31" s="257">
        <f t="shared" si="0"/>
        <v>1</v>
      </c>
    </row>
    <row r="32" spans="1:30" x14ac:dyDescent="0.2">
      <c r="A32" s="355" t="s">
        <v>116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>
        <v>1</v>
      </c>
      <c r="X32" s="356"/>
      <c r="Y32" s="356"/>
      <c r="Z32" s="356"/>
      <c r="AA32" s="356"/>
      <c r="AC32" s="257">
        <f t="shared" si="0"/>
        <v>1</v>
      </c>
    </row>
    <row r="33" spans="1:29" x14ac:dyDescent="0.2">
      <c r="A33" s="355" t="s">
        <v>118</v>
      </c>
      <c r="B33" s="356"/>
      <c r="C33" s="356"/>
      <c r="D33" s="356"/>
      <c r="E33" s="356">
        <v>1</v>
      </c>
      <c r="F33" s="356"/>
      <c r="G33" s="356"/>
      <c r="H33" s="356"/>
      <c r="I33" s="356"/>
      <c r="J33" s="356">
        <v>1</v>
      </c>
      <c r="K33" s="356"/>
      <c r="L33" s="356"/>
      <c r="M33" s="356"/>
      <c r="N33" s="356">
        <v>2</v>
      </c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C33" s="257">
        <f t="shared" si="0"/>
        <v>4</v>
      </c>
    </row>
    <row r="34" spans="1:29" x14ac:dyDescent="0.2">
      <c r="A34" s="355" t="s">
        <v>120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>
        <v>1</v>
      </c>
      <c r="R34" s="356"/>
      <c r="S34" s="356"/>
      <c r="T34" s="356"/>
      <c r="U34" s="356"/>
      <c r="V34" s="356"/>
      <c r="W34" s="356"/>
      <c r="X34" s="356"/>
      <c r="Y34" s="356"/>
      <c r="Z34" s="356">
        <v>1</v>
      </c>
      <c r="AA34" s="356"/>
      <c r="AC34" s="257">
        <f t="shared" si="0"/>
        <v>2</v>
      </c>
    </row>
    <row r="35" spans="1:29" x14ac:dyDescent="0.2">
      <c r="A35" s="355" t="s">
        <v>123</v>
      </c>
      <c r="B35" s="356"/>
      <c r="C35" s="356">
        <v>1</v>
      </c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C35" s="257">
        <f t="shared" si="0"/>
        <v>1</v>
      </c>
    </row>
    <row r="36" spans="1:29" x14ac:dyDescent="0.2">
      <c r="A36" s="355" t="s">
        <v>124</v>
      </c>
      <c r="B36" s="356"/>
      <c r="C36" s="356"/>
      <c r="D36" s="356"/>
      <c r="E36" s="356"/>
      <c r="F36" s="356"/>
      <c r="G36" s="356"/>
      <c r="H36" s="356"/>
      <c r="I36" s="356"/>
      <c r="J36" s="356">
        <v>1</v>
      </c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C36" s="257">
        <f t="shared" si="0"/>
        <v>1</v>
      </c>
    </row>
    <row r="37" spans="1:29" x14ac:dyDescent="0.2">
      <c r="A37" s="355" t="s">
        <v>125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>
        <v>1</v>
      </c>
      <c r="U37" s="356"/>
      <c r="V37" s="356"/>
      <c r="W37" s="356"/>
      <c r="X37" s="356"/>
      <c r="Y37" s="356"/>
      <c r="Z37" s="356"/>
      <c r="AA37" s="356"/>
      <c r="AC37" s="257">
        <f t="shared" si="0"/>
        <v>1</v>
      </c>
    </row>
    <row r="38" spans="1:29" x14ac:dyDescent="0.2">
      <c r="A38" s="355" t="s">
        <v>126</v>
      </c>
      <c r="B38" s="356">
        <v>1</v>
      </c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C38" s="257">
        <f t="shared" ref="AC38:AC45" si="1">SUM(B38:AA38)</f>
        <v>1</v>
      </c>
    </row>
    <row r="39" spans="1:29" x14ac:dyDescent="0.2">
      <c r="A39" s="355" t="s">
        <v>127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>
        <v>1</v>
      </c>
      <c r="N39" s="356"/>
      <c r="O39" s="356"/>
      <c r="P39" s="356"/>
      <c r="Q39" s="356"/>
      <c r="R39" s="356"/>
      <c r="S39" s="356"/>
      <c r="T39" s="356"/>
      <c r="U39" s="356"/>
      <c r="V39" s="356"/>
      <c r="W39" s="356">
        <v>1</v>
      </c>
      <c r="X39" s="356"/>
      <c r="Y39" s="356"/>
      <c r="Z39" s="356"/>
      <c r="AA39" s="356"/>
      <c r="AC39" s="257">
        <f t="shared" si="1"/>
        <v>2</v>
      </c>
    </row>
    <row r="40" spans="1:29" x14ac:dyDescent="0.2">
      <c r="A40" s="355" t="s">
        <v>128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>
        <v>1</v>
      </c>
      <c r="AA40" s="356"/>
      <c r="AC40" s="257">
        <f t="shared" si="1"/>
        <v>1</v>
      </c>
    </row>
    <row r="41" spans="1:29" x14ac:dyDescent="0.2">
      <c r="A41" s="355" t="s">
        <v>129</v>
      </c>
      <c r="B41" s="356">
        <v>1</v>
      </c>
      <c r="C41" s="356">
        <v>1</v>
      </c>
      <c r="D41" s="356"/>
      <c r="E41" s="356">
        <v>1</v>
      </c>
      <c r="F41" s="356"/>
      <c r="G41" s="356"/>
      <c r="H41" s="356"/>
      <c r="I41" s="356">
        <v>1</v>
      </c>
      <c r="J41" s="356"/>
      <c r="K41" s="356"/>
      <c r="L41" s="356"/>
      <c r="M41" s="356">
        <v>1</v>
      </c>
      <c r="N41" s="356">
        <v>1</v>
      </c>
      <c r="O41" s="356"/>
      <c r="P41" s="356">
        <v>2</v>
      </c>
      <c r="Q41" s="356"/>
      <c r="R41" s="356"/>
      <c r="S41" s="356">
        <v>1</v>
      </c>
      <c r="T41" s="356"/>
      <c r="U41" s="356"/>
      <c r="V41" s="356"/>
      <c r="W41" s="356"/>
      <c r="X41" s="356"/>
      <c r="Y41" s="356">
        <v>1</v>
      </c>
      <c r="Z41" s="356"/>
      <c r="AA41" s="356">
        <v>1</v>
      </c>
      <c r="AC41" s="257">
        <f t="shared" si="1"/>
        <v>11</v>
      </c>
    </row>
    <row r="42" spans="1:29" x14ac:dyDescent="0.2">
      <c r="A42" s="437" t="s">
        <v>130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>
        <v>1</v>
      </c>
      <c r="T42" s="356"/>
      <c r="U42" s="356"/>
      <c r="V42" s="356"/>
      <c r="W42" s="356"/>
      <c r="X42" s="356"/>
      <c r="Y42" s="356"/>
      <c r="Z42" s="356"/>
      <c r="AA42" s="356"/>
      <c r="AC42" s="257">
        <f t="shared" si="1"/>
        <v>1</v>
      </c>
    </row>
    <row r="43" spans="1:29" x14ac:dyDescent="0.2">
      <c r="A43" s="355" t="s">
        <v>132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>
        <v>1</v>
      </c>
      <c r="S43" s="356"/>
      <c r="T43" s="356">
        <v>1</v>
      </c>
      <c r="U43" s="356"/>
      <c r="V43" s="356"/>
      <c r="W43" s="356"/>
      <c r="X43" s="356">
        <v>1</v>
      </c>
      <c r="Y43" s="356"/>
      <c r="Z43" s="356"/>
      <c r="AA43" s="356"/>
      <c r="AC43" s="257">
        <f t="shared" si="1"/>
        <v>3</v>
      </c>
    </row>
    <row r="44" spans="1:29" x14ac:dyDescent="0.2">
      <c r="A44" s="355" t="s">
        <v>134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>
        <v>1</v>
      </c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C44" s="257">
        <f t="shared" si="1"/>
        <v>1</v>
      </c>
    </row>
    <row r="45" spans="1:29" x14ac:dyDescent="0.2">
      <c r="A45" s="355" t="s">
        <v>135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>
        <v>1</v>
      </c>
      <c r="L45" s="356"/>
      <c r="M45" s="356">
        <v>1</v>
      </c>
      <c r="N45" s="356"/>
      <c r="O45" s="356"/>
      <c r="P45" s="356"/>
      <c r="Q45" s="356"/>
      <c r="R45" s="356"/>
      <c r="S45" s="356"/>
      <c r="T45" s="356"/>
      <c r="U45" s="356">
        <v>1</v>
      </c>
      <c r="V45" s="356"/>
      <c r="W45" s="356"/>
      <c r="X45" s="356">
        <v>1</v>
      </c>
      <c r="Y45" s="356"/>
      <c r="Z45" s="356">
        <v>1</v>
      </c>
      <c r="AA45" s="356"/>
      <c r="AC45" s="257">
        <f t="shared" si="1"/>
        <v>5</v>
      </c>
    </row>
    <row r="46" spans="1:29" x14ac:dyDescent="0.2">
      <c r="A46" s="355" t="s">
        <v>136</v>
      </c>
      <c r="B46" s="356"/>
      <c r="C46" s="356">
        <v>1</v>
      </c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>
        <v>1</v>
      </c>
      <c r="AA46" s="356"/>
      <c r="AC46" s="257">
        <f t="shared" ref="AC46:AC63" si="2">SUM(B46:AA46)</f>
        <v>2</v>
      </c>
    </row>
    <row r="47" spans="1:29" x14ac:dyDescent="0.2">
      <c r="A47" s="349" t="s">
        <v>100</v>
      </c>
      <c r="B47" s="350"/>
      <c r="C47" s="350"/>
      <c r="D47" s="350">
        <v>1</v>
      </c>
      <c r="E47" s="350">
        <v>1</v>
      </c>
      <c r="F47" s="350"/>
      <c r="G47" s="350">
        <v>2</v>
      </c>
      <c r="H47" s="350"/>
      <c r="I47" s="350">
        <v>2</v>
      </c>
      <c r="J47" s="350"/>
      <c r="K47" s="350">
        <v>2</v>
      </c>
      <c r="L47" s="350"/>
      <c r="M47" s="350">
        <v>1</v>
      </c>
      <c r="N47" s="350">
        <v>2</v>
      </c>
      <c r="O47" s="350">
        <v>1</v>
      </c>
      <c r="P47" s="350"/>
      <c r="Q47" s="350">
        <v>2</v>
      </c>
      <c r="R47" s="350">
        <v>2</v>
      </c>
      <c r="S47" s="350"/>
      <c r="T47" s="350">
        <v>5</v>
      </c>
      <c r="U47" s="350">
        <v>1</v>
      </c>
      <c r="V47" s="350">
        <v>1</v>
      </c>
      <c r="W47" s="350"/>
      <c r="X47" s="350"/>
      <c r="Y47" s="350">
        <v>1</v>
      </c>
      <c r="Z47" s="351">
        <v>1</v>
      </c>
      <c r="AA47" s="351">
        <v>3</v>
      </c>
      <c r="AC47" s="449">
        <f t="shared" si="2"/>
        <v>28</v>
      </c>
    </row>
    <row r="48" spans="1:29" x14ac:dyDescent="0.2">
      <c r="A48" s="355" t="s">
        <v>112</v>
      </c>
      <c r="B48" s="356"/>
      <c r="C48" s="356"/>
      <c r="D48" s="356"/>
      <c r="E48" s="356"/>
      <c r="F48" s="356"/>
      <c r="G48" s="356">
        <v>1</v>
      </c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C48" s="257">
        <f t="shared" si="2"/>
        <v>1</v>
      </c>
    </row>
    <row r="49" spans="1:30" s="361" customFormat="1" x14ac:dyDescent="0.2">
      <c r="A49" s="355" t="s">
        <v>113</v>
      </c>
      <c r="B49" s="356"/>
      <c r="C49" s="356"/>
      <c r="D49" s="356"/>
      <c r="E49" s="356"/>
      <c r="F49" s="356"/>
      <c r="G49" s="356"/>
      <c r="H49" s="356"/>
      <c r="I49" s="356">
        <v>1</v>
      </c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209"/>
      <c r="AC49" s="257">
        <f t="shared" si="2"/>
        <v>1</v>
      </c>
      <c r="AD49" s="209"/>
    </row>
    <row r="50" spans="1:30" s="361" customFormat="1" x14ac:dyDescent="0.2">
      <c r="A50" s="355" t="s">
        <v>115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>
        <v>1</v>
      </c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209"/>
      <c r="AC50" s="257">
        <f t="shared" si="2"/>
        <v>1</v>
      </c>
      <c r="AD50" s="209"/>
    </row>
    <row r="51" spans="1:30" x14ac:dyDescent="0.2">
      <c r="A51" s="355" t="s">
        <v>117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>
        <v>1</v>
      </c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C51" s="257">
        <f t="shared" si="2"/>
        <v>1</v>
      </c>
    </row>
    <row r="52" spans="1:30" x14ac:dyDescent="0.2">
      <c r="A52" s="355" t="s">
        <v>120</v>
      </c>
      <c r="B52" s="356"/>
      <c r="C52" s="356"/>
      <c r="D52" s="356">
        <v>1</v>
      </c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>
        <v>1</v>
      </c>
      <c r="S52" s="356"/>
      <c r="T52" s="356"/>
      <c r="U52" s="356"/>
      <c r="V52" s="356"/>
      <c r="W52" s="356"/>
      <c r="X52" s="356"/>
      <c r="Y52" s="356"/>
      <c r="Z52" s="356"/>
      <c r="AA52" s="356">
        <v>1</v>
      </c>
      <c r="AC52" s="257">
        <f t="shared" si="2"/>
        <v>3</v>
      </c>
    </row>
    <row r="53" spans="1:30" x14ac:dyDescent="0.2">
      <c r="A53" s="355" t="s">
        <v>123</v>
      </c>
      <c r="B53" s="356"/>
      <c r="C53" s="356"/>
      <c r="D53" s="356"/>
      <c r="E53" s="356">
        <v>1</v>
      </c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C53" s="257">
        <f t="shared" si="2"/>
        <v>1</v>
      </c>
    </row>
    <row r="54" spans="1:30" x14ac:dyDescent="0.2">
      <c r="A54" s="355" t="s">
        <v>124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>
        <v>1</v>
      </c>
      <c r="Z54" s="356"/>
      <c r="AA54" s="356"/>
      <c r="AC54" s="257">
        <f t="shared" si="2"/>
        <v>1</v>
      </c>
    </row>
    <row r="55" spans="1:30" x14ac:dyDescent="0.2">
      <c r="A55" s="355" t="s">
        <v>126</v>
      </c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>
        <v>2</v>
      </c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C55" s="257">
        <f t="shared" si="2"/>
        <v>2</v>
      </c>
    </row>
    <row r="56" spans="1:30" x14ac:dyDescent="0.2">
      <c r="A56" s="355" t="s">
        <v>127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>
        <v>1</v>
      </c>
      <c r="L56" s="356"/>
      <c r="M56" s="356"/>
      <c r="N56" s="356"/>
      <c r="O56" s="356"/>
      <c r="P56" s="356"/>
      <c r="Q56" s="356"/>
      <c r="R56" s="356"/>
      <c r="S56" s="356"/>
      <c r="T56" s="356">
        <v>1</v>
      </c>
      <c r="U56" s="356"/>
      <c r="V56" s="356"/>
      <c r="W56" s="356"/>
      <c r="X56" s="356"/>
      <c r="Y56" s="356"/>
      <c r="Z56" s="356"/>
      <c r="AA56" s="356"/>
      <c r="AC56" s="257">
        <f t="shared" si="2"/>
        <v>2</v>
      </c>
    </row>
    <row r="57" spans="1:30" x14ac:dyDescent="0.2">
      <c r="A57" s="355" t="s">
        <v>128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>
        <v>1</v>
      </c>
      <c r="W57" s="356"/>
      <c r="X57" s="356"/>
      <c r="Y57" s="356"/>
      <c r="Z57" s="356"/>
      <c r="AA57" s="356"/>
      <c r="AC57" s="257">
        <f t="shared" si="2"/>
        <v>1</v>
      </c>
    </row>
    <row r="58" spans="1:30" x14ac:dyDescent="0.2">
      <c r="A58" s="359" t="s">
        <v>129</v>
      </c>
      <c r="B58" s="360"/>
      <c r="C58" s="360"/>
      <c r="D58" s="360"/>
      <c r="E58" s="360"/>
      <c r="F58" s="360"/>
      <c r="G58" s="360"/>
      <c r="H58" s="360"/>
      <c r="I58" s="360">
        <v>1</v>
      </c>
      <c r="J58" s="360"/>
      <c r="K58" s="360"/>
      <c r="L58" s="360"/>
      <c r="M58" s="360"/>
      <c r="N58" s="360">
        <v>1</v>
      </c>
      <c r="O58" s="360"/>
      <c r="P58" s="360"/>
      <c r="Q58" s="360"/>
      <c r="R58" s="360">
        <v>1</v>
      </c>
      <c r="S58" s="360"/>
      <c r="T58" s="360">
        <v>2</v>
      </c>
      <c r="U58" s="360"/>
      <c r="V58" s="360"/>
      <c r="W58" s="360"/>
      <c r="X58" s="360"/>
      <c r="Y58" s="360"/>
      <c r="Z58" s="360">
        <v>1</v>
      </c>
      <c r="AA58" s="360">
        <v>1</v>
      </c>
      <c r="AB58" s="361"/>
      <c r="AC58" s="257">
        <f t="shared" si="2"/>
        <v>7</v>
      </c>
    </row>
    <row r="59" spans="1:30" x14ac:dyDescent="0.2">
      <c r="A59" s="569" t="s">
        <v>130</v>
      </c>
      <c r="B59" s="570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570"/>
      <c r="Q59" s="570"/>
      <c r="R59" s="570"/>
      <c r="S59" s="570"/>
      <c r="T59" s="570"/>
      <c r="U59" s="570">
        <v>1</v>
      </c>
      <c r="V59" s="570"/>
      <c r="W59" s="570"/>
      <c r="X59" s="570"/>
      <c r="Y59" s="570"/>
      <c r="Z59" s="570"/>
      <c r="AA59" s="570"/>
      <c r="AB59" s="361"/>
      <c r="AC59" s="257">
        <f t="shared" si="2"/>
        <v>1</v>
      </c>
    </row>
    <row r="60" spans="1:30" x14ac:dyDescent="0.2">
      <c r="A60" s="357" t="s">
        <v>133</v>
      </c>
      <c r="B60" s="354"/>
      <c r="C60" s="354"/>
      <c r="D60" s="354"/>
      <c r="E60" s="354"/>
      <c r="F60" s="354"/>
      <c r="G60" s="354">
        <v>1</v>
      </c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C60" s="257">
        <f t="shared" si="2"/>
        <v>1</v>
      </c>
    </row>
    <row r="61" spans="1:30" x14ac:dyDescent="0.2">
      <c r="A61" s="355" t="s">
        <v>134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>
        <v>1</v>
      </c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C61" s="257">
        <f t="shared" si="2"/>
        <v>1</v>
      </c>
    </row>
    <row r="62" spans="1:30" ht="12" customHeight="1" x14ac:dyDescent="0.2">
      <c r="A62" s="355" t="s">
        <v>135</v>
      </c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>
        <v>2</v>
      </c>
      <c r="U62" s="356"/>
      <c r="V62" s="356"/>
      <c r="W62" s="356"/>
      <c r="X62" s="356"/>
      <c r="Y62" s="356"/>
      <c r="Z62" s="356"/>
      <c r="AA62" s="356">
        <v>1</v>
      </c>
      <c r="AC62" s="257">
        <f t="shared" si="2"/>
        <v>3</v>
      </c>
    </row>
    <row r="63" spans="1:30" x14ac:dyDescent="0.2">
      <c r="A63" s="355" t="s">
        <v>136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>
        <v>1</v>
      </c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C63" s="257">
        <f t="shared" si="2"/>
        <v>1</v>
      </c>
    </row>
    <row r="64" spans="1:30" x14ac:dyDescent="0.2">
      <c r="A64" s="213" t="s">
        <v>99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>
        <v>1</v>
      </c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C64" s="257">
        <f>SUM(B64:AA64)</f>
        <v>1</v>
      </c>
    </row>
    <row r="65" spans="1:29" x14ac:dyDescent="0.2">
      <c r="A65" s="355" t="s">
        <v>112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>
        <v>1</v>
      </c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C65" s="257">
        <f>SUM(B65:AA65)</f>
        <v>1</v>
      </c>
    </row>
    <row r="66" spans="1:29" ht="13.15" customHeight="1" x14ac:dyDescent="0.2">
      <c r="AC66" s="345">
        <f>SUM(B66:AA66)</f>
        <v>0</v>
      </c>
    </row>
    <row r="67" spans="1:29" x14ac:dyDescent="0.2">
      <c r="A67" s="222" t="s">
        <v>60</v>
      </c>
      <c r="B67" s="223">
        <f t="shared" ref="B67:AA67" si="3">B47+B28+B11+B64</f>
        <v>4</v>
      </c>
      <c r="C67" s="223">
        <f t="shared" si="3"/>
        <v>3</v>
      </c>
      <c r="D67" s="223">
        <f t="shared" si="3"/>
        <v>2</v>
      </c>
      <c r="E67" s="223">
        <f t="shared" si="3"/>
        <v>4</v>
      </c>
      <c r="F67" s="223">
        <f t="shared" si="3"/>
        <v>2</v>
      </c>
      <c r="G67" s="223">
        <f t="shared" si="3"/>
        <v>2</v>
      </c>
      <c r="H67" s="223">
        <f t="shared" si="3"/>
        <v>2</v>
      </c>
      <c r="I67" s="223">
        <f t="shared" si="3"/>
        <v>7</v>
      </c>
      <c r="J67" s="223">
        <f t="shared" si="3"/>
        <v>2</v>
      </c>
      <c r="K67" s="223">
        <f t="shared" si="3"/>
        <v>6</v>
      </c>
      <c r="L67" s="223">
        <f t="shared" si="3"/>
        <v>1</v>
      </c>
      <c r="M67" s="223">
        <f t="shared" si="3"/>
        <v>9</v>
      </c>
      <c r="N67" s="223">
        <f t="shared" si="3"/>
        <v>7</v>
      </c>
      <c r="O67" s="223">
        <f t="shared" si="3"/>
        <v>2</v>
      </c>
      <c r="P67" s="223">
        <f t="shared" si="3"/>
        <v>7</v>
      </c>
      <c r="Q67" s="223">
        <f t="shared" si="3"/>
        <v>4</v>
      </c>
      <c r="R67" s="223">
        <f t="shared" si="3"/>
        <v>5</v>
      </c>
      <c r="S67" s="223">
        <f t="shared" si="3"/>
        <v>3</v>
      </c>
      <c r="T67" s="223">
        <f t="shared" si="3"/>
        <v>8</v>
      </c>
      <c r="U67" s="223">
        <f t="shared" si="3"/>
        <v>4</v>
      </c>
      <c r="V67" s="223">
        <f t="shared" si="3"/>
        <v>1</v>
      </c>
      <c r="W67" s="223">
        <f t="shared" si="3"/>
        <v>4</v>
      </c>
      <c r="X67" s="223">
        <f t="shared" si="3"/>
        <v>2</v>
      </c>
      <c r="Y67" s="223">
        <f t="shared" si="3"/>
        <v>3</v>
      </c>
      <c r="Z67" s="223">
        <f t="shared" si="3"/>
        <v>10</v>
      </c>
      <c r="AA67" s="223">
        <f t="shared" si="3"/>
        <v>6</v>
      </c>
      <c r="AC67" s="352">
        <f>SUM(B67:AA67)</f>
        <v>110</v>
      </c>
    </row>
    <row r="68" spans="1:29" x14ac:dyDescent="0.2">
      <c r="A68" s="340" t="s">
        <v>556</v>
      </c>
    </row>
    <row r="69" spans="1:29" x14ac:dyDescent="0.2">
      <c r="A69" s="341" t="s">
        <v>564</v>
      </c>
    </row>
  </sheetData>
  <mergeCells count="3">
    <mergeCell ref="A2:AC2"/>
    <mergeCell ref="A5:AC5"/>
    <mergeCell ref="B8:AA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68" orientation="portrait" r:id="rId1"/>
  <headerFooter alignWithMargins="0">
    <oddHeader>&amp;L&amp;"Times New Roman,Gras"DGRH A1-1&amp;R&amp;"Times New Roman,Gras"Juillet 2020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AD57"/>
  <sheetViews>
    <sheetView showGridLines="0" showZeros="0" showWhiteSpace="0" zoomScaleNormal="100" workbookViewId="0">
      <pane ySplit="8" topLeftCell="A9" activePane="bottomLeft" state="frozenSplit"/>
      <selection activeCell="K24" sqref="K24"/>
      <selection pane="bottomLeft" activeCell="AJ55" sqref="AJ55"/>
    </sheetView>
  </sheetViews>
  <sheetFormatPr baseColWidth="10" defaultColWidth="13.33203125" defaultRowHeight="12.75" x14ac:dyDescent="0.2"/>
  <cols>
    <col min="1" max="1" width="24.1640625" style="209" customWidth="1"/>
    <col min="2" max="10" width="3.6640625" style="209" bestFit="1" customWidth="1"/>
    <col min="11" max="14" width="3.6640625" style="209" customWidth="1"/>
    <col min="15" max="15" width="3.6640625" style="209" bestFit="1" customWidth="1"/>
    <col min="16" max="18" width="3.6640625" style="209" customWidth="1"/>
    <col min="19" max="26" width="3.6640625" style="209" bestFit="1" customWidth="1"/>
    <col min="27" max="29" width="3.6640625" style="209" customWidth="1"/>
    <col min="30" max="30" width="5.1640625" style="209" customWidth="1"/>
    <col min="31" max="33" width="6.1640625" style="209" customWidth="1"/>
    <col min="34" max="16384" width="13.33203125" style="209"/>
  </cols>
  <sheetData>
    <row r="1" spans="1:30" ht="13.5" thickBot="1" x14ac:dyDescent="0.25"/>
    <row r="2" spans="1:30" ht="36.75" customHeight="1" thickTop="1" thickBot="1" x14ac:dyDescent="0.25">
      <c r="A2" s="648" t="s">
        <v>526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50"/>
    </row>
    <row r="3" spans="1:30" ht="6" customHeight="1" thickTop="1" x14ac:dyDescent="0.2"/>
    <row r="4" spans="1:30" ht="6" customHeight="1" x14ac:dyDescent="0.2"/>
    <row r="5" spans="1:30" ht="27.75" customHeight="1" x14ac:dyDescent="0.2">
      <c r="A5" s="654" t="s">
        <v>254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</row>
    <row r="7" spans="1:30" x14ac:dyDescent="0.2">
      <c r="B7" s="655" t="s">
        <v>111</v>
      </c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438"/>
    </row>
    <row r="8" spans="1:30" ht="107.25" x14ac:dyDescent="0.2">
      <c r="A8" s="347" t="s">
        <v>345</v>
      </c>
      <c r="B8" s="210" t="s">
        <v>112</v>
      </c>
      <c r="C8" s="210" t="s">
        <v>114</v>
      </c>
      <c r="D8" s="210" t="s">
        <v>115</v>
      </c>
      <c r="E8" s="210" t="s">
        <v>116</v>
      </c>
      <c r="F8" s="210" t="s">
        <v>117</v>
      </c>
      <c r="G8" s="210" t="s">
        <v>118</v>
      </c>
      <c r="H8" s="210" t="s">
        <v>119</v>
      </c>
      <c r="I8" s="210" t="s">
        <v>120</v>
      </c>
      <c r="J8" s="210" t="s">
        <v>121</v>
      </c>
      <c r="K8" s="554" t="s">
        <v>168</v>
      </c>
      <c r="L8" s="554" t="s">
        <v>525</v>
      </c>
      <c r="M8" s="554" t="s">
        <v>122</v>
      </c>
      <c r="N8" s="554" t="s">
        <v>138</v>
      </c>
      <c r="O8" s="210" t="s">
        <v>123</v>
      </c>
      <c r="P8" s="210" t="s">
        <v>124</v>
      </c>
      <c r="Q8" s="210" t="s">
        <v>125</v>
      </c>
      <c r="R8" s="210" t="s">
        <v>126</v>
      </c>
      <c r="S8" s="210" t="s">
        <v>127</v>
      </c>
      <c r="T8" s="210" t="s">
        <v>128</v>
      </c>
      <c r="U8" s="210" t="s">
        <v>129</v>
      </c>
      <c r="V8" s="210" t="s">
        <v>130</v>
      </c>
      <c r="W8" s="210" t="s">
        <v>131</v>
      </c>
      <c r="X8" s="210" t="s">
        <v>132</v>
      </c>
      <c r="Y8" s="210" t="s">
        <v>133</v>
      </c>
      <c r="Z8" s="210" t="s">
        <v>134</v>
      </c>
      <c r="AA8" s="210" t="s">
        <v>135</v>
      </c>
      <c r="AB8" s="210" t="s">
        <v>136</v>
      </c>
      <c r="AC8" s="211"/>
      <c r="AD8" s="212" t="s">
        <v>102</v>
      </c>
    </row>
    <row r="9" spans="1:30" x14ac:dyDescent="0.2">
      <c r="A9" s="347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</row>
    <row r="10" spans="1:30" x14ac:dyDescent="0.2">
      <c r="A10" s="213" t="s">
        <v>97</v>
      </c>
      <c r="B10" s="214">
        <v>1</v>
      </c>
      <c r="C10" s="214">
        <v>1</v>
      </c>
      <c r="D10" s="214">
        <v>1</v>
      </c>
      <c r="E10" s="214">
        <v>1</v>
      </c>
      <c r="F10" s="214">
        <v>1</v>
      </c>
      <c r="G10" s="214">
        <v>1</v>
      </c>
      <c r="H10" s="214">
        <v>2</v>
      </c>
      <c r="I10" s="214">
        <v>1</v>
      </c>
      <c r="J10" s="214">
        <v>1</v>
      </c>
      <c r="K10" s="214">
        <v>1</v>
      </c>
      <c r="L10" s="214">
        <v>2</v>
      </c>
      <c r="M10" s="214">
        <v>4</v>
      </c>
      <c r="N10" s="214"/>
      <c r="O10" s="214">
        <v>6</v>
      </c>
      <c r="P10" s="214">
        <v>1</v>
      </c>
      <c r="Q10" s="214">
        <v>1</v>
      </c>
      <c r="R10" s="214">
        <v>2</v>
      </c>
      <c r="S10" s="214"/>
      <c r="T10" s="214">
        <v>2</v>
      </c>
      <c r="U10" s="214"/>
      <c r="V10" s="214"/>
      <c r="W10" s="214">
        <v>1</v>
      </c>
      <c r="X10" s="214">
        <v>2</v>
      </c>
      <c r="Y10" s="214">
        <v>2</v>
      </c>
      <c r="Z10" s="214">
        <v>1</v>
      </c>
      <c r="AA10" s="214"/>
      <c r="AB10" s="214">
        <v>6</v>
      </c>
      <c r="AD10" s="215">
        <f t="shared" ref="AD10:AD30" si="0">SUM(B10:AB10)</f>
        <v>41</v>
      </c>
    </row>
    <row r="11" spans="1:30" x14ac:dyDescent="0.2">
      <c r="A11" s="216" t="s">
        <v>112</v>
      </c>
      <c r="B11" s="217">
        <v>1</v>
      </c>
      <c r="C11" s="217"/>
      <c r="D11" s="217"/>
      <c r="E11" s="217"/>
      <c r="F11" s="217">
        <v>1</v>
      </c>
      <c r="G11" s="217"/>
      <c r="H11" s="217"/>
      <c r="I11" s="217"/>
      <c r="J11" s="217"/>
      <c r="K11" s="217"/>
      <c r="L11" s="217"/>
      <c r="M11" s="217">
        <v>2</v>
      </c>
      <c r="N11" s="217"/>
      <c r="O11" s="217">
        <v>1</v>
      </c>
      <c r="P11" s="217"/>
      <c r="Q11" s="217">
        <v>1</v>
      </c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D11" s="256">
        <f t="shared" si="0"/>
        <v>6</v>
      </c>
    </row>
    <row r="12" spans="1:30" x14ac:dyDescent="0.2">
      <c r="A12" s="218" t="s">
        <v>115</v>
      </c>
      <c r="B12" s="217"/>
      <c r="C12" s="217"/>
      <c r="D12" s="217">
        <v>1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D12" s="256">
        <f t="shared" si="0"/>
        <v>1</v>
      </c>
    </row>
    <row r="13" spans="1:30" x14ac:dyDescent="0.2">
      <c r="A13" s="216" t="s">
        <v>116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>
        <v>1</v>
      </c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D13" s="256">
        <f t="shared" si="0"/>
        <v>1</v>
      </c>
    </row>
    <row r="14" spans="1:30" x14ac:dyDescent="0.2">
      <c r="A14" s="218" t="s">
        <v>118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>
        <v>1</v>
      </c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D14" s="256">
        <f t="shared" si="0"/>
        <v>1</v>
      </c>
    </row>
    <row r="15" spans="1:30" x14ac:dyDescent="0.2">
      <c r="A15" s="218" t="s">
        <v>122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>
        <v>1</v>
      </c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D15" s="256">
        <f t="shared" si="0"/>
        <v>1</v>
      </c>
    </row>
    <row r="16" spans="1:30" x14ac:dyDescent="0.2">
      <c r="A16" s="218" t="s">
        <v>123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>
        <v>1</v>
      </c>
      <c r="M16" s="219"/>
      <c r="N16" s="219"/>
      <c r="O16" s="219">
        <v>2</v>
      </c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D16" s="256">
        <f t="shared" si="0"/>
        <v>3</v>
      </c>
    </row>
    <row r="17" spans="1:30" x14ac:dyDescent="0.2">
      <c r="A17" s="216" t="s">
        <v>124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>
        <v>1</v>
      </c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>
        <v>1</v>
      </c>
      <c r="AD17" s="256">
        <f t="shared" si="0"/>
        <v>2</v>
      </c>
    </row>
    <row r="18" spans="1:30" x14ac:dyDescent="0.2">
      <c r="A18" s="218" t="s">
        <v>125</v>
      </c>
      <c r="B18" s="219"/>
      <c r="C18" s="219">
        <v>1</v>
      </c>
      <c r="D18" s="219"/>
      <c r="E18" s="219"/>
      <c r="F18" s="219"/>
      <c r="G18" s="219"/>
      <c r="H18" s="219"/>
      <c r="I18" s="219"/>
      <c r="J18" s="219">
        <v>1</v>
      </c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D18" s="256">
        <f t="shared" si="0"/>
        <v>2</v>
      </c>
    </row>
    <row r="19" spans="1:30" x14ac:dyDescent="0.2">
      <c r="A19" s="218" t="s">
        <v>126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>
        <v>1</v>
      </c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D19" s="256">
        <f t="shared" si="0"/>
        <v>1</v>
      </c>
    </row>
    <row r="20" spans="1:30" x14ac:dyDescent="0.2">
      <c r="A20" s="218" t="s">
        <v>129</v>
      </c>
      <c r="B20" s="219"/>
      <c r="C20" s="219"/>
      <c r="D20" s="219"/>
      <c r="E20" s="219">
        <v>1</v>
      </c>
      <c r="F20" s="219"/>
      <c r="G20" s="219">
        <v>1</v>
      </c>
      <c r="H20" s="219">
        <v>1</v>
      </c>
      <c r="I20" s="219">
        <v>1</v>
      </c>
      <c r="J20" s="219"/>
      <c r="K20" s="219"/>
      <c r="L20" s="219"/>
      <c r="M20" s="219"/>
      <c r="N20" s="219"/>
      <c r="O20" s="219"/>
      <c r="P20" s="219">
        <v>1</v>
      </c>
      <c r="Q20" s="219"/>
      <c r="R20" s="219"/>
      <c r="S20" s="219"/>
      <c r="T20" s="219">
        <v>2</v>
      </c>
      <c r="U20" s="219"/>
      <c r="V20" s="219"/>
      <c r="W20" s="219">
        <v>1</v>
      </c>
      <c r="X20" s="219">
        <v>1</v>
      </c>
      <c r="Y20" s="219">
        <v>1</v>
      </c>
      <c r="Z20" s="219">
        <v>1</v>
      </c>
      <c r="AA20" s="219"/>
      <c r="AB20" s="219">
        <v>4</v>
      </c>
      <c r="AD20" s="256">
        <f t="shared" si="0"/>
        <v>15</v>
      </c>
    </row>
    <row r="21" spans="1:30" x14ac:dyDescent="0.2">
      <c r="A21" s="218" t="s">
        <v>130</v>
      </c>
      <c r="B21" s="219"/>
      <c r="C21" s="219"/>
      <c r="D21" s="219"/>
      <c r="E21" s="219"/>
      <c r="F21" s="219"/>
      <c r="G21" s="219"/>
      <c r="H21" s="219">
        <v>1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D21" s="256">
        <f t="shared" si="0"/>
        <v>1</v>
      </c>
    </row>
    <row r="22" spans="1:30" x14ac:dyDescent="0.2">
      <c r="A22" s="218" t="s">
        <v>132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>
        <v>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D22" s="257">
        <f t="shared" si="0"/>
        <v>1</v>
      </c>
    </row>
    <row r="23" spans="1:30" x14ac:dyDescent="0.2">
      <c r="A23" s="218" t="s">
        <v>133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D23" s="257"/>
    </row>
    <row r="24" spans="1:30" x14ac:dyDescent="0.2">
      <c r="A24" s="218" t="s">
        <v>134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D24" s="257"/>
    </row>
    <row r="25" spans="1:30" x14ac:dyDescent="0.2">
      <c r="A25" s="218" t="s">
        <v>135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>
        <v>1</v>
      </c>
      <c r="Z25" s="219"/>
      <c r="AA25" s="219"/>
      <c r="AB25" s="219"/>
      <c r="AD25" s="257">
        <f t="shared" si="0"/>
        <v>1</v>
      </c>
    </row>
    <row r="26" spans="1:30" x14ac:dyDescent="0.2">
      <c r="A26" s="218" t="s">
        <v>136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>
        <v>1</v>
      </c>
      <c r="N26" s="219"/>
      <c r="O26" s="219">
        <v>1</v>
      </c>
      <c r="P26" s="219"/>
      <c r="Q26" s="219"/>
      <c r="R26" s="219">
        <v>1</v>
      </c>
      <c r="S26" s="219"/>
      <c r="T26" s="219"/>
      <c r="U26" s="219"/>
      <c r="V26" s="219"/>
      <c r="W26" s="219"/>
      <c r="X26" s="219">
        <v>1</v>
      </c>
      <c r="Y26" s="219"/>
      <c r="Z26" s="219"/>
      <c r="AA26" s="219"/>
      <c r="AB26" s="219">
        <v>1</v>
      </c>
      <c r="AD26" s="257">
        <f t="shared" si="0"/>
        <v>5</v>
      </c>
    </row>
    <row r="27" spans="1:30" x14ac:dyDescent="0.2">
      <c r="A27" s="213" t="s">
        <v>98</v>
      </c>
      <c r="B27" s="214"/>
      <c r="C27" s="214"/>
      <c r="D27" s="214"/>
      <c r="E27" s="214"/>
      <c r="F27" s="214">
        <v>1</v>
      </c>
      <c r="G27" s="214">
        <v>3</v>
      </c>
      <c r="H27" s="214">
        <v>1</v>
      </c>
      <c r="I27" s="214">
        <v>1</v>
      </c>
      <c r="J27" s="214"/>
      <c r="K27" s="214"/>
      <c r="L27" s="214"/>
      <c r="M27" s="214">
        <v>4</v>
      </c>
      <c r="N27" s="214"/>
      <c r="O27" s="214">
        <v>3</v>
      </c>
      <c r="P27" s="214">
        <v>2</v>
      </c>
      <c r="Q27" s="214">
        <v>2</v>
      </c>
      <c r="R27" s="214">
        <v>1</v>
      </c>
      <c r="S27" s="214">
        <v>4</v>
      </c>
      <c r="T27" s="214"/>
      <c r="U27" s="214">
        <v>1</v>
      </c>
      <c r="V27" s="214">
        <v>1</v>
      </c>
      <c r="W27" s="214"/>
      <c r="X27" s="214"/>
      <c r="Y27" s="214">
        <v>3</v>
      </c>
      <c r="Z27" s="214">
        <v>2</v>
      </c>
      <c r="AA27" s="214">
        <v>4</v>
      </c>
      <c r="AB27" s="214">
        <v>2</v>
      </c>
      <c r="AD27" s="215">
        <f t="shared" si="0"/>
        <v>35</v>
      </c>
    </row>
    <row r="28" spans="1:30" x14ac:dyDescent="0.2">
      <c r="A28" s="216" t="s">
        <v>112</v>
      </c>
      <c r="B28" s="221"/>
      <c r="C28" s="221"/>
      <c r="D28" s="221"/>
      <c r="E28" s="221"/>
      <c r="F28" s="221"/>
      <c r="G28" s="221">
        <v>1</v>
      </c>
      <c r="H28" s="221"/>
      <c r="I28" s="221"/>
      <c r="J28" s="221"/>
      <c r="K28" s="221"/>
      <c r="L28" s="221"/>
      <c r="M28" s="221">
        <v>1</v>
      </c>
      <c r="N28" s="221"/>
      <c r="O28" s="221"/>
      <c r="P28" s="221"/>
      <c r="Q28" s="221"/>
      <c r="R28" s="221"/>
      <c r="S28" s="221">
        <v>1</v>
      </c>
      <c r="T28" s="221"/>
      <c r="U28" s="221"/>
      <c r="V28" s="221"/>
      <c r="W28" s="221"/>
      <c r="X28" s="221"/>
      <c r="Y28" s="221"/>
      <c r="Z28" s="221"/>
      <c r="AA28" s="221"/>
      <c r="AB28" s="221"/>
      <c r="AD28" s="258">
        <f t="shared" si="0"/>
        <v>3</v>
      </c>
    </row>
    <row r="29" spans="1:30" x14ac:dyDescent="0.2">
      <c r="A29" s="218" t="s">
        <v>117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>
        <v>1</v>
      </c>
      <c r="W29" s="219"/>
      <c r="X29" s="219"/>
      <c r="Y29" s="219"/>
      <c r="Z29" s="219"/>
      <c r="AA29" s="219"/>
      <c r="AB29" s="219"/>
      <c r="AD29" s="257">
        <f t="shared" si="0"/>
        <v>1</v>
      </c>
    </row>
    <row r="30" spans="1:30" x14ac:dyDescent="0.2">
      <c r="A30" s="216" t="s">
        <v>118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>
        <v>1</v>
      </c>
      <c r="T30" s="217"/>
      <c r="U30" s="217"/>
      <c r="V30" s="217"/>
      <c r="W30" s="217"/>
      <c r="X30" s="217"/>
      <c r="Y30" s="217"/>
      <c r="Z30" s="217"/>
      <c r="AA30" s="217"/>
      <c r="AB30" s="217"/>
      <c r="AD30" s="257">
        <f t="shared" si="0"/>
        <v>1</v>
      </c>
    </row>
    <row r="31" spans="1:30" x14ac:dyDescent="0.2">
      <c r="A31" s="216" t="s">
        <v>119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>
        <v>1</v>
      </c>
      <c r="P31" s="217">
        <v>1</v>
      </c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D31" s="257">
        <f t="shared" ref="AD31:AD41" si="1">SUM(B31:AB31)</f>
        <v>2</v>
      </c>
    </row>
    <row r="32" spans="1:30" x14ac:dyDescent="0.2">
      <c r="A32" s="216" t="s">
        <v>120</v>
      </c>
      <c r="B32" s="217"/>
      <c r="C32" s="217"/>
      <c r="D32" s="217"/>
      <c r="E32" s="217"/>
      <c r="F32" s="217"/>
      <c r="G32" s="217"/>
      <c r="H32" s="217">
        <v>1</v>
      </c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D32" s="257">
        <f t="shared" si="1"/>
        <v>1</v>
      </c>
    </row>
    <row r="33" spans="1:30" x14ac:dyDescent="0.2">
      <c r="A33" s="216" t="s">
        <v>122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>
        <v>1</v>
      </c>
      <c r="T33" s="217"/>
      <c r="U33" s="217"/>
      <c r="V33" s="217"/>
      <c r="W33" s="217"/>
      <c r="X33" s="217"/>
      <c r="Y33" s="217"/>
      <c r="Z33" s="217"/>
      <c r="AA33" s="217"/>
      <c r="AB33" s="217"/>
      <c r="AD33" s="257">
        <f t="shared" si="1"/>
        <v>1</v>
      </c>
    </row>
    <row r="34" spans="1:30" x14ac:dyDescent="0.2">
      <c r="A34" s="216" t="s">
        <v>138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>
        <v>1</v>
      </c>
      <c r="AA34" s="217"/>
      <c r="AB34" s="217"/>
      <c r="AD34" s="257">
        <f t="shared" si="1"/>
        <v>1</v>
      </c>
    </row>
    <row r="35" spans="1:30" x14ac:dyDescent="0.2">
      <c r="A35" s="218" t="s">
        <v>123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>
        <v>1</v>
      </c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D35" s="257">
        <f t="shared" si="1"/>
        <v>1</v>
      </c>
    </row>
    <row r="36" spans="1:30" x14ac:dyDescent="0.2">
      <c r="A36" s="216" t="s">
        <v>124</v>
      </c>
      <c r="B36" s="217"/>
      <c r="C36" s="217"/>
      <c r="D36" s="217"/>
      <c r="E36" s="217"/>
      <c r="F36" s="217">
        <v>1</v>
      </c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>
        <v>1</v>
      </c>
      <c r="V36" s="217"/>
      <c r="W36" s="217"/>
      <c r="X36" s="217"/>
      <c r="Y36" s="217"/>
      <c r="Z36" s="217"/>
      <c r="AA36" s="217">
        <v>2</v>
      </c>
      <c r="AB36" s="217">
        <v>1</v>
      </c>
      <c r="AD36" s="257">
        <f t="shared" si="1"/>
        <v>5</v>
      </c>
    </row>
    <row r="37" spans="1:30" x14ac:dyDescent="0.2">
      <c r="A37" s="218" t="s">
        <v>128</v>
      </c>
      <c r="B37" s="217"/>
      <c r="C37" s="217"/>
      <c r="D37" s="217"/>
      <c r="E37" s="217"/>
      <c r="F37" s="217"/>
      <c r="G37" s="217"/>
      <c r="H37" s="217"/>
      <c r="I37" s="217">
        <v>1</v>
      </c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>
        <v>1</v>
      </c>
      <c r="AB37" s="217"/>
      <c r="AD37" s="257">
        <f t="shared" si="1"/>
        <v>2</v>
      </c>
    </row>
    <row r="38" spans="1:30" x14ac:dyDescent="0.2">
      <c r="A38" s="216" t="s">
        <v>129</v>
      </c>
      <c r="B38" s="217"/>
      <c r="C38" s="217"/>
      <c r="D38" s="217"/>
      <c r="E38" s="217"/>
      <c r="F38" s="217"/>
      <c r="G38" s="217">
        <v>2</v>
      </c>
      <c r="H38" s="217"/>
      <c r="I38" s="217"/>
      <c r="J38" s="217"/>
      <c r="K38" s="217"/>
      <c r="L38" s="217"/>
      <c r="M38" s="217">
        <v>2</v>
      </c>
      <c r="N38" s="217"/>
      <c r="O38" s="217">
        <v>2</v>
      </c>
      <c r="P38" s="217"/>
      <c r="Q38" s="217">
        <v>1</v>
      </c>
      <c r="R38" s="217"/>
      <c r="S38" s="217"/>
      <c r="T38" s="217"/>
      <c r="U38" s="217"/>
      <c r="V38" s="217"/>
      <c r="W38" s="217"/>
      <c r="X38" s="217"/>
      <c r="Y38" s="217">
        <v>2</v>
      </c>
      <c r="Z38" s="217">
        <v>1</v>
      </c>
      <c r="AA38" s="217"/>
      <c r="AB38" s="217">
        <v>1</v>
      </c>
      <c r="AD38" s="257">
        <f t="shared" si="1"/>
        <v>11</v>
      </c>
    </row>
    <row r="39" spans="1:30" x14ac:dyDescent="0.2">
      <c r="A39" s="218" t="s">
        <v>132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>
        <v>1</v>
      </c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D39" s="257">
        <f t="shared" si="1"/>
        <v>1</v>
      </c>
    </row>
    <row r="40" spans="1:30" x14ac:dyDescent="0.2">
      <c r="A40" s="218" t="s">
        <v>134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>
        <v>1</v>
      </c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D40" s="257">
        <f t="shared" si="1"/>
        <v>1</v>
      </c>
    </row>
    <row r="41" spans="1:30" x14ac:dyDescent="0.2">
      <c r="A41" s="218" t="s">
        <v>135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>
        <v>1</v>
      </c>
      <c r="AB41" s="217"/>
      <c r="AD41" s="257">
        <f t="shared" si="1"/>
        <v>1</v>
      </c>
    </row>
    <row r="42" spans="1:30" x14ac:dyDescent="0.2">
      <c r="A42" s="218" t="s">
        <v>136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>
        <v>1</v>
      </c>
      <c r="Q42" s="217"/>
      <c r="R42" s="217"/>
      <c r="S42" s="217">
        <v>1</v>
      </c>
      <c r="T42" s="217"/>
      <c r="U42" s="217"/>
      <c r="V42" s="217"/>
      <c r="W42" s="217"/>
      <c r="X42" s="217"/>
      <c r="Y42" s="217">
        <v>1</v>
      </c>
      <c r="Z42" s="217"/>
      <c r="AA42" s="217"/>
      <c r="AB42" s="217"/>
      <c r="AD42" s="257">
        <f t="shared" ref="AD42:AD53" si="2">SUM(B42:AB42)</f>
        <v>3</v>
      </c>
    </row>
    <row r="43" spans="1:30" x14ac:dyDescent="0.2">
      <c r="A43" s="213" t="s">
        <v>100</v>
      </c>
      <c r="B43" s="214">
        <v>1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>
        <v>1</v>
      </c>
      <c r="O43" s="214">
        <v>1</v>
      </c>
      <c r="P43" s="214">
        <v>1</v>
      </c>
      <c r="Q43" s="214">
        <v>1</v>
      </c>
      <c r="R43" s="214">
        <v>2</v>
      </c>
      <c r="S43" s="214">
        <v>2</v>
      </c>
      <c r="T43" s="214">
        <v>2</v>
      </c>
      <c r="U43" s="214">
        <v>4</v>
      </c>
      <c r="V43" s="214"/>
      <c r="W43" s="214">
        <v>1</v>
      </c>
      <c r="X43" s="214">
        <v>1</v>
      </c>
      <c r="Y43" s="214"/>
      <c r="Z43" s="214"/>
      <c r="AA43" s="214"/>
      <c r="AB43" s="214"/>
      <c r="AD43" s="215">
        <f t="shared" si="2"/>
        <v>17</v>
      </c>
    </row>
    <row r="44" spans="1:30" x14ac:dyDescent="0.2">
      <c r="A44" s="216" t="s">
        <v>112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>
        <v>1</v>
      </c>
      <c r="S44" s="217"/>
      <c r="T44" s="217"/>
      <c r="U44" s="217">
        <v>1</v>
      </c>
      <c r="V44" s="217"/>
      <c r="W44" s="217"/>
      <c r="X44" s="217"/>
      <c r="Y44" s="217"/>
      <c r="Z44" s="217"/>
      <c r="AA44" s="217"/>
      <c r="AB44" s="217"/>
      <c r="AD44" s="256">
        <f t="shared" si="2"/>
        <v>2</v>
      </c>
    </row>
    <row r="45" spans="1:30" x14ac:dyDescent="0.2">
      <c r="A45" s="220" t="s">
        <v>115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>
        <v>1</v>
      </c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D45" s="257">
        <f t="shared" si="2"/>
        <v>1</v>
      </c>
    </row>
    <row r="46" spans="1:30" x14ac:dyDescent="0.2">
      <c r="A46" s="218" t="s">
        <v>117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>
        <v>1</v>
      </c>
      <c r="U46" s="219"/>
      <c r="V46" s="219"/>
      <c r="W46" s="219"/>
      <c r="X46" s="219"/>
      <c r="Y46" s="219"/>
      <c r="Z46" s="219"/>
      <c r="AA46" s="219"/>
      <c r="AB46" s="219"/>
      <c r="AD46" s="257">
        <f t="shared" si="2"/>
        <v>1</v>
      </c>
    </row>
    <row r="47" spans="1:30" x14ac:dyDescent="0.2">
      <c r="A47" s="216" t="s">
        <v>122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>
        <v>1</v>
      </c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D47" s="257">
        <f t="shared" si="2"/>
        <v>1</v>
      </c>
    </row>
    <row r="48" spans="1:30" x14ac:dyDescent="0.2">
      <c r="A48" s="218" t="s">
        <v>123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>
        <v>1</v>
      </c>
      <c r="P48" s="219"/>
      <c r="Q48" s="219"/>
      <c r="R48" s="219"/>
      <c r="S48" s="219">
        <v>1</v>
      </c>
      <c r="T48" s="219"/>
      <c r="U48" s="219"/>
      <c r="V48" s="219"/>
      <c r="W48" s="219"/>
      <c r="X48" s="219"/>
      <c r="Y48" s="219"/>
      <c r="Z48" s="219"/>
      <c r="AA48" s="219"/>
      <c r="AB48" s="219"/>
      <c r="AD48" s="257">
        <f t="shared" si="2"/>
        <v>2</v>
      </c>
    </row>
    <row r="49" spans="1:30" x14ac:dyDescent="0.2">
      <c r="A49" s="216" t="s">
        <v>126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>
        <v>1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D49" s="257">
        <f t="shared" si="2"/>
        <v>1</v>
      </c>
    </row>
    <row r="50" spans="1:30" x14ac:dyDescent="0.2">
      <c r="A50" s="218" t="s">
        <v>128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>
        <v>1</v>
      </c>
      <c r="U50" s="219"/>
      <c r="V50" s="219"/>
      <c r="W50" s="219"/>
      <c r="X50" s="219"/>
      <c r="Y50" s="219"/>
      <c r="Z50" s="219"/>
      <c r="AA50" s="219"/>
      <c r="AB50" s="219"/>
      <c r="AD50" s="257">
        <f t="shared" si="2"/>
        <v>1</v>
      </c>
    </row>
    <row r="51" spans="1:30" x14ac:dyDescent="0.2">
      <c r="A51" s="218" t="s">
        <v>129</v>
      </c>
      <c r="B51" s="219">
        <v>1</v>
      </c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>
        <v>1</v>
      </c>
      <c r="T51" s="219"/>
      <c r="U51" s="219">
        <v>3</v>
      </c>
      <c r="V51" s="219"/>
      <c r="W51" s="219"/>
      <c r="X51" s="219"/>
      <c r="Y51" s="219"/>
      <c r="Z51" s="219"/>
      <c r="AA51" s="219"/>
      <c r="AB51" s="219"/>
      <c r="AD51" s="257">
        <f t="shared" si="2"/>
        <v>5</v>
      </c>
    </row>
    <row r="52" spans="1:30" x14ac:dyDescent="0.2">
      <c r="A52" s="218" t="s">
        <v>132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>
        <v>1</v>
      </c>
      <c r="Y52" s="219"/>
      <c r="Z52" s="219"/>
      <c r="AA52" s="219"/>
      <c r="AB52" s="219"/>
      <c r="AD52" s="257">
        <f t="shared" si="2"/>
        <v>1</v>
      </c>
    </row>
    <row r="53" spans="1:30" x14ac:dyDescent="0.2">
      <c r="A53" s="218" t="s">
        <v>136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>
        <v>1</v>
      </c>
      <c r="O53" s="219"/>
      <c r="P53" s="219"/>
      <c r="Q53" s="219"/>
      <c r="R53" s="219"/>
      <c r="S53" s="219"/>
      <c r="T53" s="219"/>
      <c r="U53" s="219"/>
      <c r="V53" s="219"/>
      <c r="W53" s="219">
        <v>1</v>
      </c>
      <c r="X53" s="219"/>
      <c r="Y53" s="219"/>
      <c r="Z53" s="219"/>
      <c r="AA53" s="219"/>
      <c r="AB53" s="219"/>
      <c r="AD53" s="257">
        <f t="shared" si="2"/>
        <v>2</v>
      </c>
    </row>
    <row r="54" spans="1:30" x14ac:dyDescent="0.2">
      <c r="A54" s="345"/>
      <c r="B54" s="540"/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D54" s="541"/>
    </row>
    <row r="55" spans="1:30" x14ac:dyDescent="0.2">
      <c r="A55" s="222" t="s">
        <v>60</v>
      </c>
      <c r="B55" s="223">
        <f t="shared" ref="B55:AB55" si="3">B43+B27+B10</f>
        <v>2</v>
      </c>
      <c r="C55" s="223">
        <f t="shared" si="3"/>
        <v>1</v>
      </c>
      <c r="D55" s="223">
        <f t="shared" si="3"/>
        <v>1</v>
      </c>
      <c r="E55" s="223">
        <f t="shared" si="3"/>
        <v>1</v>
      </c>
      <c r="F55" s="223">
        <f t="shared" si="3"/>
        <v>2</v>
      </c>
      <c r="G55" s="223">
        <f t="shared" si="3"/>
        <v>4</v>
      </c>
      <c r="H55" s="223">
        <f t="shared" si="3"/>
        <v>3</v>
      </c>
      <c r="I55" s="223">
        <f t="shared" si="3"/>
        <v>2</v>
      </c>
      <c r="J55" s="223">
        <f t="shared" si="3"/>
        <v>1</v>
      </c>
      <c r="K55" s="223">
        <f t="shared" si="3"/>
        <v>1</v>
      </c>
      <c r="L55" s="223">
        <f t="shared" si="3"/>
        <v>2</v>
      </c>
      <c r="M55" s="223">
        <f t="shared" si="3"/>
        <v>8</v>
      </c>
      <c r="N55" s="223">
        <f t="shared" si="3"/>
        <v>1</v>
      </c>
      <c r="O55" s="223">
        <f t="shared" si="3"/>
        <v>10</v>
      </c>
      <c r="P55" s="223">
        <f t="shared" si="3"/>
        <v>4</v>
      </c>
      <c r="Q55" s="223">
        <f t="shared" si="3"/>
        <v>4</v>
      </c>
      <c r="R55" s="223">
        <f t="shared" si="3"/>
        <v>5</v>
      </c>
      <c r="S55" s="223">
        <f t="shared" si="3"/>
        <v>6</v>
      </c>
      <c r="T55" s="223">
        <f t="shared" si="3"/>
        <v>4</v>
      </c>
      <c r="U55" s="223">
        <f t="shared" si="3"/>
        <v>5</v>
      </c>
      <c r="V55" s="223">
        <f t="shared" si="3"/>
        <v>1</v>
      </c>
      <c r="W55" s="223">
        <f t="shared" si="3"/>
        <v>2</v>
      </c>
      <c r="X55" s="223">
        <f t="shared" si="3"/>
        <v>3</v>
      </c>
      <c r="Y55" s="223">
        <f t="shared" si="3"/>
        <v>5</v>
      </c>
      <c r="Z55" s="223">
        <f t="shared" si="3"/>
        <v>3</v>
      </c>
      <c r="AA55" s="223">
        <f t="shared" si="3"/>
        <v>4</v>
      </c>
      <c r="AB55" s="223">
        <f t="shared" si="3"/>
        <v>8</v>
      </c>
      <c r="AD55" s="352">
        <f>SUM(B55:AB55)</f>
        <v>93</v>
      </c>
    </row>
    <row r="56" spans="1:30" x14ac:dyDescent="0.2">
      <c r="A56" s="340" t="s">
        <v>556</v>
      </c>
    </row>
    <row r="57" spans="1:30" x14ac:dyDescent="0.2">
      <c r="A57" s="341" t="s">
        <v>565</v>
      </c>
    </row>
  </sheetData>
  <mergeCells count="3">
    <mergeCell ref="A2:AD2"/>
    <mergeCell ref="A5:AD5"/>
    <mergeCell ref="B7:AB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9" orientation="portrait" r:id="rId1"/>
  <headerFooter alignWithMargins="0">
    <oddHeader>&amp;L&amp;"Times New Roman,Gras"DGRH A1-1&amp;R&amp;"Times New Roman,Gras"Juillet 2020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AE31"/>
  <sheetViews>
    <sheetView showGridLines="0" showZeros="0" workbookViewId="0">
      <selection activeCell="A5" sqref="A5:AD5"/>
    </sheetView>
  </sheetViews>
  <sheetFormatPr baseColWidth="10" defaultColWidth="12" defaultRowHeight="12.75" x14ac:dyDescent="0.2"/>
  <cols>
    <col min="1" max="1" width="26" style="364" bestFit="1" customWidth="1"/>
    <col min="2" max="11" width="3.83203125" style="364" bestFit="1" customWidth="1"/>
    <col min="12" max="13" width="3.83203125" style="364" customWidth="1"/>
    <col min="14" max="31" width="3.83203125" style="364" bestFit="1" customWidth="1"/>
    <col min="32" max="16384" width="12" style="364"/>
  </cols>
  <sheetData>
    <row r="1" spans="1:31" ht="13.5" thickBot="1" x14ac:dyDescent="0.25"/>
    <row r="2" spans="1:31" ht="30.75" customHeight="1" thickTop="1" thickBot="1" x14ac:dyDescent="0.25">
      <c r="A2" s="648" t="s">
        <v>516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363"/>
    </row>
    <row r="3" spans="1:31" ht="13.5" thickTop="1" x14ac:dyDescent="0.2"/>
    <row r="5" spans="1:31" ht="18" customHeight="1" x14ac:dyDescent="0.2">
      <c r="A5" s="651" t="s">
        <v>255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</row>
    <row r="7" spans="1:31" x14ac:dyDescent="0.2">
      <c r="B7" s="657" t="s">
        <v>336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658"/>
    </row>
    <row r="8" spans="1:31" ht="107.25" x14ac:dyDescent="0.2">
      <c r="B8" s="210" t="s">
        <v>112</v>
      </c>
      <c r="C8" s="210" t="s">
        <v>113</v>
      </c>
      <c r="D8" s="210" t="s">
        <v>114</v>
      </c>
      <c r="E8" s="210" t="s">
        <v>115</v>
      </c>
      <c r="F8" s="210" t="s">
        <v>116</v>
      </c>
      <c r="G8" s="210" t="s">
        <v>117</v>
      </c>
      <c r="H8" s="210" t="s">
        <v>140</v>
      </c>
      <c r="I8" s="210" t="s">
        <v>118</v>
      </c>
      <c r="J8" s="210" t="s">
        <v>119</v>
      </c>
      <c r="K8" s="210" t="s">
        <v>120</v>
      </c>
      <c r="L8" s="581" t="s">
        <v>121</v>
      </c>
      <c r="M8" s="554" t="s">
        <v>168</v>
      </c>
      <c r="N8" s="554" t="s">
        <v>525</v>
      </c>
      <c r="O8" s="210" t="s">
        <v>122</v>
      </c>
      <c r="P8" s="210" t="s">
        <v>138</v>
      </c>
      <c r="Q8" s="210" t="s">
        <v>123</v>
      </c>
      <c r="R8" s="210" t="s">
        <v>124</v>
      </c>
      <c r="S8" s="210" t="s">
        <v>125</v>
      </c>
      <c r="T8" s="210" t="s">
        <v>126</v>
      </c>
      <c r="U8" s="210" t="s">
        <v>127</v>
      </c>
      <c r="V8" s="210" t="s">
        <v>128</v>
      </c>
      <c r="W8" s="210" t="s">
        <v>129</v>
      </c>
      <c r="X8" s="210" t="s">
        <v>130</v>
      </c>
      <c r="Y8" s="210" t="s">
        <v>131</v>
      </c>
      <c r="Z8" s="210" t="s">
        <v>132</v>
      </c>
      <c r="AA8" s="210" t="s">
        <v>133</v>
      </c>
      <c r="AB8" s="210" t="s">
        <v>134</v>
      </c>
      <c r="AC8" s="210" t="s">
        <v>135</v>
      </c>
      <c r="AD8" s="210" t="s">
        <v>136</v>
      </c>
      <c r="AE8" s="365"/>
    </row>
    <row r="10" spans="1:31" x14ac:dyDescent="0.2">
      <c r="A10" s="366" t="s">
        <v>88</v>
      </c>
      <c r="B10" s="367">
        <f>SUM(B11:B14)</f>
        <v>3</v>
      </c>
      <c r="C10" s="367">
        <f t="shared" ref="C10:AD10" si="0">SUM(C11:C14)</f>
        <v>-2</v>
      </c>
      <c r="D10" s="367">
        <f t="shared" si="0"/>
        <v>0</v>
      </c>
      <c r="E10" s="367">
        <f t="shared" si="0"/>
        <v>0</v>
      </c>
      <c r="F10" s="367">
        <f t="shared" si="0"/>
        <v>-1</v>
      </c>
      <c r="G10" s="367">
        <f t="shared" si="0"/>
        <v>-1</v>
      </c>
      <c r="H10" s="367">
        <f t="shared" si="0"/>
        <v>-2</v>
      </c>
      <c r="I10" s="367">
        <f t="shared" si="0"/>
        <v>-3</v>
      </c>
      <c r="J10" s="367">
        <f t="shared" si="0"/>
        <v>-2</v>
      </c>
      <c r="K10" s="367">
        <f t="shared" si="0"/>
        <v>0</v>
      </c>
      <c r="L10" s="367">
        <f t="shared" si="0"/>
        <v>-1</v>
      </c>
      <c r="M10" s="367">
        <f t="shared" si="0"/>
        <v>0</v>
      </c>
      <c r="N10" s="367">
        <f t="shared" si="0"/>
        <v>0</v>
      </c>
      <c r="O10" s="367">
        <f t="shared" si="0"/>
        <v>-5</v>
      </c>
      <c r="P10" s="367">
        <f t="shared" si="0"/>
        <v>0</v>
      </c>
      <c r="Q10" s="367">
        <f t="shared" si="0"/>
        <v>-1</v>
      </c>
      <c r="R10" s="367">
        <f t="shared" si="0"/>
        <v>3</v>
      </c>
      <c r="S10" s="367">
        <f t="shared" si="0"/>
        <v>-5</v>
      </c>
      <c r="T10" s="367">
        <f t="shared" si="0"/>
        <v>1</v>
      </c>
      <c r="U10" s="367">
        <f t="shared" si="0"/>
        <v>0</v>
      </c>
      <c r="V10" s="367">
        <f t="shared" si="0"/>
        <v>-1</v>
      </c>
      <c r="W10" s="367">
        <f t="shared" si="0"/>
        <v>16</v>
      </c>
      <c r="X10" s="367">
        <f t="shared" si="0"/>
        <v>-2</v>
      </c>
      <c r="Y10" s="367">
        <f t="shared" si="0"/>
        <v>-1</v>
      </c>
      <c r="Z10" s="367">
        <f t="shared" si="0"/>
        <v>1</v>
      </c>
      <c r="AA10" s="367">
        <f t="shared" si="0"/>
        <v>0</v>
      </c>
      <c r="AB10" s="367">
        <f t="shared" si="0"/>
        <v>2</v>
      </c>
      <c r="AC10" s="367">
        <f t="shared" si="0"/>
        <v>-1</v>
      </c>
      <c r="AD10" s="367">
        <f t="shared" si="0"/>
        <v>2</v>
      </c>
      <c r="AE10" s="364">
        <f>SUM(B10:AD10)</f>
        <v>0</v>
      </c>
    </row>
    <row r="11" spans="1:31" x14ac:dyDescent="0.2">
      <c r="A11" s="368" t="s">
        <v>97</v>
      </c>
      <c r="B11" s="571">
        <v>2</v>
      </c>
      <c r="C11" s="571">
        <v>0</v>
      </c>
      <c r="D11" s="571">
        <v>0</v>
      </c>
      <c r="E11" s="571">
        <v>2</v>
      </c>
      <c r="F11" s="571">
        <v>-2</v>
      </c>
      <c r="G11" s="571">
        <v>0</v>
      </c>
      <c r="H11" s="571">
        <v>-2</v>
      </c>
      <c r="I11" s="571">
        <v>-3</v>
      </c>
      <c r="J11" s="571">
        <v>0</v>
      </c>
      <c r="K11" s="571">
        <v>-2</v>
      </c>
      <c r="L11" s="571">
        <v>-1</v>
      </c>
      <c r="M11" s="571"/>
      <c r="N11" s="571"/>
      <c r="O11" s="571">
        <v>0</v>
      </c>
      <c r="P11" s="571"/>
      <c r="Q11" s="571">
        <v>3</v>
      </c>
      <c r="R11" s="571">
        <v>2</v>
      </c>
      <c r="S11" s="571">
        <v>-3</v>
      </c>
      <c r="T11" s="571">
        <v>1</v>
      </c>
      <c r="U11" s="571">
        <v>-1</v>
      </c>
      <c r="V11" s="571">
        <v>-1</v>
      </c>
      <c r="W11" s="571">
        <v>5</v>
      </c>
      <c r="X11" s="571">
        <v>-2</v>
      </c>
      <c r="Y11" s="571">
        <v>0</v>
      </c>
      <c r="Z11" s="571">
        <v>0</v>
      </c>
      <c r="AA11" s="571">
        <v>1</v>
      </c>
      <c r="AB11" s="571">
        <v>2</v>
      </c>
      <c r="AC11" s="571">
        <v>-4</v>
      </c>
      <c r="AD11" s="571">
        <v>3</v>
      </c>
      <c r="AE11" s="364">
        <f t="shared" ref="AE11:AE25" si="1">SUM(B11:AD11)</f>
        <v>0</v>
      </c>
    </row>
    <row r="12" spans="1:31" x14ac:dyDescent="0.2">
      <c r="A12" s="369" t="s">
        <v>98</v>
      </c>
      <c r="B12" s="572">
        <v>-1</v>
      </c>
      <c r="C12" s="572">
        <v>-3</v>
      </c>
      <c r="D12" s="572">
        <v>1</v>
      </c>
      <c r="E12" s="572">
        <v>-2</v>
      </c>
      <c r="F12" s="572">
        <v>1</v>
      </c>
      <c r="G12" s="572">
        <v>0</v>
      </c>
      <c r="H12" s="572">
        <v>0</v>
      </c>
      <c r="I12" s="572">
        <v>2</v>
      </c>
      <c r="J12" s="572">
        <v>-2</v>
      </c>
      <c r="K12" s="572">
        <v>1</v>
      </c>
      <c r="L12" s="572">
        <v>0</v>
      </c>
      <c r="M12" s="572"/>
      <c r="N12" s="572"/>
      <c r="O12" s="572">
        <v>-4</v>
      </c>
      <c r="P12" s="572"/>
      <c r="Q12" s="572">
        <v>-2</v>
      </c>
      <c r="R12" s="572">
        <v>1</v>
      </c>
      <c r="S12" s="572">
        <v>-2</v>
      </c>
      <c r="T12" s="572">
        <v>0</v>
      </c>
      <c r="U12" s="572">
        <v>1</v>
      </c>
      <c r="V12" s="572">
        <v>-1</v>
      </c>
      <c r="W12" s="572">
        <v>9</v>
      </c>
      <c r="X12" s="572">
        <v>0</v>
      </c>
      <c r="Y12" s="572">
        <v>0</v>
      </c>
      <c r="Z12" s="572">
        <v>1</v>
      </c>
      <c r="AA12" s="572">
        <v>-2</v>
      </c>
      <c r="AB12" s="572">
        <v>0</v>
      </c>
      <c r="AC12" s="572">
        <v>1</v>
      </c>
      <c r="AD12" s="572">
        <v>1</v>
      </c>
      <c r="AE12" s="364">
        <f t="shared" si="1"/>
        <v>0</v>
      </c>
    </row>
    <row r="13" spans="1:31" x14ac:dyDescent="0.2">
      <c r="A13" s="370" t="s">
        <v>100</v>
      </c>
      <c r="B13" s="572">
        <v>1</v>
      </c>
      <c r="C13" s="572">
        <v>1</v>
      </c>
      <c r="D13" s="572">
        <v>-1</v>
      </c>
      <c r="E13" s="572">
        <v>0</v>
      </c>
      <c r="F13" s="572">
        <v>0</v>
      </c>
      <c r="G13" s="572">
        <v>-1</v>
      </c>
      <c r="H13" s="572">
        <v>0</v>
      </c>
      <c r="I13" s="572">
        <v>-2</v>
      </c>
      <c r="J13" s="572">
        <v>0</v>
      </c>
      <c r="K13" s="572">
        <v>1</v>
      </c>
      <c r="L13" s="572">
        <v>0</v>
      </c>
      <c r="M13" s="572"/>
      <c r="N13" s="572"/>
      <c r="O13" s="572">
        <v>-1</v>
      </c>
      <c r="P13" s="572"/>
      <c r="Q13" s="572">
        <v>-1</v>
      </c>
      <c r="R13" s="572">
        <v>0</v>
      </c>
      <c r="S13" s="572">
        <v>0</v>
      </c>
      <c r="T13" s="572">
        <v>0</v>
      </c>
      <c r="U13" s="572">
        <v>0</v>
      </c>
      <c r="V13" s="572">
        <v>1</v>
      </c>
      <c r="W13" s="572">
        <v>2</v>
      </c>
      <c r="X13" s="572">
        <v>0</v>
      </c>
      <c r="Y13" s="572">
        <v>-1</v>
      </c>
      <c r="Z13" s="572">
        <v>0</v>
      </c>
      <c r="AA13" s="572">
        <v>1</v>
      </c>
      <c r="AB13" s="572">
        <v>0</v>
      </c>
      <c r="AC13" s="572">
        <v>2</v>
      </c>
      <c r="AD13" s="572">
        <v>-2</v>
      </c>
      <c r="AE13" s="364">
        <f t="shared" si="1"/>
        <v>0</v>
      </c>
    </row>
    <row r="14" spans="1:31" x14ac:dyDescent="0.2">
      <c r="A14" s="371" t="s">
        <v>99</v>
      </c>
      <c r="B14" s="372">
        <v>1</v>
      </c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>
        <v>-1</v>
      </c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64">
        <f t="shared" si="1"/>
        <v>0</v>
      </c>
    </row>
    <row r="15" spans="1:31" x14ac:dyDescent="0.2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364">
        <f t="shared" si="1"/>
        <v>0</v>
      </c>
    </row>
    <row r="16" spans="1:31" x14ac:dyDescent="0.2">
      <c r="A16" s="373" t="s">
        <v>92</v>
      </c>
      <c r="B16" s="367">
        <f>SUM(B17:B20)</f>
        <v>9</v>
      </c>
      <c r="C16" s="367">
        <f>SUM(C17:C20)</f>
        <v>0</v>
      </c>
      <c r="D16" s="367">
        <f>SUM(D17:D20)</f>
        <v>-1</v>
      </c>
      <c r="E16" s="367">
        <f t="shared" ref="E16:AD16" si="2">SUM(E17:E20)</f>
        <v>1</v>
      </c>
      <c r="F16" s="367">
        <f t="shared" si="2"/>
        <v>0</v>
      </c>
      <c r="G16" s="367">
        <f t="shared" si="2"/>
        <v>0</v>
      </c>
      <c r="H16" s="367">
        <f t="shared" si="2"/>
        <v>0</v>
      </c>
      <c r="I16" s="367">
        <f t="shared" si="2"/>
        <v>-2</v>
      </c>
      <c r="J16" s="367">
        <f t="shared" si="2"/>
        <v>-1</v>
      </c>
      <c r="K16" s="367">
        <f t="shared" si="2"/>
        <v>-1</v>
      </c>
      <c r="L16" s="367">
        <f t="shared" si="2"/>
        <v>-1</v>
      </c>
      <c r="M16" s="367">
        <f t="shared" si="2"/>
        <v>-1</v>
      </c>
      <c r="N16" s="367">
        <f t="shared" si="2"/>
        <v>-2</v>
      </c>
      <c r="O16" s="367">
        <f t="shared" si="2"/>
        <v>-5</v>
      </c>
      <c r="P16" s="367">
        <f t="shared" si="2"/>
        <v>0</v>
      </c>
      <c r="Q16" s="367">
        <f t="shared" si="2"/>
        <v>-4</v>
      </c>
      <c r="R16" s="367">
        <f t="shared" si="2"/>
        <v>3</v>
      </c>
      <c r="S16" s="367">
        <f t="shared" si="2"/>
        <v>-2</v>
      </c>
      <c r="T16" s="367">
        <f t="shared" si="2"/>
        <v>-3</v>
      </c>
      <c r="U16" s="367">
        <f t="shared" si="2"/>
        <v>-6</v>
      </c>
      <c r="V16" s="367">
        <f t="shared" si="2"/>
        <v>-1</v>
      </c>
      <c r="W16" s="367">
        <f t="shared" si="2"/>
        <v>26</v>
      </c>
      <c r="X16" s="367">
        <f t="shared" si="2"/>
        <v>0</v>
      </c>
      <c r="Y16" s="367">
        <f t="shared" si="2"/>
        <v>-2</v>
      </c>
      <c r="Z16" s="367">
        <f t="shared" si="2"/>
        <v>0</v>
      </c>
      <c r="AA16" s="367">
        <f t="shared" si="2"/>
        <v>-5</v>
      </c>
      <c r="AB16" s="367">
        <f t="shared" si="2"/>
        <v>-2</v>
      </c>
      <c r="AC16" s="367">
        <f t="shared" si="2"/>
        <v>-2</v>
      </c>
      <c r="AD16" s="367">
        <f t="shared" si="2"/>
        <v>2</v>
      </c>
      <c r="AE16" s="364">
        <f t="shared" si="1"/>
        <v>0</v>
      </c>
    </row>
    <row r="17" spans="1:31" x14ac:dyDescent="0.2">
      <c r="A17" s="575" t="s">
        <v>97</v>
      </c>
      <c r="B17" s="576">
        <v>5</v>
      </c>
      <c r="C17" s="576"/>
      <c r="D17" s="576">
        <v>-1</v>
      </c>
      <c r="E17" s="576">
        <v>0</v>
      </c>
      <c r="F17" s="576">
        <v>0</v>
      </c>
      <c r="G17" s="576">
        <v>-1</v>
      </c>
      <c r="H17" s="576"/>
      <c r="I17" s="576">
        <v>0</v>
      </c>
      <c r="J17" s="576">
        <v>-2</v>
      </c>
      <c r="K17" s="576">
        <v>-1</v>
      </c>
      <c r="L17" s="576">
        <v>-1</v>
      </c>
      <c r="M17" s="576">
        <v>-1</v>
      </c>
      <c r="N17" s="576">
        <v>-2</v>
      </c>
      <c r="O17" s="576">
        <v>-3</v>
      </c>
      <c r="P17" s="576">
        <v>0</v>
      </c>
      <c r="Q17" s="576">
        <v>-3</v>
      </c>
      <c r="R17" s="576">
        <v>1</v>
      </c>
      <c r="S17" s="576">
        <v>1</v>
      </c>
      <c r="T17" s="576">
        <v>-1</v>
      </c>
      <c r="U17" s="576">
        <v>0</v>
      </c>
      <c r="V17" s="576">
        <v>-2</v>
      </c>
      <c r="W17" s="576">
        <v>15</v>
      </c>
      <c r="X17" s="576">
        <v>1</v>
      </c>
      <c r="Y17" s="576">
        <v>-1</v>
      </c>
      <c r="Z17" s="576">
        <v>-1</v>
      </c>
      <c r="AA17" s="576">
        <v>-2</v>
      </c>
      <c r="AB17" s="576">
        <v>-1</v>
      </c>
      <c r="AC17" s="576">
        <v>1</v>
      </c>
      <c r="AD17" s="576">
        <v>-1</v>
      </c>
      <c r="AE17" s="364">
        <f t="shared" si="1"/>
        <v>0</v>
      </c>
    </row>
    <row r="18" spans="1:31" x14ac:dyDescent="0.2">
      <c r="A18" s="577" t="s">
        <v>98</v>
      </c>
      <c r="B18" s="578">
        <v>3</v>
      </c>
      <c r="C18" s="578"/>
      <c r="D18" s="578">
        <v>0</v>
      </c>
      <c r="E18" s="578">
        <v>0</v>
      </c>
      <c r="F18" s="578">
        <v>0</v>
      </c>
      <c r="G18" s="578">
        <v>0</v>
      </c>
      <c r="H18" s="578"/>
      <c r="I18" s="578">
        <v>-2</v>
      </c>
      <c r="J18" s="578">
        <v>1</v>
      </c>
      <c r="K18" s="578">
        <v>0</v>
      </c>
      <c r="L18" s="578">
        <v>0</v>
      </c>
      <c r="M18" s="578">
        <v>0</v>
      </c>
      <c r="N18" s="578">
        <v>0</v>
      </c>
      <c r="O18" s="578">
        <v>-3</v>
      </c>
      <c r="P18" s="578">
        <v>1</v>
      </c>
      <c r="Q18" s="578">
        <v>-2</v>
      </c>
      <c r="R18" s="578">
        <v>3</v>
      </c>
      <c r="S18" s="578">
        <v>-2</v>
      </c>
      <c r="T18" s="578">
        <v>-1</v>
      </c>
      <c r="U18" s="578">
        <v>-4</v>
      </c>
      <c r="V18" s="578">
        <v>2</v>
      </c>
      <c r="W18" s="578">
        <v>10</v>
      </c>
      <c r="X18" s="578">
        <v>-1</v>
      </c>
      <c r="Y18" s="578">
        <v>0</v>
      </c>
      <c r="Z18" s="578">
        <v>1</v>
      </c>
      <c r="AA18" s="578">
        <v>-3</v>
      </c>
      <c r="AB18" s="578">
        <v>-1</v>
      </c>
      <c r="AC18" s="578">
        <v>-3</v>
      </c>
      <c r="AD18" s="578">
        <v>1</v>
      </c>
      <c r="AE18" s="364">
        <f t="shared" si="1"/>
        <v>0</v>
      </c>
    </row>
    <row r="19" spans="1:31" x14ac:dyDescent="0.2">
      <c r="A19" s="577" t="s">
        <v>100</v>
      </c>
      <c r="B19" s="578">
        <v>1</v>
      </c>
      <c r="C19" s="578">
        <v>0</v>
      </c>
      <c r="D19" s="578"/>
      <c r="E19" s="578">
        <v>1</v>
      </c>
      <c r="F19" s="578">
        <v>0</v>
      </c>
      <c r="G19" s="578">
        <v>1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/>
      <c r="N19" s="578"/>
      <c r="O19" s="578">
        <v>1</v>
      </c>
      <c r="P19" s="578">
        <v>-1</v>
      </c>
      <c r="Q19" s="578">
        <v>1</v>
      </c>
      <c r="R19" s="578">
        <v>-1</v>
      </c>
      <c r="S19" s="578">
        <v>-1</v>
      </c>
      <c r="T19" s="578">
        <v>-1</v>
      </c>
      <c r="U19" s="578">
        <v>-2</v>
      </c>
      <c r="V19" s="578">
        <v>-1</v>
      </c>
      <c r="W19" s="578">
        <v>1</v>
      </c>
      <c r="X19" s="578">
        <v>0</v>
      </c>
      <c r="Y19" s="578">
        <v>-1</v>
      </c>
      <c r="Z19" s="578">
        <v>0</v>
      </c>
      <c r="AA19" s="578">
        <v>0</v>
      </c>
      <c r="AB19" s="578"/>
      <c r="AC19" s="578"/>
      <c r="AD19" s="578">
        <v>2</v>
      </c>
      <c r="AE19" s="364">
        <f t="shared" si="1"/>
        <v>0</v>
      </c>
    </row>
    <row r="20" spans="1:31" x14ac:dyDescent="0.2">
      <c r="A20" s="573" t="s">
        <v>99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364">
        <f t="shared" si="1"/>
        <v>0</v>
      </c>
    </row>
    <row r="21" spans="1:31" x14ac:dyDescent="0.2"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364">
        <f t="shared" si="1"/>
        <v>0</v>
      </c>
    </row>
    <row r="22" spans="1:31" x14ac:dyDescent="0.2">
      <c r="A22" s="374" t="s">
        <v>102</v>
      </c>
      <c r="B22" s="375">
        <f>B16+B10</f>
        <v>12</v>
      </c>
      <c r="C22" s="375">
        <f t="shared" ref="C22:AD22" si="3">C16+C10</f>
        <v>-2</v>
      </c>
      <c r="D22" s="375">
        <f t="shared" si="3"/>
        <v>-1</v>
      </c>
      <c r="E22" s="375">
        <f t="shared" si="3"/>
        <v>1</v>
      </c>
      <c r="F22" s="375">
        <f t="shared" si="3"/>
        <v>-1</v>
      </c>
      <c r="G22" s="375">
        <f t="shared" si="3"/>
        <v>-1</v>
      </c>
      <c r="H22" s="375">
        <f t="shared" si="3"/>
        <v>-2</v>
      </c>
      <c r="I22" s="375">
        <f t="shared" si="3"/>
        <v>-5</v>
      </c>
      <c r="J22" s="375">
        <f t="shared" si="3"/>
        <v>-3</v>
      </c>
      <c r="K22" s="375">
        <f t="shared" si="3"/>
        <v>-1</v>
      </c>
      <c r="L22" s="375">
        <f t="shared" si="3"/>
        <v>-2</v>
      </c>
      <c r="M22" s="375">
        <f t="shared" si="3"/>
        <v>-1</v>
      </c>
      <c r="N22" s="375">
        <f t="shared" si="3"/>
        <v>-2</v>
      </c>
      <c r="O22" s="375">
        <f t="shared" si="3"/>
        <v>-10</v>
      </c>
      <c r="P22" s="375">
        <f t="shared" si="3"/>
        <v>0</v>
      </c>
      <c r="Q22" s="375">
        <f t="shared" si="3"/>
        <v>-5</v>
      </c>
      <c r="R22" s="375">
        <f t="shared" si="3"/>
        <v>6</v>
      </c>
      <c r="S22" s="375">
        <f t="shared" si="3"/>
        <v>-7</v>
      </c>
      <c r="T22" s="375">
        <f t="shared" si="3"/>
        <v>-2</v>
      </c>
      <c r="U22" s="375">
        <f t="shared" si="3"/>
        <v>-6</v>
      </c>
      <c r="V22" s="375">
        <f t="shared" si="3"/>
        <v>-2</v>
      </c>
      <c r="W22" s="375">
        <f t="shared" si="3"/>
        <v>42</v>
      </c>
      <c r="X22" s="375">
        <f t="shared" si="3"/>
        <v>-2</v>
      </c>
      <c r="Y22" s="375">
        <f t="shared" si="3"/>
        <v>-3</v>
      </c>
      <c r="Z22" s="375">
        <f t="shared" si="3"/>
        <v>1</v>
      </c>
      <c r="AA22" s="375">
        <f t="shared" si="3"/>
        <v>-5</v>
      </c>
      <c r="AB22" s="375">
        <f t="shared" si="3"/>
        <v>0</v>
      </c>
      <c r="AC22" s="375">
        <f t="shared" si="3"/>
        <v>-3</v>
      </c>
      <c r="AD22" s="375">
        <f t="shared" si="3"/>
        <v>4</v>
      </c>
      <c r="AE22" s="364">
        <f t="shared" si="1"/>
        <v>0</v>
      </c>
    </row>
    <row r="23" spans="1:31" x14ac:dyDescent="0.2">
      <c r="A23" s="376" t="s">
        <v>97</v>
      </c>
      <c r="B23" s="375">
        <f t="shared" ref="B23:AD23" si="4">B17+B11</f>
        <v>7</v>
      </c>
      <c r="C23" s="375">
        <f t="shared" si="4"/>
        <v>0</v>
      </c>
      <c r="D23" s="375">
        <f t="shared" si="4"/>
        <v>-1</v>
      </c>
      <c r="E23" s="375">
        <f t="shared" si="4"/>
        <v>2</v>
      </c>
      <c r="F23" s="375">
        <f t="shared" si="4"/>
        <v>-2</v>
      </c>
      <c r="G23" s="375">
        <f t="shared" si="4"/>
        <v>-1</v>
      </c>
      <c r="H23" s="375">
        <f t="shared" si="4"/>
        <v>-2</v>
      </c>
      <c r="I23" s="375">
        <f t="shared" si="4"/>
        <v>-3</v>
      </c>
      <c r="J23" s="375">
        <f t="shared" si="4"/>
        <v>-2</v>
      </c>
      <c r="K23" s="375">
        <f t="shared" si="4"/>
        <v>-3</v>
      </c>
      <c r="L23" s="375">
        <f t="shared" si="4"/>
        <v>-2</v>
      </c>
      <c r="M23" s="375">
        <f t="shared" si="4"/>
        <v>-1</v>
      </c>
      <c r="N23" s="375">
        <f t="shared" si="4"/>
        <v>-2</v>
      </c>
      <c r="O23" s="375">
        <f t="shared" si="4"/>
        <v>-3</v>
      </c>
      <c r="P23" s="375">
        <f t="shared" si="4"/>
        <v>0</v>
      </c>
      <c r="Q23" s="375">
        <f t="shared" si="4"/>
        <v>0</v>
      </c>
      <c r="R23" s="375">
        <f t="shared" si="4"/>
        <v>3</v>
      </c>
      <c r="S23" s="375">
        <f t="shared" si="4"/>
        <v>-2</v>
      </c>
      <c r="T23" s="375">
        <f t="shared" si="4"/>
        <v>0</v>
      </c>
      <c r="U23" s="375">
        <f t="shared" si="4"/>
        <v>-1</v>
      </c>
      <c r="V23" s="375">
        <f t="shared" si="4"/>
        <v>-3</v>
      </c>
      <c r="W23" s="375">
        <f t="shared" si="4"/>
        <v>20</v>
      </c>
      <c r="X23" s="375">
        <f t="shared" si="4"/>
        <v>-1</v>
      </c>
      <c r="Y23" s="375">
        <f t="shared" si="4"/>
        <v>-1</v>
      </c>
      <c r="Z23" s="375">
        <f t="shared" si="4"/>
        <v>-1</v>
      </c>
      <c r="AA23" s="375">
        <f t="shared" si="4"/>
        <v>-1</v>
      </c>
      <c r="AB23" s="375">
        <f t="shared" si="4"/>
        <v>1</v>
      </c>
      <c r="AC23" s="375">
        <f t="shared" si="4"/>
        <v>-3</v>
      </c>
      <c r="AD23" s="375">
        <f t="shared" si="4"/>
        <v>2</v>
      </c>
      <c r="AE23" s="364">
        <f t="shared" si="1"/>
        <v>0</v>
      </c>
    </row>
    <row r="24" spans="1:31" x14ac:dyDescent="0.2">
      <c r="A24" s="377" t="s">
        <v>98</v>
      </c>
      <c r="B24" s="375">
        <f t="shared" ref="B24:AD24" si="5">B18+B12</f>
        <v>2</v>
      </c>
      <c r="C24" s="375">
        <f t="shared" si="5"/>
        <v>-3</v>
      </c>
      <c r="D24" s="375">
        <f t="shared" si="5"/>
        <v>1</v>
      </c>
      <c r="E24" s="375">
        <f t="shared" si="5"/>
        <v>-2</v>
      </c>
      <c r="F24" s="375">
        <f t="shared" si="5"/>
        <v>1</v>
      </c>
      <c r="G24" s="375">
        <f t="shared" si="5"/>
        <v>0</v>
      </c>
      <c r="H24" s="375">
        <f t="shared" si="5"/>
        <v>0</v>
      </c>
      <c r="I24" s="375">
        <f t="shared" si="5"/>
        <v>0</v>
      </c>
      <c r="J24" s="375">
        <f t="shared" si="5"/>
        <v>-1</v>
      </c>
      <c r="K24" s="375">
        <f t="shared" si="5"/>
        <v>1</v>
      </c>
      <c r="L24" s="375">
        <f t="shared" si="5"/>
        <v>0</v>
      </c>
      <c r="M24" s="375">
        <f t="shared" si="5"/>
        <v>0</v>
      </c>
      <c r="N24" s="375">
        <f t="shared" si="5"/>
        <v>0</v>
      </c>
      <c r="O24" s="375">
        <f t="shared" si="5"/>
        <v>-7</v>
      </c>
      <c r="P24" s="375">
        <f t="shared" si="5"/>
        <v>1</v>
      </c>
      <c r="Q24" s="375">
        <f t="shared" si="5"/>
        <v>-4</v>
      </c>
      <c r="R24" s="375">
        <f t="shared" si="5"/>
        <v>4</v>
      </c>
      <c r="S24" s="375">
        <f t="shared" si="5"/>
        <v>-4</v>
      </c>
      <c r="T24" s="375">
        <f t="shared" si="5"/>
        <v>-1</v>
      </c>
      <c r="U24" s="375">
        <f t="shared" si="5"/>
        <v>-3</v>
      </c>
      <c r="V24" s="375">
        <f t="shared" si="5"/>
        <v>1</v>
      </c>
      <c r="W24" s="375">
        <f t="shared" si="5"/>
        <v>19</v>
      </c>
      <c r="X24" s="375">
        <f t="shared" si="5"/>
        <v>-1</v>
      </c>
      <c r="Y24" s="375">
        <f t="shared" si="5"/>
        <v>0</v>
      </c>
      <c r="Z24" s="375">
        <f t="shared" si="5"/>
        <v>2</v>
      </c>
      <c r="AA24" s="375">
        <f t="shared" si="5"/>
        <v>-5</v>
      </c>
      <c r="AB24" s="375">
        <f t="shared" si="5"/>
        <v>-1</v>
      </c>
      <c r="AC24" s="375">
        <f t="shared" si="5"/>
        <v>-2</v>
      </c>
      <c r="AD24" s="375">
        <f t="shared" si="5"/>
        <v>2</v>
      </c>
      <c r="AE24" s="364">
        <f t="shared" si="1"/>
        <v>0</v>
      </c>
    </row>
    <row r="25" spans="1:31" x14ac:dyDescent="0.2">
      <c r="A25" s="377" t="s">
        <v>100</v>
      </c>
      <c r="B25" s="375">
        <f t="shared" ref="B25:AD25" si="6">B19+B13</f>
        <v>2</v>
      </c>
      <c r="C25" s="375">
        <f t="shared" si="6"/>
        <v>1</v>
      </c>
      <c r="D25" s="375">
        <f t="shared" si="6"/>
        <v>-1</v>
      </c>
      <c r="E25" s="375">
        <f t="shared" si="6"/>
        <v>1</v>
      </c>
      <c r="F25" s="375">
        <f t="shared" si="6"/>
        <v>0</v>
      </c>
      <c r="G25" s="375">
        <f t="shared" si="6"/>
        <v>0</v>
      </c>
      <c r="H25" s="375">
        <f t="shared" si="6"/>
        <v>0</v>
      </c>
      <c r="I25" s="375">
        <f t="shared" si="6"/>
        <v>-2</v>
      </c>
      <c r="J25" s="375">
        <f t="shared" si="6"/>
        <v>0</v>
      </c>
      <c r="K25" s="375">
        <f t="shared" si="6"/>
        <v>1</v>
      </c>
      <c r="L25" s="375">
        <f t="shared" si="6"/>
        <v>0</v>
      </c>
      <c r="M25" s="375">
        <f t="shared" si="6"/>
        <v>0</v>
      </c>
      <c r="N25" s="375">
        <f t="shared" si="6"/>
        <v>0</v>
      </c>
      <c r="O25" s="375">
        <f t="shared" si="6"/>
        <v>0</v>
      </c>
      <c r="P25" s="375">
        <f t="shared" si="6"/>
        <v>-1</v>
      </c>
      <c r="Q25" s="375">
        <f t="shared" si="6"/>
        <v>0</v>
      </c>
      <c r="R25" s="375">
        <f t="shared" si="6"/>
        <v>-1</v>
      </c>
      <c r="S25" s="375">
        <f t="shared" si="6"/>
        <v>-1</v>
      </c>
      <c r="T25" s="375">
        <f t="shared" si="6"/>
        <v>-1</v>
      </c>
      <c r="U25" s="375">
        <f t="shared" si="6"/>
        <v>-2</v>
      </c>
      <c r="V25" s="375">
        <f t="shared" si="6"/>
        <v>0</v>
      </c>
      <c r="W25" s="375">
        <f t="shared" si="6"/>
        <v>3</v>
      </c>
      <c r="X25" s="375">
        <f t="shared" si="6"/>
        <v>0</v>
      </c>
      <c r="Y25" s="375">
        <f t="shared" si="6"/>
        <v>-2</v>
      </c>
      <c r="Z25" s="375">
        <f t="shared" si="6"/>
        <v>0</v>
      </c>
      <c r="AA25" s="375">
        <f t="shared" si="6"/>
        <v>1</v>
      </c>
      <c r="AB25" s="375">
        <f t="shared" si="6"/>
        <v>0</v>
      </c>
      <c r="AC25" s="375">
        <f t="shared" si="6"/>
        <v>2</v>
      </c>
      <c r="AD25" s="375">
        <f t="shared" si="6"/>
        <v>0</v>
      </c>
      <c r="AE25" s="364">
        <f t="shared" si="1"/>
        <v>0</v>
      </c>
    </row>
    <row r="26" spans="1:31" x14ac:dyDescent="0.2">
      <c r="A26" s="378" t="s">
        <v>99</v>
      </c>
      <c r="B26" s="579">
        <f t="shared" ref="B26:AD26" si="7">B20+B14</f>
        <v>1</v>
      </c>
      <c r="C26" s="580">
        <f t="shared" si="7"/>
        <v>0</v>
      </c>
      <c r="D26" s="580">
        <f t="shared" si="7"/>
        <v>0</v>
      </c>
      <c r="E26" s="580">
        <f t="shared" si="7"/>
        <v>0</v>
      </c>
      <c r="F26" s="580">
        <f t="shared" si="7"/>
        <v>0</v>
      </c>
      <c r="G26" s="580">
        <f t="shared" si="7"/>
        <v>0</v>
      </c>
      <c r="H26" s="580">
        <f t="shared" si="7"/>
        <v>0</v>
      </c>
      <c r="I26" s="580">
        <f t="shared" si="7"/>
        <v>0</v>
      </c>
      <c r="J26" s="580">
        <f t="shared" si="7"/>
        <v>0</v>
      </c>
      <c r="K26" s="580">
        <f t="shared" si="7"/>
        <v>0</v>
      </c>
      <c r="L26" s="580"/>
      <c r="M26" s="580"/>
      <c r="N26" s="580">
        <f t="shared" si="7"/>
        <v>0</v>
      </c>
      <c r="O26" s="580">
        <f t="shared" si="7"/>
        <v>0</v>
      </c>
      <c r="P26" s="580">
        <f t="shared" si="7"/>
        <v>0</v>
      </c>
      <c r="Q26" s="580">
        <f t="shared" si="7"/>
        <v>-1</v>
      </c>
      <c r="R26" s="580">
        <f t="shared" si="7"/>
        <v>0</v>
      </c>
      <c r="S26" s="580">
        <f t="shared" si="7"/>
        <v>0</v>
      </c>
      <c r="T26" s="580">
        <f t="shared" si="7"/>
        <v>0</v>
      </c>
      <c r="U26" s="580">
        <f t="shared" si="7"/>
        <v>0</v>
      </c>
      <c r="V26" s="580">
        <f t="shared" si="7"/>
        <v>0</v>
      </c>
      <c r="W26" s="580">
        <f t="shared" si="7"/>
        <v>0</v>
      </c>
      <c r="X26" s="580">
        <f t="shared" si="7"/>
        <v>0</v>
      </c>
      <c r="Y26" s="580">
        <f t="shared" si="7"/>
        <v>0</v>
      </c>
      <c r="Z26" s="580">
        <f t="shared" si="7"/>
        <v>0</v>
      </c>
      <c r="AA26" s="580">
        <f t="shared" si="7"/>
        <v>0</v>
      </c>
      <c r="AB26" s="580">
        <f t="shared" si="7"/>
        <v>0</v>
      </c>
      <c r="AC26" s="580">
        <f t="shared" si="7"/>
        <v>0</v>
      </c>
      <c r="AD26" s="580">
        <f t="shared" si="7"/>
        <v>0</v>
      </c>
    </row>
    <row r="28" spans="1:31" x14ac:dyDescent="0.2">
      <c r="A28" s="379" t="s">
        <v>566</v>
      </c>
    </row>
    <row r="30" spans="1:31" x14ac:dyDescent="0.2">
      <c r="A30" s="340" t="s">
        <v>556</v>
      </c>
    </row>
    <row r="31" spans="1:31" x14ac:dyDescent="0.2">
      <c r="A31" s="341" t="s">
        <v>567</v>
      </c>
    </row>
  </sheetData>
  <mergeCells count="3">
    <mergeCell ref="A5:AD5"/>
    <mergeCell ref="B7:AD7"/>
    <mergeCell ref="A2:AD2"/>
  </mergeCells>
  <conditionalFormatting sqref="B10:AD26">
    <cfRule type="cellIs" dxfId="11" priority="3" operator="greaterThan">
      <formula>0</formula>
    </cfRule>
    <cfRule type="cellIs" dxfId="10" priority="4" operator="lessThan">
      <formula>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77" orientation="portrait" r:id="rId1"/>
  <headerFooter alignWithMargins="0">
    <oddHeader>&amp;L&amp;"Times New Roman,Gras"DGRH A1-1&amp;R&amp;"Times New Roman,Gras"Juillet 2020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AH44"/>
  <sheetViews>
    <sheetView showGridLines="0" showZeros="0" workbookViewId="0">
      <selection activeCell="AM31" sqref="AM31"/>
    </sheetView>
  </sheetViews>
  <sheetFormatPr baseColWidth="10" defaultColWidth="12" defaultRowHeight="12.75" x14ac:dyDescent="0.2"/>
  <cols>
    <col min="1" max="1" width="17.83203125" style="224" bestFit="1" customWidth="1"/>
    <col min="2" max="31" width="5.6640625" style="224" customWidth="1"/>
    <col min="32" max="32" width="5.83203125" style="224" bestFit="1" customWidth="1"/>
    <col min="33" max="33" width="5.6640625" style="224" customWidth="1"/>
    <col min="34" max="34" width="12" style="225"/>
    <col min="35" max="16384" width="12" style="224"/>
  </cols>
  <sheetData>
    <row r="1" spans="1:34" ht="13.5" thickBot="1" x14ac:dyDescent="0.25">
      <c r="A1" s="659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263"/>
      <c r="AE1" s="263"/>
    </row>
    <row r="2" spans="1:34" ht="32.25" customHeight="1" thickTop="1" thickBot="1" x14ac:dyDescent="0.25">
      <c r="A2" s="648" t="s">
        <v>516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50"/>
    </row>
    <row r="3" spans="1:34" ht="13.5" thickTop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34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8"/>
      <c r="AE4" s="228"/>
      <c r="AG4" s="227"/>
    </row>
    <row r="5" spans="1:34" x14ac:dyDescent="0.2">
      <c r="A5" s="660" t="s">
        <v>485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446"/>
    </row>
    <row r="6" spans="1:34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G6" s="226"/>
    </row>
    <row r="7" spans="1:34" x14ac:dyDescent="0.2">
      <c r="A7" s="226"/>
      <c r="B7" s="653" t="s">
        <v>88</v>
      </c>
      <c r="C7" s="653"/>
      <c r="D7" s="653"/>
      <c r="E7" s="653"/>
      <c r="F7" s="653"/>
      <c r="G7" s="653"/>
      <c r="H7" s="653"/>
      <c r="I7" s="653"/>
      <c r="J7" s="653"/>
      <c r="K7" s="445"/>
      <c r="L7" s="228"/>
      <c r="M7" s="653" t="s">
        <v>92</v>
      </c>
      <c r="N7" s="653"/>
      <c r="O7" s="653"/>
      <c r="P7" s="653"/>
      <c r="Q7" s="653"/>
      <c r="R7" s="653"/>
      <c r="S7" s="653"/>
      <c r="T7" s="653"/>
      <c r="U7" s="653"/>
      <c r="V7" s="445"/>
      <c r="W7" s="228"/>
      <c r="X7" s="660" t="s">
        <v>102</v>
      </c>
      <c r="Y7" s="660"/>
      <c r="Z7" s="660"/>
      <c r="AA7" s="660"/>
      <c r="AB7" s="660"/>
      <c r="AC7" s="660"/>
      <c r="AD7" s="660"/>
      <c r="AE7" s="660"/>
      <c r="AF7" s="660"/>
      <c r="AG7" s="446"/>
    </row>
    <row r="8" spans="1:34" x14ac:dyDescent="0.2">
      <c r="A8" s="228"/>
      <c r="B8" s="229">
        <v>2010</v>
      </c>
      <c r="C8" s="229">
        <v>2011</v>
      </c>
      <c r="D8" s="229">
        <v>2012</v>
      </c>
      <c r="E8" s="229">
        <v>2013</v>
      </c>
      <c r="F8" s="229">
        <v>2014</v>
      </c>
      <c r="G8" s="229">
        <v>2015</v>
      </c>
      <c r="H8" s="229">
        <v>2016</v>
      </c>
      <c r="I8" s="229">
        <v>2017</v>
      </c>
      <c r="J8" s="229">
        <v>2018</v>
      </c>
      <c r="K8" s="229">
        <v>2019</v>
      </c>
      <c r="L8" s="229"/>
      <c r="M8" s="229">
        <v>2010</v>
      </c>
      <c r="N8" s="229">
        <v>2011</v>
      </c>
      <c r="O8" s="229">
        <v>2012</v>
      </c>
      <c r="P8" s="229">
        <v>2013</v>
      </c>
      <c r="Q8" s="229">
        <v>2014</v>
      </c>
      <c r="R8" s="229">
        <v>2015</v>
      </c>
      <c r="S8" s="229">
        <v>2016</v>
      </c>
      <c r="T8" s="229">
        <v>2017</v>
      </c>
      <c r="U8" s="229">
        <v>2018</v>
      </c>
      <c r="V8" s="229">
        <v>2019</v>
      </c>
      <c r="W8" s="229"/>
      <c r="X8" s="229">
        <v>2010</v>
      </c>
      <c r="Y8" s="229">
        <v>2011</v>
      </c>
      <c r="Z8" s="229">
        <v>2012</v>
      </c>
      <c r="AA8" s="229">
        <v>2013</v>
      </c>
      <c r="AB8" s="229">
        <v>2014</v>
      </c>
      <c r="AC8" s="229">
        <v>2015</v>
      </c>
      <c r="AD8" s="229">
        <v>2016</v>
      </c>
      <c r="AE8" s="229">
        <v>2017</v>
      </c>
      <c r="AF8" s="229">
        <v>2018</v>
      </c>
      <c r="AG8" s="229">
        <v>2019</v>
      </c>
    </row>
    <row r="9" spans="1:34" x14ac:dyDescent="0.2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F9" s="228"/>
      <c r="AG9" s="228"/>
    </row>
    <row r="10" spans="1:34" x14ac:dyDescent="0.2">
      <c r="A10" s="230" t="s">
        <v>141</v>
      </c>
      <c r="B10" s="231">
        <v>6</v>
      </c>
      <c r="C10" s="231">
        <v>2</v>
      </c>
      <c r="D10" s="231">
        <v>2</v>
      </c>
      <c r="E10" s="231">
        <v>1</v>
      </c>
      <c r="F10" s="231">
        <v>1</v>
      </c>
      <c r="G10" s="231">
        <v>0</v>
      </c>
      <c r="H10" s="231">
        <v>1</v>
      </c>
      <c r="I10" s="231">
        <v>3</v>
      </c>
      <c r="J10" s="231">
        <v>1</v>
      </c>
      <c r="K10" s="231">
        <v>3</v>
      </c>
      <c r="L10"/>
      <c r="M10" s="231">
        <v>-1</v>
      </c>
      <c r="N10" s="231">
        <v>-1</v>
      </c>
      <c r="O10" s="231">
        <v>6</v>
      </c>
      <c r="P10" s="231"/>
      <c r="Q10" s="231">
        <v>4</v>
      </c>
      <c r="R10" s="231">
        <v>1</v>
      </c>
      <c r="S10" s="231">
        <v>4</v>
      </c>
      <c r="T10" s="231">
        <v>2</v>
      </c>
      <c r="U10" s="231">
        <v>1</v>
      </c>
      <c r="V10" s="231">
        <v>9</v>
      </c>
      <c r="W10" s="232"/>
      <c r="X10" s="233">
        <v>5</v>
      </c>
      <c r="Y10" s="233">
        <v>1</v>
      </c>
      <c r="Z10" s="233">
        <v>8</v>
      </c>
      <c r="AA10" s="233">
        <v>1</v>
      </c>
      <c r="AB10" s="233">
        <v>5</v>
      </c>
      <c r="AC10" s="233">
        <v>1</v>
      </c>
      <c r="AD10" s="234">
        <v>5</v>
      </c>
      <c r="AE10" s="234">
        <v>5</v>
      </c>
      <c r="AF10" s="233">
        <f>J10+U10</f>
        <v>2</v>
      </c>
      <c r="AG10" s="233">
        <f>K10+V10</f>
        <v>12</v>
      </c>
      <c r="AH10" s="235"/>
    </row>
    <row r="11" spans="1:34" x14ac:dyDescent="0.2">
      <c r="A11" s="236" t="s">
        <v>142</v>
      </c>
      <c r="B11" s="237">
        <v>-3</v>
      </c>
      <c r="C11" s="237">
        <v>-4</v>
      </c>
      <c r="D11" s="237"/>
      <c r="E11" s="237"/>
      <c r="F11" s="237">
        <v>-1</v>
      </c>
      <c r="G11" s="237">
        <v>-1</v>
      </c>
      <c r="H11" s="237">
        <v>-2</v>
      </c>
      <c r="I11" s="237">
        <v>-1</v>
      </c>
      <c r="J11" s="237">
        <v>-7</v>
      </c>
      <c r="K11" s="237">
        <v>-2</v>
      </c>
      <c r="L11"/>
      <c r="M11" s="237">
        <v>-1</v>
      </c>
      <c r="N11" s="237">
        <v>-6</v>
      </c>
      <c r="O11" s="237">
        <v>-1</v>
      </c>
      <c r="P11" s="237">
        <v>-5</v>
      </c>
      <c r="Q11" s="237">
        <v>-5</v>
      </c>
      <c r="R11" s="237">
        <v>0</v>
      </c>
      <c r="S11" s="237">
        <v>-1</v>
      </c>
      <c r="T11" s="237">
        <v>-2</v>
      </c>
      <c r="U11" s="237">
        <v>-3</v>
      </c>
      <c r="V11" s="237">
        <v>0</v>
      </c>
      <c r="W11" s="232"/>
      <c r="X11" s="238">
        <v>-4</v>
      </c>
      <c r="Y11" s="238">
        <v>-10</v>
      </c>
      <c r="Z11" s="238">
        <v>-1</v>
      </c>
      <c r="AA11" s="238">
        <v>-5</v>
      </c>
      <c r="AB11" s="238">
        <v>-6</v>
      </c>
      <c r="AC11" s="238">
        <v>-1</v>
      </c>
      <c r="AD11" s="239">
        <v>-3</v>
      </c>
      <c r="AE11" s="239">
        <v>-3</v>
      </c>
      <c r="AF11" s="238">
        <f t="shared" ref="AF11:AF39" si="0">J11+U11</f>
        <v>-10</v>
      </c>
      <c r="AG11" s="238">
        <f t="shared" ref="AG11:AG39" si="1">K11+V11</f>
        <v>-2</v>
      </c>
      <c r="AH11" s="235"/>
    </row>
    <row r="12" spans="1:34" x14ac:dyDescent="0.2">
      <c r="A12" s="236" t="s">
        <v>143</v>
      </c>
      <c r="B12" s="237">
        <v>-5</v>
      </c>
      <c r="C12" s="237">
        <v>-1</v>
      </c>
      <c r="D12" s="237">
        <v>-6</v>
      </c>
      <c r="E12" s="237">
        <v>-4</v>
      </c>
      <c r="F12" s="237">
        <v>0</v>
      </c>
      <c r="G12" s="237">
        <v>-3</v>
      </c>
      <c r="H12" s="237">
        <v>-3</v>
      </c>
      <c r="I12" s="237">
        <v>-2</v>
      </c>
      <c r="J12" s="237">
        <v>0</v>
      </c>
      <c r="K12" s="237">
        <v>0</v>
      </c>
      <c r="L12"/>
      <c r="M12" s="237">
        <v>0</v>
      </c>
      <c r="N12" s="237">
        <v>-2</v>
      </c>
      <c r="O12" s="237">
        <v>-6</v>
      </c>
      <c r="P12" s="237"/>
      <c r="Q12" s="237">
        <v>-4</v>
      </c>
      <c r="R12" s="237">
        <v>-3</v>
      </c>
      <c r="S12" s="237">
        <v>-1</v>
      </c>
      <c r="T12" s="237">
        <v>-3</v>
      </c>
      <c r="U12" s="237">
        <v>-1</v>
      </c>
      <c r="V12" s="237">
        <v>-1</v>
      </c>
      <c r="W12" s="232"/>
      <c r="X12" s="238">
        <v>-5</v>
      </c>
      <c r="Y12" s="238">
        <v>-3</v>
      </c>
      <c r="Z12" s="238">
        <v>-12</v>
      </c>
      <c r="AA12" s="238">
        <v>-4</v>
      </c>
      <c r="AB12" s="238">
        <v>-4</v>
      </c>
      <c r="AC12" s="238">
        <v>-6</v>
      </c>
      <c r="AD12" s="239">
        <v>-4</v>
      </c>
      <c r="AE12" s="239">
        <v>-5</v>
      </c>
      <c r="AF12" s="238">
        <f t="shared" si="0"/>
        <v>-1</v>
      </c>
      <c r="AG12" s="238">
        <f t="shared" si="1"/>
        <v>-1</v>
      </c>
    </row>
    <row r="13" spans="1:34" x14ac:dyDescent="0.2">
      <c r="A13" s="236" t="s">
        <v>144</v>
      </c>
      <c r="B13" s="237">
        <v>2</v>
      </c>
      <c r="C13" s="237">
        <v>2</v>
      </c>
      <c r="D13" s="237">
        <v>5</v>
      </c>
      <c r="E13" s="237">
        <v>2</v>
      </c>
      <c r="F13" s="237">
        <v>0</v>
      </c>
      <c r="G13" s="237">
        <v>2</v>
      </c>
      <c r="H13" s="237">
        <v>5</v>
      </c>
      <c r="I13" s="237">
        <v>0</v>
      </c>
      <c r="J13" s="237">
        <v>4</v>
      </c>
      <c r="K13" s="237">
        <v>0</v>
      </c>
      <c r="L13"/>
      <c r="M13" s="237">
        <v>1</v>
      </c>
      <c r="N13" s="237">
        <v>6</v>
      </c>
      <c r="O13" s="237">
        <v>7</v>
      </c>
      <c r="P13" s="237">
        <v>5</v>
      </c>
      <c r="Q13" s="237">
        <v>-1</v>
      </c>
      <c r="R13" s="237">
        <v>0</v>
      </c>
      <c r="S13" s="237">
        <v>1</v>
      </c>
      <c r="T13" s="237">
        <v>-1</v>
      </c>
      <c r="U13" s="237">
        <v>2</v>
      </c>
      <c r="V13" s="237">
        <v>1</v>
      </c>
      <c r="W13" s="232"/>
      <c r="X13" s="238">
        <v>3</v>
      </c>
      <c r="Y13" s="238">
        <v>8</v>
      </c>
      <c r="Z13" s="238">
        <v>12</v>
      </c>
      <c r="AA13" s="238">
        <v>7</v>
      </c>
      <c r="AB13" s="238">
        <v>-1</v>
      </c>
      <c r="AC13" s="238">
        <v>2</v>
      </c>
      <c r="AD13" s="239">
        <v>6</v>
      </c>
      <c r="AE13" s="239">
        <v>-1</v>
      </c>
      <c r="AF13" s="238">
        <f t="shared" si="0"/>
        <v>6</v>
      </c>
      <c r="AG13" s="238">
        <f t="shared" si="1"/>
        <v>1</v>
      </c>
      <c r="AH13" s="235"/>
    </row>
    <row r="14" spans="1:34" x14ac:dyDescent="0.2">
      <c r="A14" s="236" t="s">
        <v>145</v>
      </c>
      <c r="B14" s="237">
        <v>-3</v>
      </c>
      <c r="C14" s="237">
        <v>-4</v>
      </c>
      <c r="D14" s="237">
        <v>-1</v>
      </c>
      <c r="E14" s="237">
        <v>-1</v>
      </c>
      <c r="F14" s="237">
        <v>0</v>
      </c>
      <c r="G14" s="237">
        <v>-1</v>
      </c>
      <c r="H14" s="237">
        <v>-1</v>
      </c>
      <c r="I14" s="237">
        <v>-2</v>
      </c>
      <c r="J14" s="237">
        <v>-2</v>
      </c>
      <c r="K14" s="237">
        <v>-1</v>
      </c>
      <c r="L14"/>
      <c r="M14" s="237">
        <v>-3</v>
      </c>
      <c r="N14" s="237">
        <v>-5</v>
      </c>
      <c r="O14" s="237">
        <v>-2</v>
      </c>
      <c r="P14" s="237">
        <v>-3</v>
      </c>
      <c r="Q14" s="237">
        <v>0</v>
      </c>
      <c r="R14" s="237">
        <v>-5</v>
      </c>
      <c r="S14" s="237">
        <v>1</v>
      </c>
      <c r="T14" s="237">
        <v>-2</v>
      </c>
      <c r="U14" s="237">
        <v>-1</v>
      </c>
      <c r="V14" s="237">
        <v>0</v>
      </c>
      <c r="W14" s="232"/>
      <c r="X14" s="238">
        <v>-6</v>
      </c>
      <c r="Y14" s="238">
        <v>-9</v>
      </c>
      <c r="Z14" s="238">
        <v>-3</v>
      </c>
      <c r="AA14" s="238">
        <v>-4</v>
      </c>
      <c r="AB14" s="238">
        <v>0</v>
      </c>
      <c r="AC14" s="238">
        <v>-6</v>
      </c>
      <c r="AD14" s="239">
        <v>0</v>
      </c>
      <c r="AE14" s="239">
        <v>-4</v>
      </c>
      <c r="AF14" s="238">
        <f t="shared" si="0"/>
        <v>-3</v>
      </c>
      <c r="AG14" s="238">
        <f t="shared" si="1"/>
        <v>-1</v>
      </c>
      <c r="AH14" s="235"/>
    </row>
    <row r="15" spans="1:34" x14ac:dyDescent="0.2">
      <c r="A15" s="236" t="s">
        <v>146</v>
      </c>
      <c r="B15" s="237">
        <v>2</v>
      </c>
      <c r="C15" s="237">
        <v>-4</v>
      </c>
      <c r="D15" s="237">
        <v>-3</v>
      </c>
      <c r="E15" s="237">
        <v>1</v>
      </c>
      <c r="F15" s="237">
        <v>0</v>
      </c>
      <c r="G15" s="237">
        <v>-1</v>
      </c>
      <c r="H15" s="237">
        <v>0</v>
      </c>
      <c r="I15" s="237">
        <v>0</v>
      </c>
      <c r="J15" s="237">
        <v>0</v>
      </c>
      <c r="K15" s="237">
        <v>-1</v>
      </c>
      <c r="L15"/>
      <c r="M15" s="237">
        <v>2</v>
      </c>
      <c r="N15" s="237">
        <v>-4</v>
      </c>
      <c r="O15" s="237">
        <v>-3</v>
      </c>
      <c r="P15" s="237">
        <v>-3</v>
      </c>
      <c r="Q15" s="237">
        <v>0</v>
      </c>
      <c r="R15" s="237">
        <v>-3</v>
      </c>
      <c r="S15" s="237">
        <v>2</v>
      </c>
      <c r="T15" s="237">
        <v>-1</v>
      </c>
      <c r="U15" s="237">
        <v>-2</v>
      </c>
      <c r="V15" s="237">
        <v>0</v>
      </c>
      <c r="W15" s="232"/>
      <c r="X15" s="238">
        <v>4</v>
      </c>
      <c r="Y15" s="238">
        <v>-8</v>
      </c>
      <c r="Z15" s="238">
        <v>-6</v>
      </c>
      <c r="AA15" s="238">
        <v>-2</v>
      </c>
      <c r="AB15" s="238">
        <v>0</v>
      </c>
      <c r="AC15" s="238">
        <v>-4</v>
      </c>
      <c r="AD15" s="239">
        <v>2</v>
      </c>
      <c r="AE15" s="239">
        <v>-1</v>
      </c>
      <c r="AF15" s="238">
        <f t="shared" si="0"/>
        <v>-2</v>
      </c>
      <c r="AG15" s="238">
        <f t="shared" si="1"/>
        <v>-1</v>
      </c>
      <c r="AH15" s="235"/>
    </row>
    <row r="16" spans="1:34" x14ac:dyDescent="0.2">
      <c r="A16" s="236" t="s">
        <v>147</v>
      </c>
      <c r="B16" s="237">
        <v>0</v>
      </c>
      <c r="C16" s="237">
        <v>1</v>
      </c>
      <c r="D16" s="237"/>
      <c r="E16" s="237"/>
      <c r="F16" s="237">
        <v>0</v>
      </c>
      <c r="G16" s="237">
        <v>0</v>
      </c>
      <c r="H16" s="237">
        <v>1</v>
      </c>
      <c r="I16" s="237">
        <v>-1</v>
      </c>
      <c r="J16" s="237">
        <v>-2</v>
      </c>
      <c r="K16" s="237">
        <v>-2</v>
      </c>
      <c r="L16"/>
      <c r="M16" s="237">
        <v>0</v>
      </c>
      <c r="N16" s="237">
        <v>0</v>
      </c>
      <c r="O16" s="237"/>
      <c r="P16" s="237"/>
      <c r="Q16" s="237">
        <v>0</v>
      </c>
      <c r="R16" s="237">
        <v>1</v>
      </c>
      <c r="S16" s="237">
        <v>0</v>
      </c>
      <c r="T16" s="237">
        <v>1</v>
      </c>
      <c r="U16" s="237">
        <v>0</v>
      </c>
      <c r="V16" s="237">
        <v>0</v>
      </c>
      <c r="W16" s="232"/>
      <c r="X16" s="238">
        <v>0</v>
      </c>
      <c r="Y16" s="238">
        <v>1</v>
      </c>
      <c r="Z16" s="238">
        <v>0</v>
      </c>
      <c r="AA16" s="238">
        <v>0</v>
      </c>
      <c r="AB16" s="238">
        <v>0</v>
      </c>
      <c r="AC16" s="238">
        <v>1</v>
      </c>
      <c r="AD16" s="239">
        <v>1</v>
      </c>
      <c r="AE16" s="239">
        <v>0</v>
      </c>
      <c r="AF16" s="238">
        <f t="shared" si="0"/>
        <v>-2</v>
      </c>
      <c r="AG16" s="238">
        <f t="shared" si="1"/>
        <v>-2</v>
      </c>
      <c r="AH16" s="235"/>
    </row>
    <row r="17" spans="1:34" x14ac:dyDescent="0.2">
      <c r="A17" s="236" t="s">
        <v>148</v>
      </c>
      <c r="B17" s="237">
        <v>1</v>
      </c>
      <c r="C17" s="237">
        <v>7</v>
      </c>
      <c r="D17" s="237">
        <v>1</v>
      </c>
      <c r="E17" s="237">
        <v>2</v>
      </c>
      <c r="F17" s="237">
        <v>-2</v>
      </c>
      <c r="G17" s="237">
        <v>-3</v>
      </c>
      <c r="H17" s="237">
        <v>-4</v>
      </c>
      <c r="I17" s="237">
        <v>-5</v>
      </c>
      <c r="J17" s="237">
        <v>-5</v>
      </c>
      <c r="K17" s="237">
        <v>-3</v>
      </c>
      <c r="L17"/>
      <c r="M17" s="237">
        <v>0</v>
      </c>
      <c r="N17" s="237">
        <v>1</v>
      </c>
      <c r="O17" s="237">
        <v>-2</v>
      </c>
      <c r="P17" s="237">
        <v>4</v>
      </c>
      <c r="Q17" s="237">
        <v>1</v>
      </c>
      <c r="R17" s="237">
        <v>1</v>
      </c>
      <c r="S17" s="237">
        <v>5</v>
      </c>
      <c r="T17" s="237">
        <v>0</v>
      </c>
      <c r="U17" s="237">
        <v>-4</v>
      </c>
      <c r="V17" s="237">
        <v>-2</v>
      </c>
      <c r="W17" s="232"/>
      <c r="X17" s="238">
        <v>1</v>
      </c>
      <c r="Y17" s="238">
        <v>8</v>
      </c>
      <c r="Z17" s="238">
        <v>-1</v>
      </c>
      <c r="AA17" s="238">
        <v>6</v>
      </c>
      <c r="AB17" s="238">
        <v>-1</v>
      </c>
      <c r="AC17" s="238">
        <v>-2</v>
      </c>
      <c r="AD17" s="239">
        <v>1</v>
      </c>
      <c r="AE17" s="239">
        <v>-5</v>
      </c>
      <c r="AF17" s="238">
        <f t="shared" si="0"/>
        <v>-9</v>
      </c>
      <c r="AG17" s="238">
        <f t="shared" si="1"/>
        <v>-5</v>
      </c>
      <c r="AH17" s="235"/>
    </row>
    <row r="18" spans="1:34" x14ac:dyDescent="0.2">
      <c r="A18" s="236" t="s">
        <v>149</v>
      </c>
      <c r="B18" s="237">
        <v>-2</v>
      </c>
      <c r="C18" s="237">
        <v>-2</v>
      </c>
      <c r="D18" s="237">
        <v>-4</v>
      </c>
      <c r="E18" s="237">
        <v>-1</v>
      </c>
      <c r="F18" s="237">
        <v>0</v>
      </c>
      <c r="G18" s="237">
        <v>2</v>
      </c>
      <c r="H18" s="237">
        <v>-4</v>
      </c>
      <c r="I18" s="237">
        <v>-1</v>
      </c>
      <c r="J18" s="237">
        <v>-2</v>
      </c>
      <c r="K18" s="237">
        <v>-2</v>
      </c>
      <c r="L18"/>
      <c r="M18" s="237">
        <v>-1</v>
      </c>
      <c r="N18" s="237">
        <v>-3</v>
      </c>
      <c r="O18" s="237">
        <v>-2</v>
      </c>
      <c r="P18" s="237">
        <v>-2</v>
      </c>
      <c r="Q18" s="237">
        <v>-1</v>
      </c>
      <c r="R18" s="237">
        <v>-1</v>
      </c>
      <c r="S18" s="237">
        <v>-4</v>
      </c>
      <c r="T18" s="237">
        <v>-2</v>
      </c>
      <c r="U18" s="237">
        <v>-2</v>
      </c>
      <c r="V18" s="237">
        <v>-1</v>
      </c>
      <c r="W18" s="232"/>
      <c r="X18" s="238">
        <v>-3</v>
      </c>
      <c r="Y18" s="238">
        <v>-5</v>
      </c>
      <c r="Z18" s="238">
        <v>-6</v>
      </c>
      <c r="AA18" s="238">
        <v>-3</v>
      </c>
      <c r="AB18" s="238">
        <v>-1</v>
      </c>
      <c r="AC18" s="238">
        <v>1</v>
      </c>
      <c r="AD18" s="239">
        <v>-8</v>
      </c>
      <c r="AE18" s="239">
        <v>-3</v>
      </c>
      <c r="AF18" s="238">
        <f t="shared" si="0"/>
        <v>-4</v>
      </c>
      <c r="AG18" s="238">
        <f t="shared" si="1"/>
        <v>-3</v>
      </c>
      <c r="AH18" s="235"/>
    </row>
    <row r="19" spans="1:34" x14ac:dyDescent="0.2">
      <c r="A19" s="236" t="s">
        <v>150</v>
      </c>
      <c r="B19" s="237">
        <v>5</v>
      </c>
      <c r="C19" s="237">
        <v>1</v>
      </c>
      <c r="D19" s="237">
        <v>-4</v>
      </c>
      <c r="E19" s="237">
        <v>-4</v>
      </c>
      <c r="F19" s="237">
        <v>3</v>
      </c>
      <c r="G19" s="237">
        <v>2</v>
      </c>
      <c r="H19" s="237">
        <v>2</v>
      </c>
      <c r="I19" s="237">
        <v>1</v>
      </c>
      <c r="J19" s="237">
        <v>1</v>
      </c>
      <c r="K19" s="237">
        <v>0</v>
      </c>
      <c r="L19"/>
      <c r="M19" s="237">
        <v>-2</v>
      </c>
      <c r="N19" s="237">
        <v>-1</v>
      </c>
      <c r="O19" s="237">
        <v>-3</v>
      </c>
      <c r="P19" s="237">
        <v>-3</v>
      </c>
      <c r="Q19" s="237">
        <v>-4</v>
      </c>
      <c r="R19" s="237">
        <v>0</v>
      </c>
      <c r="S19" s="237">
        <v>-3</v>
      </c>
      <c r="T19" s="237">
        <v>-5</v>
      </c>
      <c r="U19" s="237">
        <v>3</v>
      </c>
      <c r="V19" s="237">
        <v>-1</v>
      </c>
      <c r="W19" s="232"/>
      <c r="X19" s="238">
        <v>3</v>
      </c>
      <c r="Y19" s="238">
        <v>0</v>
      </c>
      <c r="Z19" s="238">
        <v>-7</v>
      </c>
      <c r="AA19" s="238">
        <v>-7</v>
      </c>
      <c r="AB19" s="238">
        <v>-1</v>
      </c>
      <c r="AC19" s="238">
        <v>2</v>
      </c>
      <c r="AD19" s="239">
        <v>-1</v>
      </c>
      <c r="AE19" s="239">
        <v>-4</v>
      </c>
      <c r="AF19" s="238">
        <f t="shared" si="0"/>
        <v>4</v>
      </c>
      <c r="AG19" s="238">
        <f t="shared" si="1"/>
        <v>-1</v>
      </c>
      <c r="AH19" s="235"/>
    </row>
    <row r="20" spans="1:34" x14ac:dyDescent="0.2">
      <c r="A20" s="236" t="s">
        <v>527</v>
      </c>
      <c r="B20" s="237">
        <v>-1</v>
      </c>
      <c r="C20" s="237">
        <v>-2</v>
      </c>
      <c r="D20" s="237">
        <v>-1</v>
      </c>
      <c r="F20" s="237"/>
      <c r="G20" s="237">
        <v>-1</v>
      </c>
      <c r="H20" s="237">
        <v>-4</v>
      </c>
      <c r="I20" s="237"/>
      <c r="J20" s="237"/>
      <c r="K20" s="237">
        <v>-1</v>
      </c>
      <c r="L20"/>
      <c r="M20" s="237">
        <v>-1</v>
      </c>
      <c r="N20" s="237">
        <v>-1</v>
      </c>
      <c r="O20" s="237">
        <v>1</v>
      </c>
      <c r="Q20" s="237"/>
      <c r="R20" s="237">
        <v>0</v>
      </c>
      <c r="S20" s="237">
        <v>-1</v>
      </c>
      <c r="T20" s="237"/>
      <c r="U20" s="237"/>
      <c r="V20" s="237">
        <v>-1</v>
      </c>
      <c r="W20" s="232"/>
      <c r="X20" s="238">
        <v>-2</v>
      </c>
      <c r="Y20" s="238">
        <v>-3</v>
      </c>
      <c r="Z20" s="238">
        <v>0</v>
      </c>
      <c r="AA20" s="238">
        <v>0</v>
      </c>
      <c r="AB20" s="238">
        <v>0</v>
      </c>
      <c r="AC20" s="238">
        <v>-1</v>
      </c>
      <c r="AD20" s="238">
        <v>-5</v>
      </c>
      <c r="AE20" s="239"/>
      <c r="AF20" s="238"/>
      <c r="AG20" s="238">
        <f t="shared" si="1"/>
        <v>-2</v>
      </c>
      <c r="AH20" s="235"/>
    </row>
    <row r="21" spans="1:34" x14ac:dyDescent="0.2">
      <c r="A21" s="236" t="s">
        <v>528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>
        <v>0</v>
      </c>
      <c r="L21"/>
      <c r="M21" s="237"/>
      <c r="N21" s="237"/>
      <c r="O21" s="237"/>
      <c r="P21" s="237"/>
      <c r="Q21" s="237"/>
      <c r="R21" s="237"/>
      <c r="S21" s="237"/>
      <c r="T21" s="237"/>
      <c r="U21" s="237"/>
      <c r="V21" s="237">
        <v>-1</v>
      </c>
      <c r="W21" s="232"/>
      <c r="X21" s="238"/>
      <c r="Y21" s="238"/>
      <c r="Z21" s="238"/>
      <c r="AA21" s="238"/>
      <c r="AB21" s="238"/>
      <c r="AC21" s="238"/>
      <c r="AD21" s="239"/>
      <c r="AE21" s="239"/>
      <c r="AF21" s="238"/>
      <c r="AG21" s="238">
        <f t="shared" si="1"/>
        <v>-1</v>
      </c>
      <c r="AH21" s="235"/>
    </row>
    <row r="22" spans="1:34" x14ac:dyDescent="0.2">
      <c r="A22" s="236" t="s">
        <v>446</v>
      </c>
      <c r="B22" s="237">
        <v>0</v>
      </c>
      <c r="C22" s="237">
        <v>0</v>
      </c>
      <c r="D22" s="237"/>
      <c r="E22" s="237">
        <v>1</v>
      </c>
      <c r="F22" s="237">
        <v>1</v>
      </c>
      <c r="G22" s="237">
        <v>1</v>
      </c>
      <c r="H22" s="237"/>
      <c r="I22" s="237">
        <v>-1</v>
      </c>
      <c r="J22" s="237">
        <v>0</v>
      </c>
      <c r="K22" s="237">
        <v>0</v>
      </c>
      <c r="L22"/>
      <c r="M22" s="237">
        <v>0</v>
      </c>
      <c r="N22" s="237">
        <v>0</v>
      </c>
      <c r="O22" s="237"/>
      <c r="P22" s="237"/>
      <c r="Q22" s="237">
        <v>1</v>
      </c>
      <c r="R22" s="237">
        <v>0</v>
      </c>
      <c r="S22" s="237"/>
      <c r="T22" s="237">
        <v>0</v>
      </c>
      <c r="U22" s="237">
        <v>0</v>
      </c>
      <c r="V22" s="237">
        <v>-2</v>
      </c>
      <c r="W22" s="232"/>
      <c r="X22" s="238">
        <v>0</v>
      </c>
      <c r="Y22" s="238">
        <v>0</v>
      </c>
      <c r="Z22" s="238">
        <v>0</v>
      </c>
      <c r="AA22" s="238">
        <v>1</v>
      </c>
      <c r="AB22" s="238">
        <v>2</v>
      </c>
      <c r="AC22" s="238">
        <v>1</v>
      </c>
      <c r="AD22" s="239"/>
      <c r="AE22" s="239">
        <v>-1</v>
      </c>
      <c r="AF22" s="238">
        <f>J22+U22</f>
        <v>0</v>
      </c>
      <c r="AG22" s="238">
        <f>K22+V22</f>
        <v>-2</v>
      </c>
      <c r="AH22" s="235"/>
    </row>
    <row r="23" spans="1:34" x14ac:dyDescent="0.2">
      <c r="A23" s="236" t="s">
        <v>151</v>
      </c>
      <c r="B23" s="237">
        <v>-1</v>
      </c>
      <c r="C23" s="237">
        <v>0</v>
      </c>
      <c r="D23" s="237">
        <v>-1</v>
      </c>
      <c r="E23" s="237">
        <v>-1</v>
      </c>
      <c r="F23" s="237">
        <v>0</v>
      </c>
      <c r="G23" s="237">
        <v>3</v>
      </c>
      <c r="H23" s="237">
        <v>0</v>
      </c>
      <c r="I23" s="237">
        <v>1</v>
      </c>
      <c r="J23" s="237">
        <v>-1</v>
      </c>
      <c r="K23" s="237"/>
      <c r="L23"/>
      <c r="M23" s="237">
        <v>0</v>
      </c>
      <c r="N23" s="237">
        <v>1</v>
      </c>
      <c r="O23" s="237">
        <v>-3</v>
      </c>
      <c r="P23" s="237">
        <v>-1</v>
      </c>
      <c r="Q23" s="237">
        <v>0</v>
      </c>
      <c r="R23" s="237">
        <v>-1</v>
      </c>
      <c r="S23" s="237">
        <v>-1</v>
      </c>
      <c r="T23" s="237">
        <v>-2</v>
      </c>
      <c r="U23" s="237">
        <v>-2</v>
      </c>
      <c r="V23" s="237"/>
      <c r="W23" s="232"/>
      <c r="X23" s="238">
        <v>-1</v>
      </c>
      <c r="Y23" s="238">
        <v>1</v>
      </c>
      <c r="Z23" s="238">
        <v>-4</v>
      </c>
      <c r="AA23" s="238">
        <v>-2</v>
      </c>
      <c r="AB23" s="238">
        <v>0</v>
      </c>
      <c r="AC23" s="238">
        <v>2</v>
      </c>
      <c r="AD23" s="239">
        <v>-1</v>
      </c>
      <c r="AE23" s="239">
        <v>-1</v>
      </c>
      <c r="AF23" s="238">
        <f t="shared" si="0"/>
        <v>-3</v>
      </c>
      <c r="AG23" s="238">
        <f>K23+V23</f>
        <v>0</v>
      </c>
      <c r="AH23" s="235"/>
    </row>
    <row r="24" spans="1:34" x14ac:dyDescent="0.2">
      <c r="A24" s="236" t="s">
        <v>152</v>
      </c>
      <c r="B24" s="237">
        <v>-9</v>
      </c>
      <c r="C24" s="237">
        <v>-4</v>
      </c>
      <c r="D24" s="237">
        <v>-8</v>
      </c>
      <c r="E24" s="237">
        <v>-5</v>
      </c>
      <c r="F24" s="237">
        <v>-8</v>
      </c>
      <c r="G24" s="237">
        <v>-3</v>
      </c>
      <c r="H24" s="237">
        <v>-3</v>
      </c>
      <c r="I24" s="237">
        <v>4</v>
      </c>
      <c r="J24" s="237">
        <v>-7</v>
      </c>
      <c r="K24" s="237">
        <v>-5</v>
      </c>
      <c r="L24"/>
      <c r="M24" s="237">
        <v>-5</v>
      </c>
      <c r="N24" s="237">
        <v>-6</v>
      </c>
      <c r="O24" s="237">
        <v>-8</v>
      </c>
      <c r="P24" s="237">
        <v>-14</v>
      </c>
      <c r="Q24" s="237">
        <v>-8</v>
      </c>
      <c r="R24" s="237">
        <v>-4</v>
      </c>
      <c r="S24" s="237">
        <v>-3</v>
      </c>
      <c r="T24" s="237">
        <v>-8</v>
      </c>
      <c r="U24" s="237">
        <v>-10</v>
      </c>
      <c r="V24" s="237">
        <v>-5</v>
      </c>
      <c r="W24" s="232"/>
      <c r="X24" s="238">
        <v>-14</v>
      </c>
      <c r="Y24" s="238">
        <v>-10</v>
      </c>
      <c r="Z24" s="238">
        <v>-16</v>
      </c>
      <c r="AA24" s="238">
        <v>-19</v>
      </c>
      <c r="AB24" s="238">
        <v>-16</v>
      </c>
      <c r="AC24" s="238">
        <v>-7</v>
      </c>
      <c r="AD24" s="239">
        <v>-6</v>
      </c>
      <c r="AE24" s="239">
        <v>-4</v>
      </c>
      <c r="AF24" s="238">
        <f t="shared" si="0"/>
        <v>-17</v>
      </c>
      <c r="AG24" s="238">
        <f t="shared" si="1"/>
        <v>-10</v>
      </c>
      <c r="AH24" s="235"/>
    </row>
    <row r="25" spans="1:34" x14ac:dyDescent="0.2">
      <c r="A25" s="236" t="s">
        <v>153</v>
      </c>
      <c r="B25" s="237">
        <v>-2</v>
      </c>
      <c r="C25" s="237">
        <v>1</v>
      </c>
      <c r="D25" s="237">
        <v>1</v>
      </c>
      <c r="E25" s="237">
        <v>-1</v>
      </c>
      <c r="F25" s="237">
        <v>0</v>
      </c>
      <c r="G25" s="237">
        <v>2</v>
      </c>
      <c r="H25" s="237">
        <v>-1</v>
      </c>
      <c r="I25" s="237">
        <v>0</v>
      </c>
      <c r="J25" s="237">
        <v>0</v>
      </c>
      <c r="K25" s="237">
        <v>0</v>
      </c>
      <c r="L25"/>
      <c r="M25" s="237">
        <v>-3</v>
      </c>
      <c r="N25" s="237">
        <v>-2</v>
      </c>
      <c r="O25" s="237">
        <v>-1</v>
      </c>
      <c r="P25" s="237"/>
      <c r="Q25" s="237">
        <v>0</v>
      </c>
      <c r="R25" s="237">
        <v>0</v>
      </c>
      <c r="S25" s="237">
        <v>0</v>
      </c>
      <c r="T25" s="237">
        <v>-2</v>
      </c>
      <c r="U25" s="237">
        <v>-2</v>
      </c>
      <c r="V25" s="237">
        <v>0</v>
      </c>
      <c r="W25" s="232"/>
      <c r="X25" s="238">
        <v>-5</v>
      </c>
      <c r="Y25" s="238">
        <v>-1</v>
      </c>
      <c r="Z25" s="238">
        <v>0</v>
      </c>
      <c r="AA25" s="238">
        <v>-1</v>
      </c>
      <c r="AB25" s="238">
        <v>0</v>
      </c>
      <c r="AC25" s="238">
        <v>2</v>
      </c>
      <c r="AD25" s="239">
        <v>-1</v>
      </c>
      <c r="AE25" s="239">
        <v>-2</v>
      </c>
      <c r="AF25" s="238">
        <f t="shared" si="0"/>
        <v>-2</v>
      </c>
      <c r="AG25" s="238">
        <f t="shared" si="1"/>
        <v>0</v>
      </c>
      <c r="AH25" s="235"/>
    </row>
    <row r="26" spans="1:34" x14ac:dyDescent="0.2">
      <c r="A26" s="236" t="s">
        <v>154</v>
      </c>
      <c r="B26" s="237">
        <v>-1</v>
      </c>
      <c r="C26" s="237">
        <v>5</v>
      </c>
      <c r="D26" s="237">
        <v>-1</v>
      </c>
      <c r="E26" s="237">
        <v>7</v>
      </c>
      <c r="F26" s="237">
        <v>0</v>
      </c>
      <c r="G26" s="237">
        <v>-4</v>
      </c>
      <c r="H26" s="237">
        <v>5</v>
      </c>
      <c r="I26" s="237">
        <v>2</v>
      </c>
      <c r="J26" s="237">
        <v>2</v>
      </c>
      <c r="K26" s="237">
        <v>-1</v>
      </c>
      <c r="L26"/>
      <c r="M26" s="237">
        <v>1</v>
      </c>
      <c r="N26" s="237">
        <v>0</v>
      </c>
      <c r="O26" s="237">
        <v>-1</v>
      </c>
      <c r="P26" s="237">
        <v>3</v>
      </c>
      <c r="Q26" s="237">
        <v>0</v>
      </c>
      <c r="R26" s="237">
        <v>4</v>
      </c>
      <c r="S26" s="237">
        <v>1</v>
      </c>
      <c r="T26" s="237">
        <v>4</v>
      </c>
      <c r="U26" s="237">
        <v>-5</v>
      </c>
      <c r="V26" s="237">
        <v>-4</v>
      </c>
      <c r="W26" s="232"/>
      <c r="X26" s="238">
        <v>0</v>
      </c>
      <c r="Y26" s="238">
        <v>5</v>
      </c>
      <c r="Z26" s="238">
        <v>-2</v>
      </c>
      <c r="AA26" s="238">
        <v>10</v>
      </c>
      <c r="AB26" s="238">
        <v>0</v>
      </c>
      <c r="AC26" s="238">
        <v>0</v>
      </c>
      <c r="AD26" s="239">
        <v>6</v>
      </c>
      <c r="AE26" s="239">
        <v>6</v>
      </c>
      <c r="AF26" s="238">
        <f t="shared" si="0"/>
        <v>-3</v>
      </c>
      <c r="AG26" s="238">
        <f t="shared" si="1"/>
        <v>-5</v>
      </c>
      <c r="AH26" s="235"/>
    </row>
    <row r="27" spans="1:34" x14ac:dyDescent="0.2">
      <c r="A27" s="236" t="s">
        <v>155</v>
      </c>
      <c r="B27" s="237">
        <v>5</v>
      </c>
      <c r="C27" s="237">
        <v>6</v>
      </c>
      <c r="D27" s="237">
        <v>12</v>
      </c>
      <c r="E27" s="237">
        <v>4</v>
      </c>
      <c r="F27" s="237">
        <v>2</v>
      </c>
      <c r="G27" s="237">
        <v>4</v>
      </c>
      <c r="H27" s="237">
        <v>4</v>
      </c>
      <c r="I27" s="237">
        <v>1</v>
      </c>
      <c r="J27" s="237">
        <v>3</v>
      </c>
      <c r="K27" s="237">
        <v>3</v>
      </c>
      <c r="L27"/>
      <c r="M27" s="237">
        <v>-5</v>
      </c>
      <c r="N27" s="237">
        <v>3</v>
      </c>
      <c r="O27" s="237">
        <v>1</v>
      </c>
      <c r="P27" s="237">
        <v>6</v>
      </c>
      <c r="Q27" s="237">
        <v>5</v>
      </c>
      <c r="R27" s="237">
        <v>-2</v>
      </c>
      <c r="S27" s="237">
        <v>2</v>
      </c>
      <c r="T27" s="237">
        <v>4</v>
      </c>
      <c r="U27" s="237">
        <v>2</v>
      </c>
      <c r="V27" s="237">
        <v>3</v>
      </c>
      <c r="W27" s="232"/>
      <c r="X27" s="238">
        <v>0</v>
      </c>
      <c r="Y27" s="238">
        <v>9</v>
      </c>
      <c r="Z27" s="238">
        <v>13</v>
      </c>
      <c r="AA27" s="238">
        <v>10</v>
      </c>
      <c r="AB27" s="238">
        <v>7</v>
      </c>
      <c r="AC27" s="238">
        <v>2</v>
      </c>
      <c r="AD27" s="239">
        <v>6</v>
      </c>
      <c r="AE27" s="239">
        <v>5</v>
      </c>
      <c r="AF27" s="238">
        <f t="shared" si="0"/>
        <v>5</v>
      </c>
      <c r="AG27" s="238">
        <f t="shared" si="1"/>
        <v>6</v>
      </c>
      <c r="AH27" s="235"/>
    </row>
    <row r="28" spans="1:34" x14ac:dyDescent="0.2">
      <c r="A28" s="236" t="s">
        <v>156</v>
      </c>
      <c r="B28" s="237">
        <v>1</v>
      </c>
      <c r="C28" s="237">
        <v>0</v>
      </c>
      <c r="D28" s="237">
        <v>-1</v>
      </c>
      <c r="E28" s="237">
        <v>1</v>
      </c>
      <c r="F28" s="237">
        <v>-3</v>
      </c>
      <c r="G28" s="237">
        <v>-4</v>
      </c>
      <c r="H28" s="237">
        <v>-3</v>
      </c>
      <c r="I28" s="237">
        <v>1</v>
      </c>
      <c r="J28" s="237">
        <v>-7</v>
      </c>
      <c r="K28" s="237">
        <v>-5</v>
      </c>
      <c r="L28"/>
      <c r="M28" s="237">
        <v>-1</v>
      </c>
      <c r="N28" s="237">
        <v>-5</v>
      </c>
      <c r="O28" s="237">
        <v>-5</v>
      </c>
      <c r="P28" s="237">
        <v>-9</v>
      </c>
      <c r="Q28" s="237">
        <v>-1</v>
      </c>
      <c r="R28" s="237">
        <v>-8</v>
      </c>
      <c r="S28" s="237">
        <v>-7</v>
      </c>
      <c r="T28" s="237">
        <v>-3</v>
      </c>
      <c r="U28" s="237">
        <v>-3</v>
      </c>
      <c r="V28" s="237">
        <v>-2</v>
      </c>
      <c r="W28" s="232"/>
      <c r="X28" s="238">
        <v>0</v>
      </c>
      <c r="Y28" s="238">
        <v>-5</v>
      </c>
      <c r="Z28" s="238">
        <v>-6</v>
      </c>
      <c r="AA28" s="238">
        <v>-8</v>
      </c>
      <c r="AB28" s="238">
        <v>-4</v>
      </c>
      <c r="AC28" s="238">
        <v>-12</v>
      </c>
      <c r="AD28" s="239">
        <v>-10</v>
      </c>
      <c r="AE28" s="239">
        <v>-2</v>
      </c>
      <c r="AF28" s="238">
        <f t="shared" si="0"/>
        <v>-10</v>
      </c>
      <c r="AG28" s="238">
        <f t="shared" si="1"/>
        <v>-7</v>
      </c>
      <c r="AH28" s="235"/>
    </row>
    <row r="29" spans="1:34" x14ac:dyDescent="0.2">
      <c r="A29" s="236" t="s">
        <v>157</v>
      </c>
      <c r="B29" s="237">
        <v>-11</v>
      </c>
      <c r="C29" s="237">
        <v>-8</v>
      </c>
      <c r="D29" s="237">
        <v>-3</v>
      </c>
      <c r="E29" s="237">
        <v>-5</v>
      </c>
      <c r="F29" s="237">
        <v>1</v>
      </c>
      <c r="G29" s="237">
        <v>1</v>
      </c>
      <c r="H29" s="237">
        <v>4</v>
      </c>
      <c r="I29" s="237">
        <v>-1</v>
      </c>
      <c r="J29" s="237">
        <v>1</v>
      </c>
      <c r="K29" s="237">
        <v>1</v>
      </c>
      <c r="L29"/>
      <c r="M29" s="237">
        <v>-3</v>
      </c>
      <c r="N29" s="237">
        <v>-7</v>
      </c>
      <c r="O29" s="237">
        <v>2</v>
      </c>
      <c r="P29" s="237">
        <v>-2</v>
      </c>
      <c r="Q29" s="237">
        <v>-1</v>
      </c>
      <c r="R29" s="237">
        <v>-6</v>
      </c>
      <c r="S29" s="237">
        <v>0</v>
      </c>
      <c r="T29" s="237">
        <v>2</v>
      </c>
      <c r="U29" s="237">
        <v>0</v>
      </c>
      <c r="V29" s="237">
        <v>-3</v>
      </c>
      <c r="W29" s="232"/>
      <c r="X29" s="238">
        <v>-14</v>
      </c>
      <c r="Y29" s="238">
        <v>-15</v>
      </c>
      <c r="Z29" s="238">
        <v>-1</v>
      </c>
      <c r="AA29" s="238">
        <v>-7</v>
      </c>
      <c r="AB29" s="238">
        <v>0</v>
      </c>
      <c r="AC29" s="238">
        <v>-5</v>
      </c>
      <c r="AD29" s="239">
        <v>4</v>
      </c>
      <c r="AE29" s="239">
        <v>1</v>
      </c>
      <c r="AF29" s="238">
        <f t="shared" si="0"/>
        <v>1</v>
      </c>
      <c r="AG29" s="238">
        <f t="shared" si="1"/>
        <v>-2</v>
      </c>
      <c r="AH29" s="235"/>
    </row>
    <row r="30" spans="1:34" x14ac:dyDescent="0.2">
      <c r="A30" s="236" t="s">
        <v>158</v>
      </c>
      <c r="B30" s="237">
        <v>-2</v>
      </c>
      <c r="C30" s="237">
        <v>-3</v>
      </c>
      <c r="D30" s="237"/>
      <c r="E30" s="237"/>
      <c r="F30" s="237">
        <v>2</v>
      </c>
      <c r="G30" s="237">
        <v>-2</v>
      </c>
      <c r="H30" s="237">
        <v>1</v>
      </c>
      <c r="I30" s="237">
        <v>-1</v>
      </c>
      <c r="J30" s="237">
        <v>3</v>
      </c>
      <c r="K30" s="237">
        <v>0</v>
      </c>
      <c r="L30"/>
      <c r="M30" s="237">
        <v>-2</v>
      </c>
      <c r="N30" s="237">
        <v>-2</v>
      </c>
      <c r="O30" s="237">
        <v>1</v>
      </c>
      <c r="P30" s="237">
        <v>3</v>
      </c>
      <c r="Q30" s="237">
        <v>0</v>
      </c>
      <c r="R30" s="237">
        <v>0</v>
      </c>
      <c r="S30" s="237">
        <v>-1</v>
      </c>
      <c r="T30" s="237">
        <v>0</v>
      </c>
      <c r="U30" s="237">
        <v>5</v>
      </c>
      <c r="V30" s="237">
        <v>-6</v>
      </c>
      <c r="W30" s="232"/>
      <c r="X30" s="238">
        <v>-4</v>
      </c>
      <c r="Y30" s="238">
        <v>-5</v>
      </c>
      <c r="Z30" s="238">
        <v>1</v>
      </c>
      <c r="AA30" s="238">
        <v>3</v>
      </c>
      <c r="AB30" s="238">
        <v>2</v>
      </c>
      <c r="AC30" s="238">
        <v>-2</v>
      </c>
      <c r="AD30" s="239">
        <v>0</v>
      </c>
      <c r="AE30" s="239">
        <v>-1</v>
      </c>
      <c r="AF30" s="238">
        <f t="shared" si="0"/>
        <v>8</v>
      </c>
      <c r="AG30" s="238">
        <f t="shared" si="1"/>
        <v>-6</v>
      </c>
      <c r="AH30" s="235"/>
    </row>
    <row r="31" spans="1:34" x14ac:dyDescent="0.2">
      <c r="A31" s="236" t="s">
        <v>159</v>
      </c>
      <c r="B31" s="237">
        <v>-1</v>
      </c>
      <c r="C31" s="237">
        <v>-6</v>
      </c>
      <c r="D31" s="237">
        <v>-1</v>
      </c>
      <c r="E31" s="237">
        <v>-8</v>
      </c>
      <c r="F31" s="237">
        <v>-2</v>
      </c>
      <c r="G31" s="237">
        <v>-2</v>
      </c>
      <c r="H31" s="237">
        <v>2</v>
      </c>
      <c r="I31" s="237">
        <v>-3</v>
      </c>
      <c r="J31" s="237">
        <v>-2</v>
      </c>
      <c r="K31" s="237">
        <v>-1</v>
      </c>
      <c r="L31"/>
      <c r="M31" s="237">
        <v>-8</v>
      </c>
      <c r="N31" s="237">
        <v>-5</v>
      </c>
      <c r="O31" s="237">
        <v>-3</v>
      </c>
      <c r="P31" s="237">
        <v>-4</v>
      </c>
      <c r="Q31" s="237">
        <v>-8</v>
      </c>
      <c r="R31" s="237">
        <v>-1</v>
      </c>
      <c r="S31" s="237">
        <v>-2</v>
      </c>
      <c r="T31" s="237">
        <v>-4</v>
      </c>
      <c r="U31" s="237">
        <v>-1</v>
      </c>
      <c r="V31" s="237">
        <v>-1</v>
      </c>
      <c r="W31" s="232"/>
      <c r="X31" s="238">
        <v>-9</v>
      </c>
      <c r="Y31" s="238">
        <v>-11</v>
      </c>
      <c r="Z31" s="238">
        <v>-4</v>
      </c>
      <c r="AA31" s="238">
        <v>-12</v>
      </c>
      <c r="AB31" s="238">
        <v>-10</v>
      </c>
      <c r="AC31" s="238">
        <v>-3</v>
      </c>
      <c r="AD31" s="239">
        <v>0</v>
      </c>
      <c r="AE31" s="239">
        <v>-7</v>
      </c>
      <c r="AF31" s="238">
        <f t="shared" si="0"/>
        <v>-3</v>
      </c>
      <c r="AG31" s="238">
        <f t="shared" si="1"/>
        <v>-2</v>
      </c>
      <c r="AH31" s="235"/>
    </row>
    <row r="32" spans="1:34" x14ac:dyDescent="0.2">
      <c r="A32" s="236" t="s">
        <v>160</v>
      </c>
      <c r="B32" s="237">
        <v>21</v>
      </c>
      <c r="C32" s="237">
        <v>15</v>
      </c>
      <c r="D32" s="237">
        <v>20</v>
      </c>
      <c r="E32" s="237">
        <v>1</v>
      </c>
      <c r="F32" s="237">
        <v>9</v>
      </c>
      <c r="G32" s="237">
        <v>11</v>
      </c>
      <c r="H32" s="237">
        <v>2</v>
      </c>
      <c r="I32" s="237">
        <v>4</v>
      </c>
      <c r="J32" s="237">
        <v>10</v>
      </c>
      <c r="K32" s="237">
        <v>16</v>
      </c>
      <c r="L32"/>
      <c r="M32" s="237">
        <v>48</v>
      </c>
      <c r="N32" s="237">
        <v>41</v>
      </c>
      <c r="O32" s="237">
        <v>49</v>
      </c>
      <c r="P32" s="237">
        <v>37</v>
      </c>
      <c r="Q32" s="237">
        <v>37</v>
      </c>
      <c r="R32" s="237">
        <v>28</v>
      </c>
      <c r="S32" s="237">
        <v>31</v>
      </c>
      <c r="T32" s="237">
        <v>30</v>
      </c>
      <c r="U32" s="237">
        <v>31</v>
      </c>
      <c r="V32" s="237">
        <v>26</v>
      </c>
      <c r="W32" s="232"/>
      <c r="X32" s="238">
        <v>69</v>
      </c>
      <c r="Y32" s="238">
        <v>56</v>
      </c>
      <c r="Z32" s="238">
        <v>69</v>
      </c>
      <c r="AA32" s="238">
        <v>38</v>
      </c>
      <c r="AB32" s="238">
        <v>46</v>
      </c>
      <c r="AC32" s="238">
        <v>39</v>
      </c>
      <c r="AD32" s="239">
        <v>33</v>
      </c>
      <c r="AE32" s="239">
        <v>34</v>
      </c>
      <c r="AF32" s="238">
        <f t="shared" si="0"/>
        <v>41</v>
      </c>
      <c r="AG32" s="238">
        <f t="shared" si="1"/>
        <v>42</v>
      </c>
      <c r="AH32" s="235"/>
    </row>
    <row r="33" spans="1:34" x14ac:dyDescent="0.2">
      <c r="A33" s="236" t="s">
        <v>161</v>
      </c>
      <c r="B33" s="237">
        <v>1</v>
      </c>
      <c r="C33" s="237">
        <v>-3</v>
      </c>
      <c r="D33" s="237"/>
      <c r="E33" s="237">
        <v>2</v>
      </c>
      <c r="F33" s="237">
        <v>1</v>
      </c>
      <c r="G33" s="237">
        <v>-3</v>
      </c>
      <c r="H33" s="237">
        <v>-5</v>
      </c>
      <c r="I33" s="237">
        <v>-1</v>
      </c>
      <c r="J33" s="237">
        <v>-2</v>
      </c>
      <c r="K33" s="237">
        <v>-2</v>
      </c>
      <c r="L33"/>
      <c r="M33" s="237">
        <v>-9</v>
      </c>
      <c r="N33" s="237">
        <v>-6</v>
      </c>
      <c r="O33" s="237">
        <v>-6</v>
      </c>
      <c r="P33" s="237">
        <v>-6</v>
      </c>
      <c r="Q33" s="237">
        <v>-4</v>
      </c>
      <c r="R33" s="237">
        <v>-1</v>
      </c>
      <c r="S33" s="237">
        <v>-6</v>
      </c>
      <c r="T33" s="237">
        <v>-5</v>
      </c>
      <c r="U33" s="237">
        <v>0</v>
      </c>
      <c r="V33" s="237">
        <v>0</v>
      </c>
      <c r="W33" s="232"/>
      <c r="X33" s="238">
        <v>-8</v>
      </c>
      <c r="Y33" s="238">
        <v>-9</v>
      </c>
      <c r="Z33" s="238">
        <v>-6</v>
      </c>
      <c r="AA33" s="238">
        <v>-4</v>
      </c>
      <c r="AB33" s="238">
        <v>-3</v>
      </c>
      <c r="AC33" s="238">
        <v>-4</v>
      </c>
      <c r="AD33" s="239">
        <v>-11</v>
      </c>
      <c r="AE33" s="239">
        <v>-6</v>
      </c>
      <c r="AF33" s="238">
        <f t="shared" si="0"/>
        <v>-2</v>
      </c>
      <c r="AG33" s="238">
        <f t="shared" si="1"/>
        <v>-2</v>
      </c>
      <c r="AH33" s="235"/>
    </row>
    <row r="34" spans="1:34" x14ac:dyDescent="0.2">
      <c r="A34" s="236" t="s">
        <v>162</v>
      </c>
      <c r="B34" s="237">
        <v>-3</v>
      </c>
      <c r="C34" s="237">
        <v>-2</v>
      </c>
      <c r="D34" s="237">
        <v>-2</v>
      </c>
      <c r="E34" s="237"/>
      <c r="F34" s="237">
        <v>-3</v>
      </c>
      <c r="G34" s="237">
        <v>-2</v>
      </c>
      <c r="H34" s="237">
        <v>-3</v>
      </c>
      <c r="I34" s="237">
        <v>-3</v>
      </c>
      <c r="J34" s="237">
        <v>0</v>
      </c>
      <c r="K34" s="237">
        <v>-1</v>
      </c>
      <c r="L34"/>
      <c r="M34" s="237">
        <v>-2</v>
      </c>
      <c r="N34" s="237">
        <v>-2</v>
      </c>
      <c r="O34" s="237">
        <v>-3</v>
      </c>
      <c r="P34" s="237">
        <v>-2</v>
      </c>
      <c r="Q34" s="237">
        <v>-1</v>
      </c>
      <c r="R34" s="237">
        <v>-3</v>
      </c>
      <c r="S34" s="237">
        <v>-4</v>
      </c>
      <c r="T34" s="237">
        <v>-3</v>
      </c>
      <c r="U34" s="237">
        <v>-3</v>
      </c>
      <c r="V34" s="237">
        <v>-2</v>
      </c>
      <c r="W34" s="232"/>
      <c r="X34" s="238">
        <v>-5</v>
      </c>
      <c r="Y34" s="238">
        <v>-4</v>
      </c>
      <c r="Z34" s="238">
        <v>-5</v>
      </c>
      <c r="AA34" s="238">
        <v>-2</v>
      </c>
      <c r="AB34" s="238">
        <v>-4</v>
      </c>
      <c r="AC34" s="238">
        <v>-5</v>
      </c>
      <c r="AD34" s="239">
        <v>-7</v>
      </c>
      <c r="AE34" s="239">
        <v>-6</v>
      </c>
      <c r="AF34" s="238">
        <f t="shared" si="0"/>
        <v>-3</v>
      </c>
      <c r="AG34" s="238">
        <f t="shared" si="1"/>
        <v>-3</v>
      </c>
      <c r="AH34" s="235"/>
    </row>
    <row r="35" spans="1:34" x14ac:dyDescent="0.2">
      <c r="A35" s="236" t="s">
        <v>163</v>
      </c>
      <c r="B35" s="237">
        <v>-4</v>
      </c>
      <c r="C35" s="237">
        <v>0</v>
      </c>
      <c r="D35" s="237"/>
      <c r="E35" s="237">
        <v>2</v>
      </c>
      <c r="F35" s="237">
        <v>1</v>
      </c>
      <c r="G35" s="237">
        <v>2</v>
      </c>
      <c r="H35" s="237">
        <v>-1</v>
      </c>
      <c r="I35" s="237">
        <v>3</v>
      </c>
      <c r="J35" s="237">
        <v>11</v>
      </c>
      <c r="K35" s="237">
        <v>1</v>
      </c>
      <c r="L35"/>
      <c r="M35" s="237">
        <v>0</v>
      </c>
      <c r="N35" s="237">
        <v>-1</v>
      </c>
      <c r="O35" s="237">
        <v>-3</v>
      </c>
      <c r="P35" s="237">
        <v>-7</v>
      </c>
      <c r="Q35" s="237">
        <v>-3</v>
      </c>
      <c r="R35" s="237">
        <v>-5</v>
      </c>
      <c r="S35" s="237">
        <v>-8</v>
      </c>
      <c r="T35" s="237">
        <v>-2</v>
      </c>
      <c r="U35" s="237">
        <v>-2</v>
      </c>
      <c r="V35" s="237">
        <v>0</v>
      </c>
      <c r="W35" s="232"/>
      <c r="X35" s="238">
        <v>-4</v>
      </c>
      <c r="Y35" s="238">
        <v>-1</v>
      </c>
      <c r="Z35" s="238">
        <v>-3</v>
      </c>
      <c r="AA35" s="238">
        <v>-5</v>
      </c>
      <c r="AB35" s="238">
        <v>-2</v>
      </c>
      <c r="AC35" s="238">
        <v>-3</v>
      </c>
      <c r="AD35" s="239">
        <v>-9</v>
      </c>
      <c r="AE35" s="239">
        <v>1</v>
      </c>
      <c r="AF35" s="238">
        <f t="shared" si="0"/>
        <v>9</v>
      </c>
      <c r="AG35" s="238">
        <f t="shared" si="1"/>
        <v>1</v>
      </c>
      <c r="AH35" s="235"/>
    </row>
    <row r="36" spans="1:34" x14ac:dyDescent="0.2">
      <c r="A36" s="236" t="s">
        <v>164</v>
      </c>
      <c r="B36" s="237">
        <v>-3</v>
      </c>
      <c r="C36" s="237">
        <v>-2</v>
      </c>
      <c r="D36" s="237">
        <v>1</v>
      </c>
      <c r="E36" s="237">
        <v>-2</v>
      </c>
      <c r="F36" s="237">
        <v>0</v>
      </c>
      <c r="G36" s="237">
        <v>0</v>
      </c>
      <c r="H36" s="237">
        <v>-1</v>
      </c>
      <c r="I36" s="237">
        <v>-2</v>
      </c>
      <c r="J36" s="237">
        <v>-1</v>
      </c>
      <c r="K36" s="237">
        <v>0</v>
      </c>
      <c r="L36"/>
      <c r="M36" s="237">
        <v>-3</v>
      </c>
      <c r="N36" s="237">
        <v>-1</v>
      </c>
      <c r="O36" s="237">
        <v>-4</v>
      </c>
      <c r="P36" s="237">
        <v>-4</v>
      </c>
      <c r="Q36" s="237">
        <v>-1</v>
      </c>
      <c r="R36" s="237">
        <v>-4</v>
      </c>
      <c r="S36" s="237">
        <v>-5</v>
      </c>
      <c r="T36" s="237">
        <v>-2</v>
      </c>
      <c r="U36" s="237">
        <v>-1</v>
      </c>
      <c r="V36" s="237">
        <v>-5</v>
      </c>
      <c r="W36" s="232"/>
      <c r="X36" s="238">
        <v>-6</v>
      </c>
      <c r="Y36" s="238">
        <v>-3</v>
      </c>
      <c r="Z36" s="238">
        <v>-3</v>
      </c>
      <c r="AA36" s="238">
        <v>-6</v>
      </c>
      <c r="AB36" s="238">
        <v>-1</v>
      </c>
      <c r="AC36" s="238">
        <v>-4</v>
      </c>
      <c r="AD36" s="239">
        <v>-6</v>
      </c>
      <c r="AE36" s="239">
        <v>-4</v>
      </c>
      <c r="AF36" s="238">
        <f t="shared" si="0"/>
        <v>-2</v>
      </c>
      <c r="AG36" s="238">
        <f t="shared" si="1"/>
        <v>-5</v>
      </c>
      <c r="AH36" s="235"/>
    </row>
    <row r="37" spans="1:34" x14ac:dyDescent="0.2">
      <c r="A37" s="236" t="s">
        <v>165</v>
      </c>
      <c r="B37" s="237">
        <v>3</v>
      </c>
      <c r="C37" s="237">
        <v>1</v>
      </c>
      <c r="D37" s="237">
        <v>-1</v>
      </c>
      <c r="E37" s="237">
        <v>-3</v>
      </c>
      <c r="F37" s="237">
        <v>1</v>
      </c>
      <c r="G37" s="237">
        <v>-1</v>
      </c>
      <c r="H37" s="237">
        <v>-2</v>
      </c>
      <c r="I37" s="237">
        <v>-2</v>
      </c>
      <c r="J37" s="237">
        <v>6</v>
      </c>
      <c r="K37" s="237">
        <v>2</v>
      </c>
      <c r="L37"/>
      <c r="M37" s="237">
        <v>-2</v>
      </c>
      <c r="N37" s="237">
        <v>2</v>
      </c>
      <c r="O37" s="237">
        <v>-3</v>
      </c>
      <c r="P37" s="237">
        <v>2</v>
      </c>
      <c r="Q37" s="237">
        <v>0</v>
      </c>
      <c r="R37" s="237">
        <v>1</v>
      </c>
      <c r="S37" s="237">
        <v>-1</v>
      </c>
      <c r="T37" s="237">
        <v>1</v>
      </c>
      <c r="U37" s="237">
        <v>-4</v>
      </c>
      <c r="V37" s="237">
        <v>-2</v>
      </c>
      <c r="W37" s="232"/>
      <c r="X37" s="238">
        <v>1</v>
      </c>
      <c r="Y37" s="238">
        <v>3</v>
      </c>
      <c r="Z37" s="238">
        <v>-4</v>
      </c>
      <c r="AA37" s="238">
        <v>-1</v>
      </c>
      <c r="AB37" s="238">
        <v>1</v>
      </c>
      <c r="AC37" s="238">
        <v>0</v>
      </c>
      <c r="AD37" s="239">
        <v>-3</v>
      </c>
      <c r="AE37" s="239">
        <v>-1</v>
      </c>
      <c r="AF37" s="238">
        <f t="shared" si="0"/>
        <v>2</v>
      </c>
      <c r="AG37" s="238">
        <f t="shared" si="1"/>
        <v>0</v>
      </c>
      <c r="AH37" s="235"/>
    </row>
    <row r="38" spans="1:34" x14ac:dyDescent="0.2">
      <c r="A38" s="236" t="s">
        <v>166</v>
      </c>
      <c r="B38" s="237">
        <v>1</v>
      </c>
      <c r="C38" s="237">
        <v>8</v>
      </c>
      <c r="D38" s="237">
        <v>-1</v>
      </c>
      <c r="E38" s="237">
        <v>3</v>
      </c>
      <c r="F38" s="237">
        <v>1</v>
      </c>
      <c r="G38" s="237">
        <v>2</v>
      </c>
      <c r="H38" s="237">
        <v>5</v>
      </c>
      <c r="I38" s="237">
        <v>9</v>
      </c>
      <c r="J38" s="237">
        <v>-2</v>
      </c>
      <c r="K38" s="237">
        <v>-1</v>
      </c>
      <c r="L38"/>
      <c r="M38" s="237">
        <v>1</v>
      </c>
      <c r="N38" s="237">
        <v>-1</v>
      </c>
      <c r="O38" s="237">
        <v>-3</v>
      </c>
      <c r="P38" s="237">
        <v>-2</v>
      </c>
      <c r="Q38" s="237">
        <v>3</v>
      </c>
      <c r="R38" s="237">
        <v>2</v>
      </c>
      <c r="S38" s="237">
        <v>-2</v>
      </c>
      <c r="T38" s="237">
        <v>0</v>
      </c>
      <c r="U38" s="237">
        <v>-1</v>
      </c>
      <c r="V38" s="237">
        <v>-2</v>
      </c>
      <c r="W38" s="232"/>
      <c r="X38" s="238">
        <v>2</v>
      </c>
      <c r="Y38" s="238">
        <v>7</v>
      </c>
      <c r="Z38" s="238">
        <v>-4</v>
      </c>
      <c r="AA38" s="238">
        <v>1</v>
      </c>
      <c r="AB38" s="238">
        <v>4</v>
      </c>
      <c r="AC38" s="238">
        <v>4</v>
      </c>
      <c r="AD38" s="239">
        <v>3</v>
      </c>
      <c r="AE38" s="239">
        <v>9</v>
      </c>
      <c r="AF38" s="238">
        <f t="shared" si="0"/>
        <v>-3</v>
      </c>
      <c r="AG38" s="238">
        <f t="shared" si="1"/>
        <v>-3</v>
      </c>
      <c r="AH38" s="235"/>
    </row>
    <row r="39" spans="1:34" x14ac:dyDescent="0.2">
      <c r="A39" s="240" t="s">
        <v>167</v>
      </c>
      <c r="B39" s="241">
        <v>3</v>
      </c>
      <c r="C39" s="241">
        <v>-4</v>
      </c>
      <c r="D39" s="241">
        <v>-4</v>
      </c>
      <c r="E39" s="241">
        <v>8</v>
      </c>
      <c r="F39" s="241">
        <v>-4</v>
      </c>
      <c r="G39" s="241">
        <v>-1</v>
      </c>
      <c r="H39" s="241">
        <v>5</v>
      </c>
      <c r="I39" s="241">
        <v>-3</v>
      </c>
      <c r="J39" s="241">
        <v>-2</v>
      </c>
      <c r="K39" s="241">
        <v>2</v>
      </c>
      <c r="L39"/>
      <c r="M39" s="241">
        <v>-1</v>
      </c>
      <c r="N39" s="241">
        <v>7</v>
      </c>
      <c r="O39" s="241">
        <v>-5</v>
      </c>
      <c r="P39" s="241">
        <v>7</v>
      </c>
      <c r="Q39" s="241">
        <v>-6</v>
      </c>
      <c r="R39" s="241">
        <v>9</v>
      </c>
      <c r="S39" s="241">
        <v>3</v>
      </c>
      <c r="T39" s="241">
        <v>3</v>
      </c>
      <c r="U39" s="241">
        <v>3</v>
      </c>
      <c r="V39" s="241">
        <v>2</v>
      </c>
      <c r="W39" s="232"/>
      <c r="X39" s="242">
        <v>2</v>
      </c>
      <c r="Y39" s="242">
        <v>3</v>
      </c>
      <c r="Z39" s="242">
        <v>-9</v>
      </c>
      <c r="AA39" s="242">
        <v>15</v>
      </c>
      <c r="AB39" s="242">
        <v>-10</v>
      </c>
      <c r="AC39" s="242">
        <v>8</v>
      </c>
      <c r="AD39" s="243">
        <v>8</v>
      </c>
      <c r="AE39" s="243">
        <v>0</v>
      </c>
      <c r="AF39" s="242">
        <f t="shared" si="0"/>
        <v>1</v>
      </c>
      <c r="AG39" s="242">
        <f t="shared" si="1"/>
        <v>4</v>
      </c>
      <c r="AH39" s="235"/>
    </row>
    <row r="40" spans="1:34" x14ac:dyDescent="0.2">
      <c r="A40" s="22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32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4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</row>
    <row r="41" spans="1:34" x14ac:dyDescent="0.2">
      <c r="A41" s="340" t="s">
        <v>556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32"/>
      <c r="M41" s="226"/>
      <c r="N41" s="226"/>
      <c r="O41" s="226"/>
      <c r="P41" s="226"/>
      <c r="Q41" s="226"/>
      <c r="R41" s="244"/>
      <c r="S41" s="244"/>
      <c r="T41" s="244"/>
      <c r="U41" s="244"/>
      <c r="V41" s="244"/>
      <c r="W41" s="244"/>
    </row>
    <row r="42" spans="1:34" x14ac:dyDescent="0.2">
      <c r="A42" s="341" t="s">
        <v>568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</row>
    <row r="43" spans="1:34" x14ac:dyDescent="0.2">
      <c r="L43" s="244"/>
    </row>
    <row r="44" spans="1:34" x14ac:dyDescent="0.2">
      <c r="L44" s="244"/>
    </row>
  </sheetData>
  <mergeCells count="6">
    <mergeCell ref="A1:AC1"/>
    <mergeCell ref="A5:AF5"/>
    <mergeCell ref="B7:J7"/>
    <mergeCell ref="M7:U7"/>
    <mergeCell ref="X7:AF7"/>
    <mergeCell ref="A2:AG2"/>
  </mergeCells>
  <conditionalFormatting sqref="L10:U11 L12:L41 B10:K39 M10:AG39">
    <cfRule type="cellIs" dxfId="9" priority="31" operator="greaterThan">
      <formula>0</formula>
    </cfRule>
    <cfRule type="cellIs" dxfId="8" priority="32" operator="lessThan">
      <formula>0</formula>
    </cfRule>
  </conditionalFormatting>
  <conditionalFormatting sqref="B20:D2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20:H2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20:O2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R20:S20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47244094488188981" header="0.31496062992125984" footer="0.31496062992125984"/>
  <pageSetup paperSize="9" scale="77" fitToHeight="0" orientation="landscape" r:id="rId1"/>
  <headerFooter alignWithMargins="0">
    <oddHeader>&amp;L&amp;"Times New Roman,Gras"&amp;9DGRH A1-1&amp;R&amp;"Times New Roman,Gras"&amp;9Juillet 2020</oddHeader>
    <oddFooter>Page 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AE130"/>
  <sheetViews>
    <sheetView showGridLines="0" workbookViewId="0">
      <pane xSplit="1" ySplit="6" topLeftCell="B7" activePane="bottomRight" state="frozenSplit"/>
      <selection activeCell="K24" sqref="K24"/>
      <selection pane="topRight" activeCell="K24" sqref="K24"/>
      <selection pane="bottomLeft" activeCell="K24" sqref="K24"/>
      <selection pane="bottomRight" activeCell="AH4" sqref="AH4"/>
    </sheetView>
  </sheetViews>
  <sheetFormatPr baseColWidth="10" defaultColWidth="12" defaultRowHeight="12.75" x14ac:dyDescent="0.2"/>
  <cols>
    <col min="1" max="1" width="24" style="381" customWidth="1"/>
    <col min="2" max="2" width="5" style="381" customWidth="1"/>
    <col min="3" max="3" width="4.83203125" style="381" customWidth="1"/>
    <col min="4" max="4" width="4.6640625" style="381" customWidth="1"/>
    <col min="5" max="5" width="5.6640625" style="381" customWidth="1"/>
    <col min="6" max="6" width="5.33203125" style="381" customWidth="1"/>
    <col min="7" max="7" width="5.83203125" style="381" customWidth="1"/>
    <col min="8" max="8" width="4.83203125" style="381" customWidth="1"/>
    <col min="9" max="9" width="5" style="381" customWidth="1"/>
    <col min="10" max="11" width="4.83203125" style="381" customWidth="1"/>
    <col min="12" max="12" width="5.83203125" style="381" customWidth="1"/>
    <col min="13" max="13" width="4.83203125" style="381" customWidth="1"/>
    <col min="14" max="14" width="5.6640625" style="381" customWidth="1"/>
    <col min="15" max="15" width="4.6640625" style="381" customWidth="1"/>
    <col min="16" max="16" width="4.83203125" style="381" customWidth="1"/>
    <col min="17" max="17" width="5.6640625" style="381" customWidth="1"/>
    <col min="18" max="18" width="4.6640625" style="381" customWidth="1"/>
    <col min="19" max="19" width="4.83203125" style="381" customWidth="1"/>
    <col min="20" max="21" width="4.6640625" style="381" customWidth="1"/>
    <col min="22" max="22" width="5" style="381" customWidth="1"/>
    <col min="23" max="23" width="5.6640625" style="381" customWidth="1"/>
    <col min="24" max="24" width="5.83203125" style="381" customWidth="1"/>
    <col min="25" max="25" width="5.1640625" style="381" customWidth="1"/>
    <col min="26" max="27" width="4.83203125" style="381" customWidth="1"/>
    <col min="28" max="28" width="5" style="381" customWidth="1"/>
    <col min="29" max="29" width="4.83203125" style="381" customWidth="1"/>
    <col min="30" max="30" width="3.83203125" style="381" customWidth="1"/>
    <col min="31" max="31" width="6" style="381" bestFit="1" customWidth="1"/>
    <col min="32" max="16384" width="12" style="381"/>
  </cols>
  <sheetData>
    <row r="1" spans="1:31" ht="33.75" customHeight="1" thickTop="1" thickBot="1" x14ac:dyDescent="0.25">
      <c r="A1" s="648" t="s">
        <v>522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50"/>
    </row>
    <row r="2" spans="1:31" ht="13.5" thickTop="1" x14ac:dyDescent="0.2"/>
    <row r="3" spans="1:31" x14ac:dyDescent="0.2">
      <c r="A3" s="624" t="s">
        <v>337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</row>
    <row r="5" spans="1:31" x14ac:dyDescent="0.2">
      <c r="B5" s="662" t="s">
        <v>111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</row>
    <row r="6" spans="1:31" ht="107.25" x14ac:dyDescent="0.2">
      <c r="A6" s="362" t="s">
        <v>137</v>
      </c>
      <c r="B6" s="583" t="s">
        <v>112</v>
      </c>
      <c r="C6" s="583" t="s">
        <v>113</v>
      </c>
      <c r="D6" s="583" t="s">
        <v>114</v>
      </c>
      <c r="E6" s="583" t="s">
        <v>115</v>
      </c>
      <c r="F6" s="583" t="s">
        <v>116</v>
      </c>
      <c r="G6" s="583" t="s">
        <v>117</v>
      </c>
      <c r="H6" s="583" t="s">
        <v>118</v>
      </c>
      <c r="I6" s="583" t="s">
        <v>119</v>
      </c>
      <c r="J6" s="583" t="s">
        <v>120</v>
      </c>
      <c r="K6" s="583" t="s">
        <v>121</v>
      </c>
      <c r="L6" s="583" t="s">
        <v>139</v>
      </c>
      <c r="M6" s="583" t="s">
        <v>122</v>
      </c>
      <c r="N6" s="583" t="s">
        <v>138</v>
      </c>
      <c r="O6" s="583" t="s">
        <v>123</v>
      </c>
      <c r="P6" s="583" t="s">
        <v>124</v>
      </c>
      <c r="Q6" s="583" t="s">
        <v>125</v>
      </c>
      <c r="R6" s="583" t="s">
        <v>126</v>
      </c>
      <c r="S6" s="583" t="s">
        <v>127</v>
      </c>
      <c r="T6" s="583" t="s">
        <v>128</v>
      </c>
      <c r="U6" s="583" t="s">
        <v>129</v>
      </c>
      <c r="V6" s="583" t="s">
        <v>130</v>
      </c>
      <c r="W6" s="583" t="s">
        <v>209</v>
      </c>
      <c r="X6" s="583" t="s">
        <v>131</v>
      </c>
      <c r="Y6" s="583" t="s">
        <v>132</v>
      </c>
      <c r="Z6" s="583" t="s">
        <v>133</v>
      </c>
      <c r="AA6" s="583" t="s">
        <v>134</v>
      </c>
      <c r="AB6" s="583" t="s">
        <v>135</v>
      </c>
      <c r="AC6" s="583" t="s">
        <v>136</v>
      </c>
      <c r="AD6" s="246"/>
      <c r="AE6" s="397" t="s">
        <v>102</v>
      </c>
    </row>
    <row r="7" spans="1:31" ht="11.25" customHeight="1" x14ac:dyDescent="0.2">
      <c r="A7" s="362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6"/>
      <c r="AE7" s="246"/>
    </row>
    <row r="8" spans="1:31" x14ac:dyDescent="0.2">
      <c r="A8" s="248" t="s">
        <v>97</v>
      </c>
      <c r="B8" s="249">
        <v>3</v>
      </c>
      <c r="C8" s="249"/>
      <c r="D8" s="249"/>
      <c r="E8" s="249">
        <v>1</v>
      </c>
      <c r="F8" s="249">
        <v>1</v>
      </c>
      <c r="G8" s="249">
        <v>2</v>
      </c>
      <c r="H8" s="249">
        <v>3</v>
      </c>
      <c r="I8" s="249"/>
      <c r="J8" s="249">
        <v>2</v>
      </c>
      <c r="K8" s="249"/>
      <c r="L8" s="249"/>
      <c r="M8" s="249"/>
      <c r="N8" s="249"/>
      <c r="O8" s="249">
        <v>5</v>
      </c>
      <c r="P8" s="249"/>
      <c r="Q8" s="249"/>
      <c r="R8" s="249"/>
      <c r="S8" s="249"/>
      <c r="T8" s="249">
        <v>1</v>
      </c>
      <c r="U8" s="249">
        <v>4</v>
      </c>
      <c r="V8" s="249">
        <v>3</v>
      </c>
      <c r="W8" s="249">
        <v>1</v>
      </c>
      <c r="X8" s="249">
        <v>2</v>
      </c>
      <c r="Y8" s="249"/>
      <c r="Z8" s="249">
        <v>1</v>
      </c>
      <c r="AA8" s="249">
        <v>4</v>
      </c>
      <c r="AB8" s="249">
        <v>2</v>
      </c>
      <c r="AC8" s="249">
        <v>6</v>
      </c>
      <c r="AE8" s="259">
        <f t="shared" ref="AE8:AE52" si="0">SUM(B8:AC8)</f>
        <v>41</v>
      </c>
    </row>
    <row r="9" spans="1:31" x14ac:dyDescent="0.2">
      <c r="A9" s="250" t="s">
        <v>112</v>
      </c>
      <c r="B9" s="551">
        <v>3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E9" s="260">
        <f t="shared" si="0"/>
        <v>3</v>
      </c>
    </row>
    <row r="10" spans="1:31" x14ac:dyDescent="0.2">
      <c r="A10" s="251" t="s">
        <v>114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>
        <v>1</v>
      </c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E10" s="260">
        <f t="shared" si="0"/>
        <v>1</v>
      </c>
    </row>
    <row r="11" spans="1:31" x14ac:dyDescent="0.2">
      <c r="A11" s="251" t="s">
        <v>115</v>
      </c>
      <c r="B11" s="546"/>
      <c r="C11" s="546"/>
      <c r="D11" s="546"/>
      <c r="E11" s="546">
        <v>1</v>
      </c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E11" s="260">
        <f t="shared" si="0"/>
        <v>1</v>
      </c>
    </row>
    <row r="12" spans="1:31" x14ac:dyDescent="0.2">
      <c r="A12" s="251" t="s">
        <v>116</v>
      </c>
      <c r="B12" s="546"/>
      <c r="C12" s="546"/>
      <c r="D12" s="546"/>
      <c r="E12" s="546"/>
      <c r="F12" s="546">
        <v>1</v>
      </c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E12" s="260">
        <f t="shared" si="0"/>
        <v>1</v>
      </c>
    </row>
    <row r="13" spans="1:31" x14ac:dyDescent="0.2">
      <c r="A13" s="251" t="s">
        <v>117</v>
      </c>
      <c r="B13" s="546"/>
      <c r="C13" s="546"/>
      <c r="D13" s="546"/>
      <c r="E13" s="546"/>
      <c r="F13" s="546"/>
      <c r="G13" s="546">
        <v>2</v>
      </c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E13" s="260">
        <f t="shared" si="0"/>
        <v>2</v>
      </c>
    </row>
    <row r="14" spans="1:31" x14ac:dyDescent="0.2">
      <c r="A14" s="251" t="s">
        <v>118</v>
      </c>
      <c r="B14" s="546"/>
      <c r="C14" s="546"/>
      <c r="D14" s="546"/>
      <c r="E14" s="546"/>
      <c r="F14" s="546"/>
      <c r="G14" s="546"/>
      <c r="H14" s="546">
        <v>1</v>
      </c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>
        <v>1</v>
      </c>
      <c r="V14" s="546"/>
      <c r="W14" s="546"/>
      <c r="X14" s="546"/>
      <c r="Y14" s="546"/>
      <c r="Z14" s="546"/>
      <c r="AA14" s="546"/>
      <c r="AB14" s="546"/>
      <c r="AC14" s="546"/>
      <c r="AE14" s="260">
        <f t="shared" si="0"/>
        <v>2</v>
      </c>
    </row>
    <row r="15" spans="1:31" x14ac:dyDescent="0.2">
      <c r="A15" s="251" t="s">
        <v>120</v>
      </c>
      <c r="B15" s="546"/>
      <c r="C15" s="546"/>
      <c r="D15" s="546"/>
      <c r="E15" s="546"/>
      <c r="F15" s="546"/>
      <c r="G15" s="546"/>
      <c r="H15" s="546"/>
      <c r="I15" s="546"/>
      <c r="J15" s="546">
        <v>2</v>
      </c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546"/>
      <c r="AB15" s="546"/>
      <c r="AC15" s="546"/>
      <c r="AE15" s="260">
        <f t="shared" si="0"/>
        <v>2</v>
      </c>
    </row>
    <row r="16" spans="1:31" x14ac:dyDescent="0.2">
      <c r="A16" s="251" t="s">
        <v>121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>
        <v>1</v>
      </c>
      <c r="AA16" s="546"/>
      <c r="AB16" s="546"/>
      <c r="AC16" s="546"/>
      <c r="AE16" s="260">
        <f t="shared" si="0"/>
        <v>1</v>
      </c>
    </row>
    <row r="17" spans="1:31" x14ac:dyDescent="0.2">
      <c r="A17" s="251" t="s">
        <v>122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>
        <v>1</v>
      </c>
      <c r="U17" s="546"/>
      <c r="V17" s="546"/>
      <c r="W17" s="546"/>
      <c r="X17" s="546"/>
      <c r="Y17" s="546"/>
      <c r="Z17" s="546"/>
      <c r="AA17" s="546"/>
      <c r="AB17" s="546"/>
      <c r="AC17" s="546"/>
      <c r="AE17" s="260">
        <f t="shared" si="0"/>
        <v>1</v>
      </c>
    </row>
    <row r="18" spans="1:31" x14ac:dyDescent="0.2">
      <c r="A18" s="251" t="s">
        <v>123</v>
      </c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>
        <v>4</v>
      </c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E18" s="260">
        <f t="shared" si="0"/>
        <v>4</v>
      </c>
    </row>
    <row r="19" spans="1:31" x14ac:dyDescent="0.2">
      <c r="A19" s="251" t="s">
        <v>124</v>
      </c>
      <c r="B19" s="546"/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>
        <v>1</v>
      </c>
      <c r="AC19" s="546"/>
      <c r="AE19" s="260">
        <f t="shared" si="0"/>
        <v>1</v>
      </c>
    </row>
    <row r="20" spans="1:31" x14ac:dyDescent="0.2">
      <c r="A20" s="251" t="s">
        <v>125</v>
      </c>
      <c r="B20" s="546"/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>
        <v>1</v>
      </c>
      <c r="AE20" s="260">
        <f t="shared" si="0"/>
        <v>1</v>
      </c>
    </row>
    <row r="21" spans="1:31" x14ac:dyDescent="0.2">
      <c r="A21" s="251" t="s">
        <v>126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>
        <v>1</v>
      </c>
      <c r="W21" s="546"/>
      <c r="X21" s="546"/>
      <c r="Y21" s="546"/>
      <c r="Z21" s="546"/>
      <c r="AA21" s="546"/>
      <c r="AB21" s="546"/>
      <c r="AC21" s="546"/>
      <c r="AE21" s="260">
        <f t="shared" si="0"/>
        <v>1</v>
      </c>
    </row>
    <row r="22" spans="1:31" x14ac:dyDescent="0.2">
      <c r="A22" s="251" t="s">
        <v>127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>
        <v>1</v>
      </c>
      <c r="V22" s="546"/>
      <c r="W22" s="546"/>
      <c r="X22" s="546"/>
      <c r="Y22" s="546"/>
      <c r="Z22" s="546"/>
      <c r="AA22" s="546"/>
      <c r="AB22" s="546"/>
      <c r="AC22" s="546"/>
      <c r="AE22" s="260">
        <f t="shared" si="0"/>
        <v>1</v>
      </c>
    </row>
    <row r="23" spans="1:31" x14ac:dyDescent="0.2">
      <c r="A23" s="251" t="s">
        <v>128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>
        <v>1</v>
      </c>
      <c r="V23" s="546"/>
      <c r="W23" s="546"/>
      <c r="X23" s="546"/>
      <c r="Y23" s="546"/>
      <c r="Z23" s="546"/>
      <c r="AA23" s="546"/>
      <c r="AB23" s="546"/>
      <c r="AC23" s="546"/>
      <c r="AE23" s="260">
        <f t="shared" si="0"/>
        <v>1</v>
      </c>
    </row>
    <row r="24" spans="1:31" x14ac:dyDescent="0.2">
      <c r="A24" s="251" t="s">
        <v>130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>
        <v>2</v>
      </c>
      <c r="W24" s="546"/>
      <c r="X24" s="546"/>
      <c r="Y24" s="546"/>
      <c r="Z24" s="546"/>
      <c r="AA24" s="546"/>
      <c r="AB24" s="546"/>
      <c r="AC24" s="546"/>
      <c r="AE24" s="260">
        <f t="shared" si="0"/>
        <v>2</v>
      </c>
    </row>
    <row r="25" spans="1:31" x14ac:dyDescent="0.2">
      <c r="A25" s="251" t="s">
        <v>209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>
        <v>1</v>
      </c>
      <c r="X25" s="546"/>
      <c r="Y25" s="546"/>
      <c r="Z25" s="546"/>
      <c r="AA25" s="546"/>
      <c r="AB25" s="546"/>
      <c r="AC25" s="546"/>
      <c r="AE25" s="260">
        <f t="shared" si="0"/>
        <v>1</v>
      </c>
    </row>
    <row r="26" spans="1:31" x14ac:dyDescent="0.2">
      <c r="A26" s="251" t="s">
        <v>131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>
        <v>1</v>
      </c>
      <c r="Y26" s="546"/>
      <c r="Z26" s="546"/>
      <c r="AA26" s="546"/>
      <c r="AB26" s="546"/>
      <c r="AC26" s="546"/>
      <c r="AE26" s="260">
        <f t="shared" si="0"/>
        <v>1</v>
      </c>
    </row>
    <row r="27" spans="1:31" x14ac:dyDescent="0.2">
      <c r="A27" s="251" t="s">
        <v>132</v>
      </c>
      <c r="B27" s="546"/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>
        <v>1</v>
      </c>
      <c r="V27" s="546"/>
      <c r="W27" s="546"/>
      <c r="X27" s="546"/>
      <c r="Y27" s="546"/>
      <c r="Z27" s="546"/>
      <c r="AA27" s="546"/>
      <c r="AB27" s="546"/>
      <c r="AC27" s="546">
        <v>1</v>
      </c>
      <c r="AE27" s="260">
        <f t="shared" si="0"/>
        <v>2</v>
      </c>
    </row>
    <row r="28" spans="1:31" x14ac:dyDescent="0.2">
      <c r="A28" s="251" t="s">
        <v>134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>
        <v>4</v>
      </c>
      <c r="AB28" s="546"/>
      <c r="AC28" s="546"/>
      <c r="AE28" s="260">
        <f t="shared" si="0"/>
        <v>4</v>
      </c>
    </row>
    <row r="29" spans="1:31" x14ac:dyDescent="0.2">
      <c r="A29" s="251" t="s">
        <v>135</v>
      </c>
      <c r="B29" s="546"/>
      <c r="C29" s="546"/>
      <c r="D29" s="546"/>
      <c r="E29" s="546"/>
      <c r="F29" s="546"/>
      <c r="G29" s="546"/>
      <c r="H29" s="546">
        <v>1</v>
      </c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>
        <v>1</v>
      </c>
      <c r="AC29" s="546">
        <v>1</v>
      </c>
      <c r="AE29" s="260">
        <f t="shared" si="0"/>
        <v>3</v>
      </c>
    </row>
    <row r="30" spans="1:31" x14ac:dyDescent="0.2">
      <c r="A30" s="251" t="s">
        <v>136</v>
      </c>
      <c r="B30" s="546"/>
      <c r="C30" s="546"/>
      <c r="D30" s="546"/>
      <c r="E30" s="546"/>
      <c r="F30" s="546"/>
      <c r="G30" s="546"/>
      <c r="H30" s="546">
        <v>1</v>
      </c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>
        <v>1</v>
      </c>
      <c r="Y30" s="546"/>
      <c r="Z30" s="546"/>
      <c r="AA30" s="546"/>
      <c r="AB30" s="546"/>
      <c r="AC30" s="546">
        <v>3</v>
      </c>
      <c r="AE30" s="260">
        <f t="shared" si="0"/>
        <v>5</v>
      </c>
    </row>
    <row r="31" spans="1:31" x14ac:dyDescent="0.2">
      <c r="A31" s="248" t="s">
        <v>98</v>
      </c>
      <c r="B31" s="249">
        <v>9</v>
      </c>
      <c r="C31" s="249">
        <v>6</v>
      </c>
      <c r="D31" s="249">
        <v>4</v>
      </c>
      <c r="E31" s="249">
        <v>5</v>
      </c>
      <c r="F31" s="249">
        <v>3</v>
      </c>
      <c r="G31" s="249">
        <v>2</v>
      </c>
      <c r="H31" s="249">
        <v>9</v>
      </c>
      <c r="I31" s="249">
        <v>1</v>
      </c>
      <c r="J31" s="249">
        <v>6</v>
      </c>
      <c r="K31" s="249">
        <v>1</v>
      </c>
      <c r="L31" s="249">
        <v>1</v>
      </c>
      <c r="M31" s="249">
        <v>5</v>
      </c>
      <c r="N31" s="249">
        <v>1</v>
      </c>
      <c r="O31" s="249">
        <v>17</v>
      </c>
      <c r="P31" s="249">
        <v>7</v>
      </c>
      <c r="Q31" s="249">
        <v>2</v>
      </c>
      <c r="R31" s="249">
        <v>1</v>
      </c>
      <c r="S31" s="249">
        <v>3</v>
      </c>
      <c r="T31" s="249">
        <v>5</v>
      </c>
      <c r="U31" s="249">
        <v>30</v>
      </c>
      <c r="V31" s="249">
        <v>3</v>
      </c>
      <c r="W31" s="249">
        <v>1</v>
      </c>
      <c r="X31" s="249">
        <v>1</v>
      </c>
      <c r="Y31" s="249">
        <v>6</v>
      </c>
      <c r="Z31" s="249">
        <v>6</v>
      </c>
      <c r="AA31" s="249">
        <v>6</v>
      </c>
      <c r="AB31" s="249">
        <v>14</v>
      </c>
      <c r="AC31" s="249">
        <v>13</v>
      </c>
      <c r="AE31" s="450">
        <f t="shared" si="0"/>
        <v>168</v>
      </c>
    </row>
    <row r="32" spans="1:31" x14ac:dyDescent="0.2">
      <c r="A32" s="251" t="s">
        <v>112</v>
      </c>
      <c r="B32" s="546">
        <v>5</v>
      </c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>
        <v>1</v>
      </c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E32" s="261">
        <f t="shared" si="0"/>
        <v>6</v>
      </c>
    </row>
    <row r="33" spans="1:31" x14ac:dyDescent="0.2">
      <c r="A33" s="251" t="s">
        <v>113</v>
      </c>
      <c r="B33" s="551"/>
      <c r="C33" s="551">
        <v>5</v>
      </c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>
        <v>1</v>
      </c>
      <c r="V33" s="551"/>
      <c r="W33" s="551"/>
      <c r="X33" s="551"/>
      <c r="Y33" s="551"/>
      <c r="Z33" s="551"/>
      <c r="AA33" s="551"/>
      <c r="AB33" s="551"/>
      <c r="AC33" s="551"/>
      <c r="AE33" s="261">
        <f t="shared" si="0"/>
        <v>6</v>
      </c>
    </row>
    <row r="34" spans="1:31" x14ac:dyDescent="0.2">
      <c r="A34" s="250" t="s">
        <v>114</v>
      </c>
      <c r="B34" s="551">
        <v>1</v>
      </c>
      <c r="C34" s="551"/>
      <c r="D34" s="551">
        <v>2</v>
      </c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E34" s="261">
        <f t="shared" si="0"/>
        <v>3</v>
      </c>
    </row>
    <row r="35" spans="1:31" s="552" customFormat="1" x14ac:dyDescent="0.2">
      <c r="A35" s="553" t="s">
        <v>115</v>
      </c>
      <c r="B35" s="546"/>
      <c r="C35" s="546"/>
      <c r="D35" s="546"/>
      <c r="E35" s="546">
        <v>1</v>
      </c>
      <c r="F35" s="546"/>
      <c r="G35" s="546"/>
      <c r="H35" s="546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E35" s="261">
        <f t="shared" si="0"/>
        <v>1</v>
      </c>
    </row>
    <row r="36" spans="1:31" x14ac:dyDescent="0.2">
      <c r="A36" s="251" t="s">
        <v>116</v>
      </c>
      <c r="B36" s="546"/>
      <c r="C36" s="546"/>
      <c r="D36" s="546"/>
      <c r="E36" s="546"/>
      <c r="F36" s="546">
        <v>3</v>
      </c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>
        <v>1</v>
      </c>
      <c r="Z36" s="546">
        <v>1</v>
      </c>
      <c r="AA36" s="546"/>
      <c r="AB36" s="546"/>
      <c r="AC36" s="546"/>
      <c r="AE36" s="261">
        <f t="shared" si="0"/>
        <v>5</v>
      </c>
    </row>
    <row r="37" spans="1:31" x14ac:dyDescent="0.2">
      <c r="A37" s="251" t="s">
        <v>117</v>
      </c>
      <c r="B37" s="546"/>
      <c r="C37" s="546"/>
      <c r="D37" s="546"/>
      <c r="E37" s="546"/>
      <c r="F37" s="546"/>
      <c r="G37" s="546">
        <v>2</v>
      </c>
      <c r="H37" s="546"/>
      <c r="I37" s="546"/>
      <c r="J37" s="546"/>
      <c r="K37" s="546"/>
      <c r="L37" s="546"/>
      <c r="M37" s="546"/>
      <c r="N37" s="546"/>
      <c r="O37" s="546"/>
      <c r="P37" s="546">
        <v>1</v>
      </c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E37" s="261">
        <f t="shared" si="0"/>
        <v>3</v>
      </c>
    </row>
    <row r="38" spans="1:31" x14ac:dyDescent="0.2">
      <c r="A38" s="251" t="s">
        <v>118</v>
      </c>
      <c r="B38" s="546"/>
      <c r="C38" s="546"/>
      <c r="D38" s="546"/>
      <c r="E38" s="546"/>
      <c r="F38" s="546"/>
      <c r="G38" s="546"/>
      <c r="H38" s="546">
        <v>3</v>
      </c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>
        <v>3</v>
      </c>
      <c r="V38" s="546"/>
      <c r="W38" s="546"/>
      <c r="X38" s="546"/>
      <c r="Y38" s="546"/>
      <c r="Z38" s="546"/>
      <c r="AA38" s="546"/>
      <c r="AB38" s="546"/>
      <c r="AC38" s="546">
        <v>1</v>
      </c>
      <c r="AE38" s="261">
        <f t="shared" si="0"/>
        <v>7</v>
      </c>
    </row>
    <row r="39" spans="1:31" x14ac:dyDescent="0.2">
      <c r="A39" s="251" t="s">
        <v>119</v>
      </c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546">
        <v>1</v>
      </c>
      <c r="AA39" s="546"/>
      <c r="AB39" s="546"/>
      <c r="AC39" s="546"/>
      <c r="AE39" s="261">
        <f t="shared" si="0"/>
        <v>1</v>
      </c>
    </row>
    <row r="40" spans="1:31" x14ac:dyDescent="0.2">
      <c r="A40" s="251" t="s">
        <v>120</v>
      </c>
      <c r="B40" s="546"/>
      <c r="C40" s="546"/>
      <c r="D40" s="546"/>
      <c r="E40" s="546"/>
      <c r="F40" s="546"/>
      <c r="G40" s="546"/>
      <c r="H40" s="546">
        <v>1</v>
      </c>
      <c r="I40" s="546"/>
      <c r="J40" s="546">
        <v>4</v>
      </c>
      <c r="K40" s="546"/>
      <c r="L40" s="546"/>
      <c r="M40" s="546"/>
      <c r="N40" s="546"/>
      <c r="O40" s="546">
        <v>1</v>
      </c>
      <c r="P40" s="546"/>
      <c r="Q40" s="546"/>
      <c r="R40" s="546"/>
      <c r="S40" s="546"/>
      <c r="T40" s="546"/>
      <c r="U40" s="546">
        <v>2</v>
      </c>
      <c r="V40" s="546"/>
      <c r="W40" s="546"/>
      <c r="X40" s="546">
        <v>1</v>
      </c>
      <c r="Y40" s="546"/>
      <c r="Z40" s="546"/>
      <c r="AA40" s="546"/>
      <c r="AB40" s="546"/>
      <c r="AC40" s="546"/>
      <c r="AE40" s="261">
        <f t="shared" si="0"/>
        <v>9</v>
      </c>
    </row>
    <row r="41" spans="1:31" x14ac:dyDescent="0.2">
      <c r="A41" s="251" t="s">
        <v>121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>
        <v>1</v>
      </c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>
        <v>1</v>
      </c>
      <c r="AC41" s="546"/>
      <c r="AE41" s="261">
        <f t="shared" si="0"/>
        <v>2</v>
      </c>
    </row>
    <row r="42" spans="1:31" x14ac:dyDescent="0.2">
      <c r="A42" s="251" t="s">
        <v>139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>
        <v>1</v>
      </c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  <c r="AA42" s="546"/>
      <c r="AB42" s="546"/>
      <c r="AC42" s="546"/>
      <c r="AE42" s="261">
        <f t="shared" si="0"/>
        <v>1</v>
      </c>
    </row>
    <row r="43" spans="1:31" x14ac:dyDescent="0.2">
      <c r="A43" s="251" t="s">
        <v>122</v>
      </c>
      <c r="B43" s="546"/>
      <c r="C43" s="546"/>
      <c r="D43" s="546"/>
      <c r="E43" s="546">
        <v>1</v>
      </c>
      <c r="F43" s="546"/>
      <c r="G43" s="546"/>
      <c r="H43" s="546"/>
      <c r="I43" s="546"/>
      <c r="J43" s="546"/>
      <c r="K43" s="546"/>
      <c r="L43" s="546"/>
      <c r="M43" s="546">
        <v>3</v>
      </c>
      <c r="N43" s="546"/>
      <c r="O43" s="546"/>
      <c r="P43" s="546"/>
      <c r="Q43" s="546"/>
      <c r="R43" s="546"/>
      <c r="S43" s="546">
        <v>1</v>
      </c>
      <c r="T43" s="546"/>
      <c r="U43" s="546">
        <v>1</v>
      </c>
      <c r="V43" s="546"/>
      <c r="W43" s="546"/>
      <c r="X43" s="546"/>
      <c r="Y43" s="546"/>
      <c r="Z43" s="546"/>
      <c r="AA43" s="546"/>
      <c r="AB43" s="546"/>
      <c r="AC43" s="546"/>
      <c r="AE43" s="261">
        <f t="shared" si="0"/>
        <v>6</v>
      </c>
    </row>
    <row r="44" spans="1:31" x14ac:dyDescent="0.2">
      <c r="A44" s="251" t="s">
        <v>138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>
        <v>1</v>
      </c>
      <c r="O44" s="546">
        <v>1</v>
      </c>
      <c r="P44" s="546"/>
      <c r="Q44" s="546"/>
      <c r="R44" s="546"/>
      <c r="S44" s="546"/>
      <c r="T44" s="546"/>
      <c r="U44" s="546"/>
      <c r="V44" s="546">
        <v>2</v>
      </c>
      <c r="W44" s="546"/>
      <c r="X44" s="546"/>
      <c r="Y44" s="546"/>
      <c r="Z44" s="546"/>
      <c r="AA44" s="546"/>
      <c r="AB44" s="546"/>
      <c r="AC44" s="546"/>
      <c r="AE44" s="261">
        <f t="shared" si="0"/>
        <v>4</v>
      </c>
    </row>
    <row r="45" spans="1:31" x14ac:dyDescent="0.2">
      <c r="A45" s="251" t="s">
        <v>123</v>
      </c>
      <c r="B45" s="546"/>
      <c r="C45" s="546"/>
      <c r="D45" s="546">
        <v>1</v>
      </c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>
        <v>10</v>
      </c>
      <c r="P45" s="546"/>
      <c r="Q45" s="546"/>
      <c r="R45" s="546"/>
      <c r="S45" s="546"/>
      <c r="T45" s="546"/>
      <c r="U45" s="546">
        <v>1</v>
      </c>
      <c r="V45" s="546"/>
      <c r="W45" s="546"/>
      <c r="X45" s="546"/>
      <c r="Y45" s="546">
        <v>1</v>
      </c>
      <c r="Z45" s="546">
        <v>2</v>
      </c>
      <c r="AA45" s="546"/>
      <c r="AB45" s="546">
        <v>2</v>
      </c>
      <c r="AC45" s="546">
        <v>2</v>
      </c>
      <c r="AE45" s="261">
        <f t="shared" si="0"/>
        <v>19</v>
      </c>
    </row>
    <row r="46" spans="1:31" x14ac:dyDescent="0.2">
      <c r="A46" s="251" t="s">
        <v>124</v>
      </c>
      <c r="B46" s="546"/>
      <c r="C46" s="546"/>
      <c r="D46" s="546"/>
      <c r="E46" s="546"/>
      <c r="F46" s="546"/>
      <c r="G46" s="546"/>
      <c r="H46" s="546"/>
      <c r="I46" s="546"/>
      <c r="J46" s="546">
        <v>1</v>
      </c>
      <c r="K46" s="546"/>
      <c r="L46" s="546"/>
      <c r="M46" s="546"/>
      <c r="N46" s="546"/>
      <c r="O46" s="546"/>
      <c r="P46" s="546">
        <v>6</v>
      </c>
      <c r="Q46" s="546"/>
      <c r="R46" s="546"/>
      <c r="S46" s="546"/>
      <c r="T46" s="546"/>
      <c r="U46" s="546"/>
      <c r="V46" s="546"/>
      <c r="W46" s="546"/>
      <c r="X46" s="546"/>
      <c r="Y46" s="546"/>
      <c r="Z46" s="546"/>
      <c r="AA46" s="546"/>
      <c r="AB46" s="546">
        <v>1</v>
      </c>
      <c r="AC46" s="546"/>
      <c r="AE46" s="261">
        <f t="shared" si="0"/>
        <v>8</v>
      </c>
    </row>
    <row r="47" spans="1:31" x14ac:dyDescent="0.2">
      <c r="A47" s="251" t="s">
        <v>125</v>
      </c>
      <c r="B47" s="546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>
        <v>2</v>
      </c>
      <c r="R47" s="546"/>
      <c r="S47" s="546"/>
      <c r="T47" s="546"/>
      <c r="U47" s="546">
        <v>1</v>
      </c>
      <c r="V47" s="546"/>
      <c r="W47" s="546"/>
      <c r="X47" s="546"/>
      <c r="Y47" s="546"/>
      <c r="Z47" s="546"/>
      <c r="AA47" s="546"/>
      <c r="AB47" s="546"/>
      <c r="AC47" s="546">
        <v>1</v>
      </c>
      <c r="AE47" s="261">
        <f t="shared" si="0"/>
        <v>4</v>
      </c>
    </row>
    <row r="48" spans="1:31" x14ac:dyDescent="0.2">
      <c r="A48" s="251" t="s">
        <v>126</v>
      </c>
      <c r="B48" s="546">
        <v>1</v>
      </c>
      <c r="C48" s="546"/>
      <c r="D48" s="546"/>
      <c r="E48" s="546"/>
      <c r="F48" s="546"/>
      <c r="G48" s="546"/>
      <c r="H48" s="546">
        <v>1</v>
      </c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>
        <v>1</v>
      </c>
      <c r="V48" s="546">
        <v>1</v>
      </c>
      <c r="W48" s="546"/>
      <c r="X48" s="546"/>
      <c r="Y48" s="546"/>
      <c r="Z48" s="546"/>
      <c r="AA48" s="546"/>
      <c r="AB48" s="546"/>
      <c r="AC48" s="546"/>
      <c r="AE48" s="261">
        <f t="shared" si="0"/>
        <v>4</v>
      </c>
    </row>
    <row r="49" spans="1:31" x14ac:dyDescent="0.2">
      <c r="A49" s="251" t="s">
        <v>127</v>
      </c>
      <c r="B49" s="546">
        <v>1</v>
      </c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>
        <v>1</v>
      </c>
      <c r="P49" s="546"/>
      <c r="Q49" s="546"/>
      <c r="R49" s="546"/>
      <c r="S49" s="546">
        <v>1</v>
      </c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E49" s="261">
        <f t="shared" si="0"/>
        <v>3</v>
      </c>
    </row>
    <row r="50" spans="1:31" x14ac:dyDescent="0.2">
      <c r="A50" s="251" t="s">
        <v>128</v>
      </c>
      <c r="B50" s="546"/>
      <c r="C50" s="546"/>
      <c r="D50" s="546"/>
      <c r="E50" s="546"/>
      <c r="F50" s="546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46">
        <v>3</v>
      </c>
      <c r="U50" s="546">
        <v>1</v>
      </c>
      <c r="V50" s="546"/>
      <c r="W50" s="546"/>
      <c r="X50" s="546"/>
      <c r="Y50" s="546"/>
      <c r="Z50" s="546"/>
      <c r="AA50" s="546"/>
      <c r="AB50" s="546"/>
      <c r="AC50" s="546"/>
      <c r="AE50" s="261">
        <f t="shared" si="0"/>
        <v>4</v>
      </c>
    </row>
    <row r="51" spans="1:31" x14ac:dyDescent="0.2">
      <c r="A51" s="251" t="s">
        <v>129</v>
      </c>
      <c r="B51" s="546">
        <v>1</v>
      </c>
      <c r="C51" s="546">
        <v>1</v>
      </c>
      <c r="D51" s="546">
        <v>1</v>
      </c>
      <c r="E51" s="546">
        <v>1</v>
      </c>
      <c r="F51" s="546"/>
      <c r="G51" s="546"/>
      <c r="H51" s="546">
        <v>2</v>
      </c>
      <c r="I51" s="546">
        <v>1</v>
      </c>
      <c r="J51" s="546"/>
      <c r="K51" s="546"/>
      <c r="L51" s="546"/>
      <c r="M51" s="546">
        <v>1</v>
      </c>
      <c r="N51" s="546"/>
      <c r="O51" s="546"/>
      <c r="P51" s="546"/>
      <c r="Q51" s="546"/>
      <c r="R51" s="546"/>
      <c r="S51" s="546"/>
      <c r="T51" s="546">
        <v>1</v>
      </c>
      <c r="U51" s="546">
        <v>14</v>
      </c>
      <c r="V51" s="546"/>
      <c r="W51" s="546"/>
      <c r="X51" s="546"/>
      <c r="Y51" s="546">
        <v>1</v>
      </c>
      <c r="Z51" s="546"/>
      <c r="AA51" s="546"/>
      <c r="AB51" s="546"/>
      <c r="AC51" s="546">
        <v>2</v>
      </c>
      <c r="AE51" s="261">
        <f t="shared" si="0"/>
        <v>26</v>
      </c>
    </row>
    <row r="52" spans="1:31" x14ac:dyDescent="0.2">
      <c r="A52" s="251" t="s">
        <v>130</v>
      </c>
      <c r="B52" s="546"/>
      <c r="C52" s="546"/>
      <c r="D52" s="546"/>
      <c r="E52" s="546">
        <v>2</v>
      </c>
      <c r="F52" s="546"/>
      <c r="G52" s="546"/>
      <c r="H52" s="546">
        <v>1</v>
      </c>
      <c r="I52" s="546"/>
      <c r="J52" s="546"/>
      <c r="K52" s="546"/>
      <c r="L52" s="546"/>
      <c r="M52" s="546"/>
      <c r="N52" s="546"/>
      <c r="O52" s="546">
        <v>1</v>
      </c>
      <c r="P52" s="546"/>
      <c r="Q52" s="546"/>
      <c r="R52" s="546"/>
      <c r="S52" s="546"/>
      <c r="T52" s="546"/>
      <c r="U52" s="546">
        <v>1</v>
      </c>
      <c r="V52" s="546"/>
      <c r="W52" s="546"/>
      <c r="X52" s="546"/>
      <c r="Y52" s="546"/>
      <c r="Z52" s="546"/>
      <c r="AA52" s="546"/>
      <c r="AB52" s="546"/>
      <c r="AC52" s="546"/>
      <c r="AE52" s="261">
        <f t="shared" si="0"/>
        <v>5</v>
      </c>
    </row>
    <row r="53" spans="1:31" x14ac:dyDescent="0.2">
      <c r="A53" s="251" t="s">
        <v>209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>
        <v>1</v>
      </c>
      <c r="X53" s="546"/>
      <c r="Y53" s="546"/>
      <c r="Z53" s="546"/>
      <c r="AA53" s="546"/>
      <c r="AB53" s="546"/>
      <c r="AC53" s="546"/>
      <c r="AE53" s="261"/>
    </row>
    <row r="54" spans="1:31" x14ac:dyDescent="0.2">
      <c r="A54" s="251" t="s">
        <v>131</v>
      </c>
      <c r="B54" s="546"/>
      <c r="C54" s="546"/>
      <c r="D54" s="546"/>
      <c r="E54" s="546"/>
      <c r="F54" s="546"/>
      <c r="G54" s="546"/>
      <c r="H54" s="546"/>
      <c r="I54" s="546"/>
      <c r="J54" s="546"/>
      <c r="K54" s="546"/>
      <c r="L54" s="546"/>
      <c r="M54" s="546"/>
      <c r="N54" s="546"/>
      <c r="O54" s="546">
        <v>1</v>
      </c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546"/>
      <c r="AC54" s="546"/>
      <c r="AE54" s="261">
        <f t="shared" ref="AE54:AE86" si="1">SUM(B54:AC54)</f>
        <v>1</v>
      </c>
    </row>
    <row r="55" spans="1:31" x14ac:dyDescent="0.2">
      <c r="A55" s="251" t="s">
        <v>132</v>
      </c>
      <c r="B55" s="546"/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>
        <v>1</v>
      </c>
      <c r="S55" s="546">
        <v>1</v>
      </c>
      <c r="T55" s="546"/>
      <c r="U55" s="546">
        <v>2</v>
      </c>
      <c r="V55" s="546"/>
      <c r="W55" s="546"/>
      <c r="X55" s="546"/>
      <c r="Y55" s="546">
        <v>2</v>
      </c>
      <c r="Z55" s="546"/>
      <c r="AA55" s="546"/>
      <c r="AB55" s="546"/>
      <c r="AC55" s="546"/>
      <c r="AE55" s="261">
        <f t="shared" si="1"/>
        <v>6</v>
      </c>
    </row>
    <row r="56" spans="1:31" x14ac:dyDescent="0.2">
      <c r="A56" s="252" t="s">
        <v>133</v>
      </c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>
        <v>1</v>
      </c>
      <c r="Z56" s="550">
        <v>2</v>
      </c>
      <c r="AA56" s="550"/>
      <c r="AB56" s="550"/>
      <c r="AC56" s="550">
        <v>2</v>
      </c>
      <c r="AE56" s="261">
        <f t="shared" si="1"/>
        <v>5</v>
      </c>
    </row>
    <row r="57" spans="1:31" x14ac:dyDescent="0.2">
      <c r="A57" s="251" t="s">
        <v>134</v>
      </c>
      <c r="B57" s="546"/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>
        <v>5</v>
      </c>
      <c r="AB57" s="546"/>
      <c r="AC57" s="546"/>
      <c r="AE57" s="261">
        <f t="shared" si="1"/>
        <v>5</v>
      </c>
    </row>
    <row r="58" spans="1:31" x14ac:dyDescent="0.2">
      <c r="A58" s="250" t="s">
        <v>135</v>
      </c>
      <c r="B58" s="551"/>
      <c r="C58" s="551"/>
      <c r="D58" s="551"/>
      <c r="E58" s="551"/>
      <c r="F58" s="551"/>
      <c r="G58" s="551"/>
      <c r="H58" s="551"/>
      <c r="I58" s="551"/>
      <c r="J58" s="551">
        <v>1</v>
      </c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>
        <v>1</v>
      </c>
      <c r="AB58" s="551">
        <v>10</v>
      </c>
      <c r="AC58" s="551">
        <v>1</v>
      </c>
      <c r="AE58" s="261">
        <f t="shared" si="1"/>
        <v>13</v>
      </c>
    </row>
    <row r="59" spans="1:31" x14ac:dyDescent="0.2">
      <c r="A59" s="252" t="s">
        <v>136</v>
      </c>
      <c r="B59" s="550"/>
      <c r="C59" s="550"/>
      <c r="D59" s="550"/>
      <c r="E59" s="550"/>
      <c r="F59" s="550"/>
      <c r="G59" s="550"/>
      <c r="H59" s="550">
        <v>1</v>
      </c>
      <c r="I59" s="550"/>
      <c r="J59" s="550"/>
      <c r="K59" s="550"/>
      <c r="L59" s="550"/>
      <c r="M59" s="550"/>
      <c r="N59" s="550"/>
      <c r="O59" s="550">
        <v>2</v>
      </c>
      <c r="P59" s="550"/>
      <c r="Q59" s="550"/>
      <c r="R59" s="550"/>
      <c r="S59" s="550"/>
      <c r="T59" s="550">
        <v>1</v>
      </c>
      <c r="U59" s="550">
        <v>2</v>
      </c>
      <c r="V59" s="550"/>
      <c r="W59" s="550"/>
      <c r="X59" s="550"/>
      <c r="Y59" s="550"/>
      <c r="Z59" s="550"/>
      <c r="AA59" s="550"/>
      <c r="AB59" s="550"/>
      <c r="AC59" s="550">
        <v>4</v>
      </c>
      <c r="AE59" s="261">
        <f t="shared" si="1"/>
        <v>10</v>
      </c>
    </row>
    <row r="60" spans="1:31" x14ac:dyDescent="0.2">
      <c r="A60" s="248" t="s">
        <v>100</v>
      </c>
      <c r="B60" s="249">
        <v>5</v>
      </c>
      <c r="C60" s="249">
        <v>3</v>
      </c>
      <c r="D60" s="249">
        <v>4</v>
      </c>
      <c r="E60" s="249">
        <v>5</v>
      </c>
      <c r="F60" s="249"/>
      <c r="G60" s="249">
        <v>5</v>
      </c>
      <c r="H60" s="249">
        <v>13</v>
      </c>
      <c r="I60" s="249">
        <v>6</v>
      </c>
      <c r="J60" s="249">
        <v>6</v>
      </c>
      <c r="K60" s="249">
        <v>1</v>
      </c>
      <c r="L60" s="249"/>
      <c r="M60" s="249">
        <v>14</v>
      </c>
      <c r="N60" s="249">
        <v>3</v>
      </c>
      <c r="O60" s="249">
        <v>14</v>
      </c>
      <c r="P60" s="249">
        <v>5</v>
      </c>
      <c r="Q60" s="249">
        <v>11</v>
      </c>
      <c r="R60" s="249">
        <v>8</v>
      </c>
      <c r="S60" s="249"/>
      <c r="T60" s="249">
        <v>7</v>
      </c>
      <c r="U60" s="249">
        <v>19</v>
      </c>
      <c r="V60" s="249">
        <v>4</v>
      </c>
      <c r="W60" s="249"/>
      <c r="X60" s="249">
        <v>2</v>
      </c>
      <c r="Y60" s="249">
        <v>2</v>
      </c>
      <c r="Z60" s="249">
        <v>4</v>
      </c>
      <c r="AA60" s="249">
        <v>8</v>
      </c>
      <c r="AB60" s="249">
        <v>5</v>
      </c>
      <c r="AC60" s="249">
        <v>10</v>
      </c>
      <c r="AE60" s="450">
        <f t="shared" si="1"/>
        <v>164</v>
      </c>
    </row>
    <row r="61" spans="1:31" x14ac:dyDescent="0.2">
      <c r="A61" s="250" t="s">
        <v>112</v>
      </c>
      <c r="B61" s="551">
        <v>3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>
        <v>1</v>
      </c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E61" s="260">
        <f t="shared" si="1"/>
        <v>4</v>
      </c>
    </row>
    <row r="62" spans="1:31" x14ac:dyDescent="0.2">
      <c r="A62" s="251" t="s">
        <v>113</v>
      </c>
      <c r="B62" s="546"/>
      <c r="C62" s="546">
        <v>2</v>
      </c>
      <c r="D62" s="546"/>
      <c r="E62" s="546"/>
      <c r="F62" s="546"/>
      <c r="G62" s="546">
        <v>1</v>
      </c>
      <c r="H62" s="546">
        <v>1</v>
      </c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E62" s="260">
        <f t="shared" si="1"/>
        <v>4</v>
      </c>
    </row>
    <row r="63" spans="1:31" x14ac:dyDescent="0.2">
      <c r="A63" s="251" t="s">
        <v>114</v>
      </c>
      <c r="B63" s="546"/>
      <c r="C63" s="546"/>
      <c r="D63" s="546">
        <v>2</v>
      </c>
      <c r="E63" s="546"/>
      <c r="F63" s="546"/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>
        <v>1</v>
      </c>
      <c r="R63" s="546"/>
      <c r="S63" s="546"/>
      <c r="T63" s="546"/>
      <c r="U63" s="546"/>
      <c r="V63" s="546"/>
      <c r="W63" s="546"/>
      <c r="X63" s="546"/>
      <c r="Y63" s="546"/>
      <c r="Z63" s="546"/>
      <c r="AA63" s="546"/>
      <c r="AB63" s="546"/>
      <c r="AC63" s="546"/>
      <c r="AE63" s="260">
        <f t="shared" si="1"/>
        <v>3</v>
      </c>
    </row>
    <row r="64" spans="1:31" x14ac:dyDescent="0.2">
      <c r="A64" s="251" t="s">
        <v>115</v>
      </c>
      <c r="B64" s="546"/>
      <c r="C64" s="546"/>
      <c r="D64" s="546"/>
      <c r="E64" s="546">
        <v>5</v>
      </c>
      <c r="F64" s="546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546"/>
      <c r="AA64" s="546"/>
      <c r="AB64" s="546"/>
      <c r="AC64" s="546"/>
      <c r="AE64" s="260">
        <f t="shared" si="1"/>
        <v>5</v>
      </c>
    </row>
    <row r="65" spans="1:31" x14ac:dyDescent="0.2">
      <c r="A65" s="251" t="s">
        <v>117</v>
      </c>
      <c r="B65" s="546">
        <v>1</v>
      </c>
      <c r="C65" s="546"/>
      <c r="D65" s="546"/>
      <c r="E65" s="546"/>
      <c r="F65" s="546"/>
      <c r="G65" s="546">
        <v>4</v>
      </c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46"/>
      <c r="U65" s="546">
        <v>1</v>
      </c>
      <c r="V65" s="546"/>
      <c r="W65" s="546"/>
      <c r="X65" s="546"/>
      <c r="Y65" s="546"/>
      <c r="Z65" s="546"/>
      <c r="AA65" s="546"/>
      <c r="AB65" s="546"/>
      <c r="AC65" s="546"/>
      <c r="AE65" s="260">
        <f t="shared" si="1"/>
        <v>6</v>
      </c>
    </row>
    <row r="66" spans="1:31" x14ac:dyDescent="0.2">
      <c r="A66" s="251" t="s">
        <v>118</v>
      </c>
      <c r="B66" s="546"/>
      <c r="C66" s="546"/>
      <c r="D66" s="546"/>
      <c r="E66" s="546"/>
      <c r="F66" s="546"/>
      <c r="G66" s="546"/>
      <c r="H66" s="546">
        <v>8</v>
      </c>
      <c r="I66" s="546"/>
      <c r="J66" s="546"/>
      <c r="K66" s="546"/>
      <c r="L66" s="546"/>
      <c r="M66" s="546">
        <v>1</v>
      </c>
      <c r="N66" s="546"/>
      <c r="O66" s="546"/>
      <c r="P66" s="546"/>
      <c r="Q66" s="546"/>
      <c r="R66" s="546"/>
      <c r="S66" s="546"/>
      <c r="T66" s="546"/>
      <c r="U66" s="546">
        <v>1</v>
      </c>
      <c r="V66" s="546"/>
      <c r="W66" s="546"/>
      <c r="X66" s="546"/>
      <c r="Y66" s="546"/>
      <c r="Z66" s="546"/>
      <c r="AA66" s="546"/>
      <c r="AB66" s="546"/>
      <c r="AC66" s="546">
        <v>1</v>
      </c>
      <c r="AE66" s="260">
        <f t="shared" si="1"/>
        <v>11</v>
      </c>
    </row>
    <row r="67" spans="1:31" x14ac:dyDescent="0.2">
      <c r="A67" s="251" t="s">
        <v>119</v>
      </c>
      <c r="B67" s="546"/>
      <c r="C67" s="546"/>
      <c r="D67" s="546"/>
      <c r="E67" s="546"/>
      <c r="F67" s="546"/>
      <c r="G67" s="546"/>
      <c r="H67" s="546"/>
      <c r="I67" s="546">
        <v>2</v>
      </c>
      <c r="J67" s="546"/>
      <c r="K67" s="546"/>
      <c r="L67" s="546"/>
      <c r="M67" s="546"/>
      <c r="N67" s="546"/>
      <c r="O67" s="546"/>
      <c r="P67" s="546"/>
      <c r="Q67" s="546">
        <v>1</v>
      </c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E67" s="260">
        <f t="shared" si="1"/>
        <v>3</v>
      </c>
    </row>
    <row r="68" spans="1:31" x14ac:dyDescent="0.2">
      <c r="A68" s="251" t="s">
        <v>120</v>
      </c>
      <c r="B68" s="546"/>
      <c r="C68" s="546"/>
      <c r="D68" s="546"/>
      <c r="E68" s="546"/>
      <c r="F68" s="546"/>
      <c r="G68" s="546"/>
      <c r="H68" s="546"/>
      <c r="I68" s="546"/>
      <c r="J68" s="546">
        <v>4</v>
      </c>
      <c r="K68" s="546"/>
      <c r="L68" s="546"/>
      <c r="M68" s="546"/>
      <c r="N68" s="546"/>
      <c r="O68" s="546">
        <v>1</v>
      </c>
      <c r="P68" s="546"/>
      <c r="Q68" s="546"/>
      <c r="R68" s="546"/>
      <c r="S68" s="546"/>
      <c r="T68" s="546"/>
      <c r="U68" s="546"/>
      <c r="V68" s="546"/>
      <c r="W68" s="546"/>
      <c r="X68" s="546"/>
      <c r="Y68" s="546"/>
      <c r="Z68" s="546"/>
      <c r="AA68" s="546"/>
      <c r="AB68" s="546"/>
      <c r="AC68" s="546"/>
      <c r="AE68" s="260">
        <f t="shared" si="1"/>
        <v>5</v>
      </c>
    </row>
    <row r="69" spans="1:31" x14ac:dyDescent="0.2">
      <c r="A69" s="251" t="s">
        <v>121</v>
      </c>
      <c r="B69" s="546"/>
      <c r="C69" s="546"/>
      <c r="D69" s="546"/>
      <c r="E69" s="546"/>
      <c r="F69" s="546"/>
      <c r="G69" s="546"/>
      <c r="H69" s="546"/>
      <c r="I69" s="546"/>
      <c r="J69" s="546"/>
      <c r="K69" s="546">
        <v>1</v>
      </c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  <c r="Z69" s="546"/>
      <c r="AA69" s="546"/>
      <c r="AB69" s="546">
        <v>1</v>
      </c>
      <c r="AC69" s="546"/>
      <c r="AE69" s="260">
        <f t="shared" si="1"/>
        <v>2</v>
      </c>
    </row>
    <row r="70" spans="1:31" x14ac:dyDescent="0.2">
      <c r="A70" s="251" t="s">
        <v>122</v>
      </c>
      <c r="B70" s="546"/>
      <c r="C70" s="546"/>
      <c r="D70" s="546"/>
      <c r="E70" s="546"/>
      <c r="F70" s="546"/>
      <c r="G70" s="546"/>
      <c r="H70" s="546"/>
      <c r="I70" s="546"/>
      <c r="J70" s="546"/>
      <c r="K70" s="546"/>
      <c r="L70" s="546"/>
      <c r="M70" s="546">
        <v>9</v>
      </c>
      <c r="N70" s="546"/>
      <c r="O70" s="546"/>
      <c r="P70" s="546"/>
      <c r="Q70" s="546"/>
      <c r="R70" s="546"/>
      <c r="S70" s="546"/>
      <c r="T70" s="546"/>
      <c r="U70" s="546"/>
      <c r="V70" s="546"/>
      <c r="W70" s="546"/>
      <c r="X70" s="546"/>
      <c r="Y70" s="546">
        <v>1</v>
      </c>
      <c r="Z70" s="546"/>
      <c r="AA70" s="546">
        <v>1</v>
      </c>
      <c r="AB70" s="546"/>
      <c r="AC70" s="546"/>
      <c r="AE70" s="260">
        <f t="shared" si="1"/>
        <v>11</v>
      </c>
    </row>
    <row r="71" spans="1:31" x14ac:dyDescent="0.2">
      <c r="A71" s="251" t="s">
        <v>138</v>
      </c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>
        <v>3</v>
      </c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E71" s="260">
        <f t="shared" si="1"/>
        <v>3</v>
      </c>
    </row>
    <row r="72" spans="1:31" x14ac:dyDescent="0.2">
      <c r="A72" s="251" t="s">
        <v>123</v>
      </c>
      <c r="B72" s="546"/>
      <c r="C72" s="546"/>
      <c r="D72" s="546">
        <v>1</v>
      </c>
      <c r="E72" s="546"/>
      <c r="F72" s="546"/>
      <c r="G72" s="546"/>
      <c r="H72" s="546"/>
      <c r="I72" s="546">
        <v>1</v>
      </c>
      <c r="J72" s="546">
        <v>1</v>
      </c>
      <c r="K72" s="546"/>
      <c r="L72" s="546"/>
      <c r="M72" s="546"/>
      <c r="N72" s="546"/>
      <c r="O72" s="546">
        <v>13</v>
      </c>
      <c r="P72" s="546"/>
      <c r="Q72" s="546"/>
      <c r="R72" s="546"/>
      <c r="S72" s="546"/>
      <c r="T72" s="546">
        <v>1</v>
      </c>
      <c r="U72" s="546">
        <v>1</v>
      </c>
      <c r="V72" s="546"/>
      <c r="W72" s="546"/>
      <c r="X72" s="546"/>
      <c r="Y72" s="546"/>
      <c r="Z72" s="546"/>
      <c r="AA72" s="546"/>
      <c r="AB72" s="546"/>
      <c r="AC72" s="546"/>
      <c r="AE72" s="260">
        <f t="shared" si="1"/>
        <v>18</v>
      </c>
    </row>
    <row r="73" spans="1:31" x14ac:dyDescent="0.2">
      <c r="A73" s="251" t="s">
        <v>124</v>
      </c>
      <c r="B73" s="546"/>
      <c r="C73" s="546"/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>
        <v>3</v>
      </c>
      <c r="Q73" s="546"/>
      <c r="R73" s="546"/>
      <c r="S73" s="546"/>
      <c r="T73" s="546"/>
      <c r="U73" s="546"/>
      <c r="V73" s="546"/>
      <c r="W73" s="546"/>
      <c r="X73" s="546"/>
      <c r="Y73" s="546"/>
      <c r="Z73" s="546"/>
      <c r="AA73" s="546"/>
      <c r="AB73" s="546"/>
      <c r="AC73" s="546"/>
      <c r="AE73" s="260">
        <f t="shared" si="1"/>
        <v>3</v>
      </c>
    </row>
    <row r="74" spans="1:31" x14ac:dyDescent="0.2">
      <c r="A74" s="251" t="s">
        <v>125</v>
      </c>
      <c r="B74" s="546"/>
      <c r="C74" s="546"/>
      <c r="D74" s="546"/>
      <c r="E74" s="546"/>
      <c r="F74" s="546"/>
      <c r="G74" s="546"/>
      <c r="H74" s="546">
        <v>1</v>
      </c>
      <c r="I74" s="546"/>
      <c r="J74" s="546"/>
      <c r="K74" s="546"/>
      <c r="L74" s="546"/>
      <c r="M74" s="546"/>
      <c r="N74" s="546"/>
      <c r="O74" s="546"/>
      <c r="P74" s="546"/>
      <c r="Q74" s="546">
        <v>9</v>
      </c>
      <c r="R74" s="546"/>
      <c r="S74" s="546"/>
      <c r="T74" s="546"/>
      <c r="U74" s="546">
        <v>1</v>
      </c>
      <c r="V74" s="546"/>
      <c r="W74" s="546"/>
      <c r="X74" s="546"/>
      <c r="Y74" s="546"/>
      <c r="Z74" s="546"/>
      <c r="AA74" s="546">
        <v>1</v>
      </c>
      <c r="AB74" s="546"/>
      <c r="AC74" s="546"/>
      <c r="AE74" s="260">
        <f t="shared" si="1"/>
        <v>12</v>
      </c>
    </row>
    <row r="75" spans="1:31" x14ac:dyDescent="0.2">
      <c r="A75" s="251" t="s">
        <v>126</v>
      </c>
      <c r="B75" s="546"/>
      <c r="C75" s="546"/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>
        <v>1</v>
      </c>
      <c r="Q75" s="546"/>
      <c r="R75" s="546">
        <v>8</v>
      </c>
      <c r="S75" s="546"/>
      <c r="T75" s="546"/>
      <c r="U75" s="546"/>
      <c r="V75" s="546"/>
      <c r="W75" s="546"/>
      <c r="X75" s="546"/>
      <c r="Y75" s="546"/>
      <c r="Z75" s="546"/>
      <c r="AA75" s="546"/>
      <c r="AB75" s="546"/>
      <c r="AC75" s="546"/>
      <c r="AE75" s="260">
        <f t="shared" si="1"/>
        <v>9</v>
      </c>
    </row>
    <row r="76" spans="1:31" x14ac:dyDescent="0.2">
      <c r="A76" s="251" t="s">
        <v>127</v>
      </c>
      <c r="B76" s="546"/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6">
        <v>1</v>
      </c>
      <c r="N76" s="546"/>
      <c r="O76" s="546"/>
      <c r="P76" s="546"/>
      <c r="Q76" s="546"/>
      <c r="R76" s="546"/>
      <c r="S76" s="546"/>
      <c r="T76" s="546"/>
      <c r="U76" s="546"/>
      <c r="V76" s="546"/>
      <c r="W76" s="546"/>
      <c r="X76" s="546"/>
      <c r="Y76" s="546"/>
      <c r="Z76" s="546"/>
      <c r="AA76" s="546"/>
      <c r="AB76" s="546"/>
      <c r="AC76" s="546"/>
      <c r="AE76" s="260">
        <f t="shared" si="1"/>
        <v>1</v>
      </c>
    </row>
    <row r="77" spans="1:31" x14ac:dyDescent="0.2">
      <c r="A77" s="251" t="s">
        <v>405</v>
      </c>
      <c r="B77" s="546"/>
      <c r="C77" s="546"/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  <c r="R77" s="546"/>
      <c r="S77" s="546"/>
      <c r="T77" s="546"/>
      <c r="U77" s="546"/>
      <c r="V77" s="546"/>
      <c r="W77" s="546"/>
      <c r="X77" s="546"/>
      <c r="Y77" s="546"/>
      <c r="Z77" s="546"/>
      <c r="AA77" s="546"/>
      <c r="AB77" s="546"/>
      <c r="AC77" s="546"/>
      <c r="AE77" s="260">
        <f t="shared" si="1"/>
        <v>0</v>
      </c>
    </row>
    <row r="78" spans="1:31" x14ac:dyDescent="0.2">
      <c r="A78" s="251" t="s">
        <v>128</v>
      </c>
      <c r="B78" s="546"/>
      <c r="C78" s="546"/>
      <c r="D78" s="546"/>
      <c r="E78" s="546"/>
      <c r="F78" s="546"/>
      <c r="G78" s="546"/>
      <c r="H78" s="546"/>
      <c r="I78" s="546"/>
      <c r="J78" s="546"/>
      <c r="K78" s="546"/>
      <c r="L78" s="546"/>
      <c r="M78" s="546">
        <v>1</v>
      </c>
      <c r="N78" s="546"/>
      <c r="O78" s="546"/>
      <c r="P78" s="546"/>
      <c r="Q78" s="546"/>
      <c r="R78" s="546"/>
      <c r="S78" s="546"/>
      <c r="T78" s="546">
        <v>5</v>
      </c>
      <c r="U78" s="546"/>
      <c r="V78" s="546"/>
      <c r="W78" s="546"/>
      <c r="X78" s="546"/>
      <c r="Y78" s="546"/>
      <c r="Z78" s="546"/>
      <c r="AA78" s="546"/>
      <c r="AB78" s="546"/>
      <c r="AC78" s="546"/>
      <c r="AE78" s="260">
        <f t="shared" si="1"/>
        <v>6</v>
      </c>
    </row>
    <row r="79" spans="1:31" x14ac:dyDescent="0.2">
      <c r="A79" s="251" t="s">
        <v>129</v>
      </c>
      <c r="B79" s="546">
        <v>1</v>
      </c>
      <c r="C79" s="546"/>
      <c r="D79" s="546"/>
      <c r="E79" s="546"/>
      <c r="F79" s="546"/>
      <c r="G79" s="546"/>
      <c r="H79" s="546">
        <v>1</v>
      </c>
      <c r="I79" s="546">
        <v>1</v>
      </c>
      <c r="J79" s="546"/>
      <c r="K79" s="546"/>
      <c r="L79" s="546"/>
      <c r="M79" s="546"/>
      <c r="N79" s="546"/>
      <c r="O79" s="546"/>
      <c r="P79" s="546"/>
      <c r="Q79" s="546"/>
      <c r="R79" s="546"/>
      <c r="S79" s="546"/>
      <c r="T79" s="546"/>
      <c r="U79" s="546">
        <v>12</v>
      </c>
      <c r="V79" s="546"/>
      <c r="W79" s="546"/>
      <c r="X79" s="546"/>
      <c r="Y79" s="546"/>
      <c r="Z79" s="546"/>
      <c r="AA79" s="546"/>
      <c r="AB79" s="546"/>
      <c r="AC79" s="546"/>
      <c r="AE79" s="260">
        <f t="shared" si="1"/>
        <v>15</v>
      </c>
    </row>
    <row r="80" spans="1:31" x14ac:dyDescent="0.2">
      <c r="A80" s="251" t="s">
        <v>130</v>
      </c>
      <c r="B80" s="546"/>
      <c r="C80" s="546"/>
      <c r="D80" s="546"/>
      <c r="E80" s="546"/>
      <c r="F80" s="546"/>
      <c r="G80" s="546"/>
      <c r="H80" s="546"/>
      <c r="I80" s="546"/>
      <c r="J80" s="546"/>
      <c r="K80" s="546"/>
      <c r="L80" s="546"/>
      <c r="M80" s="546"/>
      <c r="N80" s="546"/>
      <c r="O80" s="546"/>
      <c r="P80" s="546"/>
      <c r="Q80" s="546"/>
      <c r="R80" s="546"/>
      <c r="S80" s="546"/>
      <c r="T80" s="546"/>
      <c r="U80" s="546"/>
      <c r="V80" s="546">
        <v>4</v>
      </c>
      <c r="W80" s="546"/>
      <c r="X80" s="546"/>
      <c r="Y80" s="546"/>
      <c r="Z80" s="546"/>
      <c r="AA80" s="546"/>
      <c r="AB80" s="546"/>
      <c r="AC80" s="546"/>
      <c r="AE80" s="260">
        <f t="shared" si="1"/>
        <v>4</v>
      </c>
    </row>
    <row r="81" spans="1:31" x14ac:dyDescent="0.2">
      <c r="A81" s="251" t="s">
        <v>131</v>
      </c>
      <c r="B81" s="546"/>
      <c r="C81" s="546"/>
      <c r="D81" s="546"/>
      <c r="E81" s="546"/>
      <c r="F81" s="546"/>
      <c r="G81" s="546"/>
      <c r="H81" s="546"/>
      <c r="I81" s="546"/>
      <c r="J81" s="546"/>
      <c r="K81" s="546"/>
      <c r="L81" s="546"/>
      <c r="M81" s="546"/>
      <c r="N81" s="546"/>
      <c r="O81" s="546"/>
      <c r="P81" s="546"/>
      <c r="Q81" s="546"/>
      <c r="R81" s="546"/>
      <c r="S81" s="546"/>
      <c r="T81" s="546"/>
      <c r="U81" s="546"/>
      <c r="V81" s="546"/>
      <c r="W81" s="546"/>
      <c r="X81" s="546">
        <v>1</v>
      </c>
      <c r="Y81" s="546"/>
      <c r="Z81" s="546"/>
      <c r="AA81" s="546">
        <v>1</v>
      </c>
      <c r="AB81" s="546"/>
      <c r="AC81" s="546"/>
      <c r="AE81" s="260">
        <f t="shared" si="1"/>
        <v>2</v>
      </c>
    </row>
    <row r="82" spans="1:31" x14ac:dyDescent="0.2">
      <c r="A82" s="251" t="s">
        <v>132</v>
      </c>
      <c r="B82" s="546"/>
      <c r="C82" s="546"/>
      <c r="D82" s="546"/>
      <c r="E82" s="546"/>
      <c r="F82" s="546"/>
      <c r="G82" s="546"/>
      <c r="H82" s="546"/>
      <c r="I82" s="546"/>
      <c r="J82" s="546"/>
      <c r="K82" s="546"/>
      <c r="L82" s="546"/>
      <c r="M82" s="546"/>
      <c r="N82" s="546"/>
      <c r="O82" s="546"/>
      <c r="P82" s="546"/>
      <c r="Q82" s="546"/>
      <c r="R82" s="546"/>
      <c r="S82" s="546"/>
      <c r="T82" s="546"/>
      <c r="U82" s="546"/>
      <c r="V82" s="546"/>
      <c r="W82" s="546"/>
      <c r="X82" s="546"/>
      <c r="Y82" s="546">
        <v>1</v>
      </c>
      <c r="Z82" s="546"/>
      <c r="AA82" s="546"/>
      <c r="AB82" s="546"/>
      <c r="AC82" s="546"/>
      <c r="AE82" s="260">
        <f t="shared" si="1"/>
        <v>1</v>
      </c>
    </row>
    <row r="83" spans="1:31" x14ac:dyDescent="0.2">
      <c r="A83" s="251" t="s">
        <v>133</v>
      </c>
      <c r="B83" s="546"/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6"/>
      <c r="Q83" s="546"/>
      <c r="R83" s="546"/>
      <c r="S83" s="546"/>
      <c r="T83" s="546"/>
      <c r="U83" s="546"/>
      <c r="V83" s="546"/>
      <c r="W83" s="546"/>
      <c r="X83" s="546">
        <v>1</v>
      </c>
      <c r="Y83" s="546"/>
      <c r="Z83" s="546">
        <v>4</v>
      </c>
      <c r="AA83" s="546"/>
      <c r="AB83" s="546"/>
      <c r="AC83" s="546"/>
      <c r="AE83" s="260">
        <f t="shared" si="1"/>
        <v>5</v>
      </c>
    </row>
    <row r="84" spans="1:31" x14ac:dyDescent="0.2">
      <c r="A84" s="252" t="s">
        <v>134</v>
      </c>
      <c r="B84" s="550"/>
      <c r="C84" s="550"/>
      <c r="D84" s="550"/>
      <c r="E84" s="550"/>
      <c r="F84" s="550"/>
      <c r="G84" s="550"/>
      <c r="H84" s="550"/>
      <c r="I84" s="550"/>
      <c r="J84" s="550"/>
      <c r="K84" s="550"/>
      <c r="L84" s="550"/>
      <c r="M84" s="550">
        <v>1</v>
      </c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>
        <v>5</v>
      </c>
      <c r="AB84" s="550"/>
      <c r="AC84" s="550"/>
      <c r="AE84" s="260">
        <f t="shared" si="1"/>
        <v>6</v>
      </c>
    </row>
    <row r="85" spans="1:31" x14ac:dyDescent="0.2">
      <c r="A85" s="251" t="s">
        <v>135</v>
      </c>
      <c r="B85" s="546"/>
      <c r="C85" s="546"/>
      <c r="D85" s="546">
        <v>1</v>
      </c>
      <c r="E85" s="546"/>
      <c r="F85" s="546"/>
      <c r="G85" s="546"/>
      <c r="H85" s="546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546"/>
      <c r="X85" s="546"/>
      <c r="Y85" s="546"/>
      <c r="Z85" s="546"/>
      <c r="AA85" s="546"/>
      <c r="AB85" s="546">
        <v>4</v>
      </c>
      <c r="AC85" s="546">
        <v>1</v>
      </c>
      <c r="AE85" s="260">
        <f t="shared" si="1"/>
        <v>6</v>
      </c>
    </row>
    <row r="86" spans="1:31" x14ac:dyDescent="0.2">
      <c r="A86" s="250" t="s">
        <v>136</v>
      </c>
      <c r="B86" s="551"/>
      <c r="C86" s="551">
        <v>1</v>
      </c>
      <c r="D86" s="551"/>
      <c r="E86" s="551"/>
      <c r="F86" s="551"/>
      <c r="G86" s="551"/>
      <c r="H86" s="551">
        <v>2</v>
      </c>
      <c r="I86" s="551">
        <v>2</v>
      </c>
      <c r="J86" s="551">
        <v>1</v>
      </c>
      <c r="K86" s="551"/>
      <c r="L86" s="551"/>
      <c r="M86" s="551">
        <v>1</v>
      </c>
      <c r="N86" s="551"/>
      <c r="O86" s="551"/>
      <c r="P86" s="551"/>
      <c r="Q86" s="551"/>
      <c r="R86" s="551"/>
      <c r="S86" s="551"/>
      <c r="T86" s="551">
        <v>1</v>
      </c>
      <c r="U86" s="551">
        <v>3</v>
      </c>
      <c r="V86" s="551"/>
      <c r="W86" s="551"/>
      <c r="X86" s="551"/>
      <c r="Y86" s="551"/>
      <c r="Z86" s="551"/>
      <c r="AA86" s="551"/>
      <c r="AB86" s="551"/>
      <c r="AC86" s="551">
        <v>8</v>
      </c>
      <c r="AE86" s="260">
        <f t="shared" si="1"/>
        <v>19</v>
      </c>
    </row>
    <row r="87" spans="1:31" x14ac:dyDescent="0.2">
      <c r="A87" s="248" t="s">
        <v>99</v>
      </c>
      <c r="B87" s="249">
        <v>1</v>
      </c>
      <c r="C87" s="249">
        <v>1</v>
      </c>
      <c r="D87" s="249">
        <v>1</v>
      </c>
      <c r="E87" s="249">
        <v>2</v>
      </c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>
        <v>1</v>
      </c>
      <c r="R87" s="249"/>
      <c r="S87" s="249"/>
      <c r="T87" s="249">
        <v>1</v>
      </c>
      <c r="U87" s="249">
        <v>3</v>
      </c>
      <c r="V87" s="249"/>
      <c r="W87" s="249"/>
      <c r="X87" s="249"/>
      <c r="Y87" s="249"/>
      <c r="Z87" s="249"/>
      <c r="AA87" s="249">
        <v>1</v>
      </c>
      <c r="AB87" s="249">
        <v>1</v>
      </c>
      <c r="AC87" s="249">
        <v>2</v>
      </c>
      <c r="AE87" s="450">
        <f t="shared" ref="AE87:AE98" si="2">SUM(B87:AC87)</f>
        <v>14</v>
      </c>
    </row>
    <row r="88" spans="1:31" x14ac:dyDescent="0.2">
      <c r="A88" s="250" t="s">
        <v>112</v>
      </c>
      <c r="B88" s="551">
        <v>1</v>
      </c>
      <c r="C88" s="551"/>
      <c r="D88" s="551"/>
      <c r="E88" s="551"/>
      <c r="F88" s="551"/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1"/>
      <c r="AE88" s="261">
        <f t="shared" si="2"/>
        <v>1</v>
      </c>
    </row>
    <row r="89" spans="1:31" x14ac:dyDescent="0.2">
      <c r="A89" s="251" t="s">
        <v>113</v>
      </c>
      <c r="B89" s="546"/>
      <c r="C89" s="546">
        <v>1</v>
      </c>
      <c r="D89" s="546"/>
      <c r="E89" s="546"/>
      <c r="F89" s="546"/>
      <c r="G89" s="546"/>
      <c r="H89" s="546"/>
      <c r="I89" s="546"/>
      <c r="J89" s="546"/>
      <c r="K89" s="546"/>
      <c r="L89" s="546"/>
      <c r="M89" s="546"/>
      <c r="N89" s="546"/>
      <c r="O89" s="546"/>
      <c r="P89" s="546"/>
      <c r="Q89" s="546"/>
      <c r="R89" s="546"/>
      <c r="S89" s="546"/>
      <c r="T89" s="546"/>
      <c r="U89" s="546"/>
      <c r="V89" s="546"/>
      <c r="W89" s="546"/>
      <c r="X89" s="546"/>
      <c r="Y89" s="546"/>
      <c r="Z89" s="546"/>
      <c r="AA89" s="546"/>
      <c r="AB89" s="546"/>
      <c r="AC89" s="546"/>
      <c r="AE89" s="261">
        <f t="shared" si="2"/>
        <v>1</v>
      </c>
    </row>
    <row r="90" spans="1:31" x14ac:dyDescent="0.2">
      <c r="A90" s="251" t="s">
        <v>114</v>
      </c>
      <c r="B90" s="546"/>
      <c r="C90" s="546"/>
      <c r="D90" s="546">
        <v>1</v>
      </c>
      <c r="E90" s="546"/>
      <c r="F90" s="546"/>
      <c r="G90" s="546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  <c r="W90" s="546"/>
      <c r="X90" s="546"/>
      <c r="Y90" s="546"/>
      <c r="Z90" s="546"/>
      <c r="AA90" s="546"/>
      <c r="AB90" s="546"/>
      <c r="AC90" s="546"/>
      <c r="AE90" s="261">
        <f t="shared" si="2"/>
        <v>1</v>
      </c>
    </row>
    <row r="91" spans="1:31" x14ac:dyDescent="0.2">
      <c r="A91" s="553" t="s">
        <v>115</v>
      </c>
      <c r="B91" s="546"/>
      <c r="C91" s="546"/>
      <c r="D91" s="546"/>
      <c r="E91" s="546">
        <v>2</v>
      </c>
      <c r="F91" s="546"/>
      <c r="G91" s="546"/>
      <c r="H91" s="546"/>
      <c r="I91" s="546"/>
      <c r="J91" s="546"/>
      <c r="K91" s="546"/>
      <c r="L91" s="546"/>
      <c r="M91" s="546"/>
      <c r="N91" s="546"/>
      <c r="O91" s="546"/>
      <c r="P91" s="546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E91" s="261">
        <f t="shared" si="2"/>
        <v>2</v>
      </c>
    </row>
    <row r="92" spans="1:31" x14ac:dyDescent="0.2">
      <c r="A92" s="251" t="s">
        <v>125</v>
      </c>
      <c r="B92" s="546"/>
      <c r="C92" s="546"/>
      <c r="D92" s="546"/>
      <c r="E92" s="546"/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546"/>
      <c r="Q92" s="546">
        <v>1</v>
      </c>
      <c r="R92" s="546"/>
      <c r="S92" s="546"/>
      <c r="T92" s="546"/>
      <c r="U92" s="546"/>
      <c r="V92" s="546"/>
      <c r="W92" s="546"/>
      <c r="X92" s="546"/>
      <c r="Y92" s="546"/>
      <c r="Z92" s="546"/>
      <c r="AA92" s="546"/>
      <c r="AB92" s="546"/>
      <c r="AC92" s="546"/>
      <c r="AE92" s="261">
        <f t="shared" si="2"/>
        <v>1</v>
      </c>
    </row>
    <row r="93" spans="1:31" x14ac:dyDescent="0.2">
      <c r="A93" s="251" t="s">
        <v>128</v>
      </c>
      <c r="B93" s="550"/>
      <c r="C93" s="550"/>
      <c r="D93" s="550"/>
      <c r="E93" s="550"/>
      <c r="F93" s="550"/>
      <c r="G93" s="550"/>
      <c r="H93" s="550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>
        <v>1</v>
      </c>
      <c r="U93" s="550"/>
      <c r="V93" s="550"/>
      <c r="W93" s="550"/>
      <c r="X93" s="550"/>
      <c r="Y93" s="550"/>
      <c r="Z93" s="550"/>
      <c r="AA93" s="550"/>
      <c r="AB93" s="550"/>
      <c r="AC93" s="550"/>
      <c r="AE93" s="261">
        <f t="shared" si="2"/>
        <v>1</v>
      </c>
    </row>
    <row r="94" spans="1:31" x14ac:dyDescent="0.2">
      <c r="A94" s="251" t="s">
        <v>129</v>
      </c>
      <c r="B94" s="546"/>
      <c r="C94" s="546"/>
      <c r="D94" s="546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>
        <v>2</v>
      </c>
      <c r="V94" s="546"/>
      <c r="W94" s="546"/>
      <c r="X94" s="546"/>
      <c r="Y94" s="546"/>
      <c r="Z94" s="546"/>
      <c r="AA94" s="546"/>
      <c r="AB94" s="546"/>
      <c r="AC94" s="546"/>
      <c r="AE94" s="261">
        <f t="shared" si="2"/>
        <v>2</v>
      </c>
    </row>
    <row r="95" spans="1:31" x14ac:dyDescent="0.2">
      <c r="A95" s="250" t="s">
        <v>132</v>
      </c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>
        <v>1</v>
      </c>
      <c r="V95" s="551"/>
      <c r="W95" s="551"/>
      <c r="X95" s="551"/>
      <c r="Y95" s="551"/>
      <c r="Z95" s="551"/>
      <c r="AA95" s="551"/>
      <c r="AB95" s="551"/>
      <c r="AC95" s="551"/>
      <c r="AE95" s="260">
        <f t="shared" si="2"/>
        <v>1</v>
      </c>
    </row>
    <row r="96" spans="1:31" x14ac:dyDescent="0.2">
      <c r="A96" s="251" t="s">
        <v>133</v>
      </c>
      <c r="B96" s="546"/>
      <c r="C96" s="546"/>
      <c r="D96" s="546"/>
      <c r="E96" s="546"/>
      <c r="F96" s="546"/>
      <c r="G96" s="546"/>
      <c r="H96" s="546"/>
      <c r="I96" s="546"/>
      <c r="J96" s="546"/>
      <c r="K96" s="546"/>
      <c r="L96" s="546"/>
      <c r="M96" s="546"/>
      <c r="N96" s="546"/>
      <c r="O96" s="546"/>
      <c r="P96" s="546"/>
      <c r="Q96" s="546"/>
      <c r="R96" s="546"/>
      <c r="S96" s="546"/>
      <c r="T96" s="546"/>
      <c r="U96" s="546"/>
      <c r="V96" s="546"/>
      <c r="W96" s="546"/>
      <c r="X96" s="546"/>
      <c r="Y96" s="546"/>
      <c r="Z96" s="546"/>
      <c r="AA96" s="546">
        <v>1</v>
      </c>
      <c r="AB96" s="546"/>
      <c r="AC96" s="546"/>
      <c r="AE96" s="261">
        <f t="shared" si="2"/>
        <v>1</v>
      </c>
    </row>
    <row r="97" spans="1:31" x14ac:dyDescent="0.2">
      <c r="A97" s="251" t="s">
        <v>135</v>
      </c>
      <c r="B97" s="550"/>
      <c r="C97" s="550"/>
      <c r="D97" s="550"/>
      <c r="E97" s="550"/>
      <c r="F97" s="550"/>
      <c r="G97" s="550"/>
      <c r="H97" s="550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>
        <v>1</v>
      </c>
      <c r="AC97" s="550">
        <v>1</v>
      </c>
      <c r="AE97" s="261">
        <f t="shared" si="2"/>
        <v>2</v>
      </c>
    </row>
    <row r="98" spans="1:31" x14ac:dyDescent="0.2">
      <c r="A98" s="253" t="s">
        <v>136</v>
      </c>
      <c r="B98" s="545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  <c r="S98" s="545"/>
      <c r="T98" s="545"/>
      <c r="U98" s="545"/>
      <c r="V98" s="545"/>
      <c r="W98" s="545"/>
      <c r="X98" s="545"/>
      <c r="Y98" s="545"/>
      <c r="Z98" s="545"/>
      <c r="AA98" s="545"/>
      <c r="AB98" s="545"/>
      <c r="AC98" s="545">
        <v>1</v>
      </c>
      <c r="AE98" s="261">
        <f t="shared" si="2"/>
        <v>1</v>
      </c>
    </row>
    <row r="100" spans="1:31" x14ac:dyDescent="0.2">
      <c r="A100" s="191" t="s">
        <v>60</v>
      </c>
      <c r="B100" s="254">
        <f t="shared" ref="B100:AC100" si="3">B87+B60+B31+B8</f>
        <v>18</v>
      </c>
      <c r="C100" s="254">
        <f t="shared" si="3"/>
        <v>10</v>
      </c>
      <c r="D100" s="254">
        <f t="shared" si="3"/>
        <v>9</v>
      </c>
      <c r="E100" s="254">
        <f t="shared" si="3"/>
        <v>13</v>
      </c>
      <c r="F100" s="254">
        <f t="shared" si="3"/>
        <v>4</v>
      </c>
      <c r="G100" s="254">
        <f t="shared" si="3"/>
        <v>9</v>
      </c>
      <c r="H100" s="254">
        <f t="shared" si="3"/>
        <v>25</v>
      </c>
      <c r="I100" s="254">
        <f t="shared" si="3"/>
        <v>7</v>
      </c>
      <c r="J100" s="254">
        <f t="shared" si="3"/>
        <v>14</v>
      </c>
      <c r="K100" s="254">
        <f t="shared" si="3"/>
        <v>2</v>
      </c>
      <c r="L100" s="254">
        <f t="shared" si="3"/>
        <v>1</v>
      </c>
      <c r="M100" s="254">
        <f t="shared" si="3"/>
        <v>19</v>
      </c>
      <c r="N100" s="254">
        <f t="shared" si="3"/>
        <v>4</v>
      </c>
      <c r="O100" s="254">
        <f t="shared" si="3"/>
        <v>36</v>
      </c>
      <c r="P100" s="254">
        <f t="shared" si="3"/>
        <v>12</v>
      </c>
      <c r="Q100" s="254">
        <f t="shared" si="3"/>
        <v>14</v>
      </c>
      <c r="R100" s="254">
        <f t="shared" si="3"/>
        <v>9</v>
      </c>
      <c r="S100" s="254">
        <f t="shared" si="3"/>
        <v>3</v>
      </c>
      <c r="T100" s="254">
        <f t="shared" si="3"/>
        <v>14</v>
      </c>
      <c r="U100" s="254">
        <f t="shared" si="3"/>
        <v>56</v>
      </c>
      <c r="V100" s="254">
        <f t="shared" si="3"/>
        <v>10</v>
      </c>
      <c r="W100" s="254">
        <f t="shared" si="3"/>
        <v>2</v>
      </c>
      <c r="X100" s="254">
        <f t="shared" si="3"/>
        <v>5</v>
      </c>
      <c r="Y100" s="254">
        <f t="shared" si="3"/>
        <v>8</v>
      </c>
      <c r="Z100" s="254">
        <f t="shared" si="3"/>
        <v>11</v>
      </c>
      <c r="AA100" s="254">
        <f t="shared" si="3"/>
        <v>19</v>
      </c>
      <c r="AB100" s="254">
        <f t="shared" si="3"/>
        <v>22</v>
      </c>
      <c r="AC100" s="254">
        <f t="shared" si="3"/>
        <v>31</v>
      </c>
      <c r="AE100" s="255">
        <f>SUM(B100:AC100)</f>
        <v>387</v>
      </c>
    </row>
    <row r="102" spans="1:31" x14ac:dyDescent="0.2">
      <c r="A102" s="340" t="s">
        <v>556</v>
      </c>
    </row>
    <row r="103" spans="1:31" x14ac:dyDescent="0.2">
      <c r="A103" s="341" t="s">
        <v>569</v>
      </c>
    </row>
    <row r="104" spans="1:31" x14ac:dyDescent="0.2">
      <c r="A104" s="341"/>
    </row>
    <row r="106" spans="1:31" x14ac:dyDescent="0.2">
      <c r="B106" s="661" t="s">
        <v>336</v>
      </c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439"/>
      <c r="AE106" s="422"/>
    </row>
    <row r="107" spans="1:31" ht="107.25" x14ac:dyDescent="0.2">
      <c r="B107" s="584" t="s">
        <v>112</v>
      </c>
      <c r="C107" s="584" t="s">
        <v>113</v>
      </c>
      <c r="D107" s="584" t="s">
        <v>114</v>
      </c>
      <c r="E107" s="584" t="s">
        <v>115</v>
      </c>
      <c r="F107" s="584" t="s">
        <v>116</v>
      </c>
      <c r="G107" s="584" t="s">
        <v>117</v>
      </c>
      <c r="H107" s="584" t="s">
        <v>118</v>
      </c>
      <c r="I107" s="584" t="s">
        <v>119</v>
      </c>
      <c r="J107" s="584" t="s">
        <v>120</v>
      </c>
      <c r="K107" s="584" t="s">
        <v>121</v>
      </c>
      <c r="L107" s="584" t="s">
        <v>139</v>
      </c>
      <c r="M107" s="584" t="s">
        <v>122</v>
      </c>
      <c r="N107" s="584" t="s">
        <v>138</v>
      </c>
      <c r="O107" s="584" t="s">
        <v>123</v>
      </c>
      <c r="P107" s="584" t="s">
        <v>124</v>
      </c>
      <c r="Q107" s="584" t="s">
        <v>125</v>
      </c>
      <c r="R107" s="584" t="s">
        <v>126</v>
      </c>
      <c r="S107" s="584" t="s">
        <v>127</v>
      </c>
      <c r="T107" s="584" t="s">
        <v>128</v>
      </c>
      <c r="U107" s="584" t="s">
        <v>129</v>
      </c>
      <c r="V107" s="584" t="s">
        <v>130</v>
      </c>
      <c r="W107" s="584" t="s">
        <v>209</v>
      </c>
      <c r="X107" s="584" t="s">
        <v>131</v>
      </c>
      <c r="Y107" s="584" t="s">
        <v>132</v>
      </c>
      <c r="Z107" s="584" t="s">
        <v>133</v>
      </c>
      <c r="AA107" s="584" t="s">
        <v>134</v>
      </c>
      <c r="AB107" s="584" t="s">
        <v>135</v>
      </c>
      <c r="AC107" s="584" t="s">
        <v>136</v>
      </c>
      <c r="AD107" s="440"/>
      <c r="AE107" s="422"/>
    </row>
    <row r="108" spans="1:31" x14ac:dyDescent="0.2">
      <c r="A108" s="423" t="s">
        <v>97</v>
      </c>
      <c r="B108" s="542">
        <v>0</v>
      </c>
      <c r="C108" s="542">
        <v>0</v>
      </c>
      <c r="D108" s="542">
        <v>1</v>
      </c>
      <c r="E108" s="542">
        <v>0</v>
      </c>
      <c r="F108" s="542">
        <v>0</v>
      </c>
      <c r="G108" s="542">
        <v>0</v>
      </c>
      <c r="H108" s="542">
        <v>-1</v>
      </c>
      <c r="I108" s="542">
        <v>0</v>
      </c>
      <c r="J108" s="542">
        <v>0</v>
      </c>
      <c r="K108" s="542">
        <v>1</v>
      </c>
      <c r="L108" s="542">
        <v>0</v>
      </c>
      <c r="M108" s="542">
        <v>1</v>
      </c>
      <c r="N108" s="542">
        <v>0</v>
      </c>
      <c r="O108" s="542">
        <v>-1</v>
      </c>
      <c r="P108" s="542">
        <v>1</v>
      </c>
      <c r="Q108" s="542">
        <v>1</v>
      </c>
      <c r="R108" s="542">
        <v>1</v>
      </c>
      <c r="S108" s="542">
        <v>1</v>
      </c>
      <c r="T108" s="542">
        <v>0</v>
      </c>
      <c r="U108" s="542">
        <v>-4</v>
      </c>
      <c r="V108" s="542">
        <v>-1</v>
      </c>
      <c r="W108" s="542">
        <v>0</v>
      </c>
      <c r="X108" s="542">
        <v>-1</v>
      </c>
      <c r="Y108" s="542">
        <v>2</v>
      </c>
      <c r="Z108" s="542">
        <v>-1</v>
      </c>
      <c r="AA108" s="542">
        <v>0</v>
      </c>
      <c r="AB108" s="542">
        <v>1</v>
      </c>
      <c r="AC108" s="542">
        <v>-1</v>
      </c>
      <c r="AD108" s="441"/>
      <c r="AE108" s="422"/>
    </row>
    <row r="109" spans="1:31" x14ac:dyDescent="0.2">
      <c r="A109" s="424" t="s">
        <v>98</v>
      </c>
      <c r="B109" s="542">
        <v>-3</v>
      </c>
      <c r="C109" s="542">
        <v>0</v>
      </c>
      <c r="D109" s="542">
        <v>-1</v>
      </c>
      <c r="E109" s="542">
        <v>-4</v>
      </c>
      <c r="F109" s="542">
        <v>2</v>
      </c>
      <c r="G109" s="542">
        <v>1</v>
      </c>
      <c r="H109" s="542">
        <v>-2</v>
      </c>
      <c r="I109" s="542">
        <v>0</v>
      </c>
      <c r="J109" s="542">
        <v>3</v>
      </c>
      <c r="K109" s="542">
        <v>1</v>
      </c>
      <c r="L109" s="542">
        <v>0</v>
      </c>
      <c r="M109" s="542">
        <v>1</v>
      </c>
      <c r="N109" s="542">
        <v>3</v>
      </c>
      <c r="O109" s="542">
        <v>2</v>
      </c>
      <c r="P109" s="542">
        <v>1</v>
      </c>
      <c r="Q109" s="542">
        <v>2</v>
      </c>
      <c r="R109" s="542">
        <v>3</v>
      </c>
      <c r="S109" s="542">
        <v>0</v>
      </c>
      <c r="T109" s="542">
        <v>-1</v>
      </c>
      <c r="U109" s="542">
        <v>-4</v>
      </c>
      <c r="V109" s="542">
        <v>2</v>
      </c>
      <c r="W109" s="542">
        <v>-1</v>
      </c>
      <c r="X109" s="542">
        <v>0</v>
      </c>
      <c r="Y109" s="542">
        <v>0</v>
      </c>
      <c r="Z109" s="542">
        <v>-1</v>
      </c>
      <c r="AA109" s="542">
        <v>-1</v>
      </c>
      <c r="AB109" s="542">
        <v>-1</v>
      </c>
      <c r="AC109" s="542">
        <v>-3</v>
      </c>
      <c r="AD109" s="441"/>
      <c r="AE109" s="422"/>
    </row>
    <row r="110" spans="1:31" x14ac:dyDescent="0.2">
      <c r="A110" s="424" t="s">
        <v>100</v>
      </c>
      <c r="B110" s="542">
        <v>-1</v>
      </c>
      <c r="C110" s="542">
        <v>1</v>
      </c>
      <c r="D110" s="542">
        <v>-1</v>
      </c>
      <c r="E110" s="542">
        <v>0</v>
      </c>
      <c r="F110" s="542">
        <v>0</v>
      </c>
      <c r="G110" s="542">
        <v>1</v>
      </c>
      <c r="H110" s="542">
        <v>-2</v>
      </c>
      <c r="I110" s="542">
        <v>-3</v>
      </c>
      <c r="J110" s="542">
        <v>-1</v>
      </c>
      <c r="K110" s="542">
        <v>1</v>
      </c>
      <c r="L110" s="542">
        <v>0</v>
      </c>
      <c r="M110" s="542">
        <v>-3</v>
      </c>
      <c r="N110" s="542">
        <v>0</v>
      </c>
      <c r="O110" s="542">
        <v>4</v>
      </c>
      <c r="P110" s="542">
        <v>-2</v>
      </c>
      <c r="Q110" s="542">
        <v>1</v>
      </c>
      <c r="R110" s="542">
        <v>1</v>
      </c>
      <c r="S110" s="542">
        <v>1</v>
      </c>
      <c r="T110" s="542">
        <v>-1</v>
      </c>
      <c r="U110" s="542">
        <v>-4</v>
      </c>
      <c r="V110" s="542">
        <v>0</v>
      </c>
      <c r="W110" s="542">
        <v>0</v>
      </c>
      <c r="X110" s="542">
        <v>0</v>
      </c>
      <c r="Y110" s="542">
        <v>-1</v>
      </c>
      <c r="Z110" s="542">
        <v>1</v>
      </c>
      <c r="AA110" s="542">
        <v>-2</v>
      </c>
      <c r="AB110" s="542">
        <v>1</v>
      </c>
      <c r="AC110" s="542">
        <v>9</v>
      </c>
      <c r="AD110" s="441"/>
      <c r="AE110" s="422"/>
    </row>
    <row r="111" spans="1:31" x14ac:dyDescent="0.2">
      <c r="A111" s="425" t="s">
        <v>99</v>
      </c>
      <c r="B111" s="542">
        <v>0</v>
      </c>
      <c r="C111" s="542">
        <v>0</v>
      </c>
      <c r="D111" s="542">
        <v>0</v>
      </c>
      <c r="E111" s="542">
        <v>0</v>
      </c>
      <c r="F111" s="542">
        <v>0</v>
      </c>
      <c r="G111" s="542">
        <v>0</v>
      </c>
      <c r="H111" s="542">
        <v>0</v>
      </c>
      <c r="I111" s="542">
        <v>0</v>
      </c>
      <c r="J111" s="542">
        <v>0</v>
      </c>
      <c r="K111" s="542">
        <v>0</v>
      </c>
      <c r="L111" s="542">
        <v>0</v>
      </c>
      <c r="M111" s="542">
        <v>0</v>
      </c>
      <c r="N111" s="542">
        <v>0</v>
      </c>
      <c r="O111" s="542">
        <v>0</v>
      </c>
      <c r="P111" s="542">
        <v>0</v>
      </c>
      <c r="Q111" s="542">
        <v>0</v>
      </c>
      <c r="R111" s="542">
        <v>0</v>
      </c>
      <c r="S111" s="542">
        <v>0</v>
      </c>
      <c r="T111" s="542">
        <v>0</v>
      </c>
      <c r="U111" s="542">
        <v>-1</v>
      </c>
      <c r="V111" s="542">
        <v>0</v>
      </c>
      <c r="W111" s="542">
        <v>0</v>
      </c>
      <c r="X111" s="542">
        <v>0</v>
      </c>
      <c r="Y111" s="542">
        <v>1</v>
      </c>
      <c r="Z111" s="542">
        <v>0</v>
      </c>
      <c r="AA111" s="542">
        <v>0</v>
      </c>
      <c r="AB111" s="542">
        <v>1</v>
      </c>
      <c r="AC111" s="542">
        <v>-1</v>
      </c>
      <c r="AD111" s="441"/>
      <c r="AE111" s="422"/>
    </row>
    <row r="112" spans="1:31" ht="9.75" customHeight="1" x14ac:dyDescent="0.2">
      <c r="A112" s="426" t="s">
        <v>346</v>
      </c>
      <c r="B112" s="543">
        <f>SUM(B108:B111)</f>
        <v>-4</v>
      </c>
      <c r="C112" s="543">
        <f t="shared" ref="C112:AC112" si="4">SUM(C108:C111)</f>
        <v>1</v>
      </c>
      <c r="D112" s="543">
        <f t="shared" si="4"/>
        <v>-1</v>
      </c>
      <c r="E112" s="543">
        <f t="shared" si="4"/>
        <v>-4</v>
      </c>
      <c r="F112" s="543">
        <f t="shared" si="4"/>
        <v>2</v>
      </c>
      <c r="G112" s="543">
        <f t="shared" si="4"/>
        <v>2</v>
      </c>
      <c r="H112" s="543">
        <f>SUM(H108:H111)</f>
        <v>-5</v>
      </c>
      <c r="I112" s="543">
        <f t="shared" si="4"/>
        <v>-3</v>
      </c>
      <c r="J112" s="543">
        <f t="shared" si="4"/>
        <v>2</v>
      </c>
      <c r="K112" s="543">
        <f t="shared" si="4"/>
        <v>3</v>
      </c>
      <c r="L112" s="543">
        <f t="shared" si="4"/>
        <v>0</v>
      </c>
      <c r="M112" s="543">
        <f t="shared" si="4"/>
        <v>-1</v>
      </c>
      <c r="N112" s="543">
        <f t="shared" si="4"/>
        <v>3</v>
      </c>
      <c r="O112" s="543">
        <f t="shared" si="4"/>
        <v>5</v>
      </c>
      <c r="P112" s="543">
        <f t="shared" si="4"/>
        <v>0</v>
      </c>
      <c r="Q112" s="543">
        <f t="shared" si="4"/>
        <v>4</v>
      </c>
      <c r="R112" s="543">
        <f t="shared" si="4"/>
        <v>5</v>
      </c>
      <c r="S112" s="543">
        <f t="shared" si="4"/>
        <v>2</v>
      </c>
      <c r="T112" s="543">
        <f t="shared" si="4"/>
        <v>-2</v>
      </c>
      <c r="U112" s="543">
        <f t="shared" si="4"/>
        <v>-13</v>
      </c>
      <c r="V112" s="543">
        <f t="shared" si="4"/>
        <v>1</v>
      </c>
      <c r="W112" s="543">
        <f t="shared" si="4"/>
        <v>-1</v>
      </c>
      <c r="X112" s="543">
        <f t="shared" si="4"/>
        <v>-1</v>
      </c>
      <c r="Y112" s="543">
        <f t="shared" si="4"/>
        <v>2</v>
      </c>
      <c r="Z112" s="543">
        <f t="shared" si="4"/>
        <v>-1</v>
      </c>
      <c r="AA112" s="543">
        <f t="shared" si="4"/>
        <v>-3</v>
      </c>
      <c r="AB112" s="543">
        <f t="shared" si="4"/>
        <v>2</v>
      </c>
      <c r="AC112" s="543">
        <f t="shared" si="4"/>
        <v>4</v>
      </c>
      <c r="AD112" s="442"/>
      <c r="AE112" s="422"/>
    </row>
    <row r="113" spans="1:31" s="552" customFormat="1" ht="25.5" x14ac:dyDescent="0.2">
      <c r="A113" s="555" t="s">
        <v>347</v>
      </c>
      <c r="B113" s="427">
        <v>14</v>
      </c>
      <c r="C113" s="427">
        <v>11</v>
      </c>
      <c r="D113" s="427">
        <v>8</v>
      </c>
      <c r="E113" s="427">
        <v>9</v>
      </c>
      <c r="F113" s="427">
        <v>6</v>
      </c>
      <c r="G113" s="427">
        <v>11</v>
      </c>
      <c r="H113" s="427">
        <v>20</v>
      </c>
      <c r="I113" s="427">
        <v>4</v>
      </c>
      <c r="J113" s="427">
        <v>16</v>
      </c>
      <c r="K113" s="427">
        <v>5</v>
      </c>
      <c r="L113" s="427">
        <v>1</v>
      </c>
      <c r="M113" s="427">
        <v>18</v>
      </c>
      <c r="N113" s="427">
        <v>7</v>
      </c>
      <c r="O113" s="427">
        <v>41</v>
      </c>
      <c r="P113" s="427">
        <v>12</v>
      </c>
      <c r="Q113" s="427">
        <v>18</v>
      </c>
      <c r="R113" s="427">
        <v>14</v>
      </c>
      <c r="S113" s="427">
        <v>5</v>
      </c>
      <c r="T113" s="427">
        <v>12</v>
      </c>
      <c r="U113" s="427">
        <v>43</v>
      </c>
      <c r="V113" s="427">
        <v>11</v>
      </c>
      <c r="W113" s="427">
        <v>2</v>
      </c>
      <c r="X113" s="427">
        <v>4</v>
      </c>
      <c r="Y113" s="427">
        <v>10</v>
      </c>
      <c r="Z113" s="427">
        <v>10</v>
      </c>
      <c r="AA113" s="427">
        <v>16</v>
      </c>
      <c r="AB113" s="427">
        <v>24</v>
      </c>
      <c r="AC113" s="427">
        <v>35</v>
      </c>
      <c r="AD113" s="557"/>
      <c r="AE113" s="558"/>
    </row>
    <row r="114" spans="1:31" s="552" customFormat="1" ht="23.25" customHeight="1" x14ac:dyDescent="0.2">
      <c r="A114" s="555" t="s">
        <v>348</v>
      </c>
      <c r="B114" s="556">
        <v>3</v>
      </c>
      <c r="C114" s="556">
        <v>1</v>
      </c>
      <c r="D114" s="556">
        <v>1</v>
      </c>
      <c r="E114" s="556"/>
      <c r="F114" s="556"/>
      <c r="G114" s="556"/>
      <c r="H114" s="556"/>
      <c r="I114" s="556"/>
      <c r="J114" s="556">
        <v>1</v>
      </c>
      <c r="K114" s="556"/>
      <c r="L114" s="556"/>
      <c r="M114" s="556">
        <v>1</v>
      </c>
      <c r="N114" s="556">
        <v>1</v>
      </c>
      <c r="O114" s="556">
        <v>2</v>
      </c>
      <c r="P114" s="556">
        <v>1</v>
      </c>
      <c r="Q114" s="556"/>
      <c r="R114" s="556">
        <v>1</v>
      </c>
      <c r="S114" s="556"/>
      <c r="T114" s="556">
        <v>1</v>
      </c>
      <c r="U114" s="556">
        <v>12</v>
      </c>
      <c r="V114" s="556">
        <v>1</v>
      </c>
      <c r="W114" s="556">
        <v>1</v>
      </c>
      <c r="X114" s="556"/>
      <c r="Y114" s="556"/>
      <c r="Z114" s="556"/>
      <c r="AA114" s="556">
        <v>7</v>
      </c>
      <c r="AB114" s="556">
        <v>4</v>
      </c>
      <c r="AC114" s="556">
        <v>3</v>
      </c>
      <c r="AD114" s="557"/>
      <c r="AE114" s="558"/>
    </row>
    <row r="115" spans="1:31" ht="15.75" customHeight="1" x14ac:dyDescent="0.2"/>
    <row r="116" spans="1:31" x14ac:dyDescent="0.2">
      <c r="A116" s="340" t="s">
        <v>414</v>
      </c>
    </row>
    <row r="117" spans="1:31" x14ac:dyDescent="0.2">
      <c r="A117" s="633" t="s">
        <v>529</v>
      </c>
      <c r="B117" s="633"/>
      <c r="C117" s="633"/>
      <c r="D117" s="633"/>
      <c r="E117" s="633"/>
      <c r="F117" s="633"/>
      <c r="G117" s="633"/>
      <c r="H117" s="633"/>
      <c r="I117" s="633"/>
      <c r="J117" s="633"/>
      <c r="K117" s="633"/>
      <c r="L117" s="633"/>
      <c r="M117" s="633"/>
      <c r="N117" s="633"/>
      <c r="O117" s="633"/>
      <c r="P117" s="633"/>
      <c r="Q117" s="633"/>
      <c r="R117" s="633"/>
      <c r="S117" s="633"/>
      <c r="T117" s="633"/>
      <c r="U117" s="633"/>
      <c r="V117" s="633"/>
      <c r="W117" s="633"/>
      <c r="X117" s="633"/>
      <c r="Y117" s="633"/>
      <c r="Z117" s="633"/>
      <c r="AA117" s="633"/>
      <c r="AB117" s="633"/>
      <c r="AC117" s="633"/>
      <c r="AD117" s="633"/>
      <c r="AE117" s="633"/>
    </row>
    <row r="118" spans="1:31" x14ac:dyDescent="0.2">
      <c r="A118" s="465"/>
      <c r="B118" s="465"/>
      <c r="C118" s="465"/>
      <c r="D118" s="465"/>
      <c r="E118" s="465"/>
      <c r="F118" s="465"/>
      <c r="G118" s="465"/>
      <c r="H118" s="465"/>
      <c r="I118" s="465"/>
      <c r="J118" s="465"/>
      <c r="K118" s="465"/>
      <c r="L118" s="544"/>
      <c r="M118" s="465"/>
      <c r="N118" s="544"/>
      <c r="O118" s="465"/>
      <c r="P118" s="465"/>
      <c r="Q118" s="465"/>
      <c r="R118" s="465"/>
      <c r="S118" s="465"/>
      <c r="T118" s="465"/>
      <c r="U118" s="465"/>
      <c r="V118" s="465"/>
      <c r="W118" s="465"/>
      <c r="X118" s="465"/>
      <c r="Y118" s="465"/>
      <c r="Z118" s="465"/>
      <c r="AA118" s="465"/>
      <c r="AB118" s="465"/>
      <c r="AC118" s="465"/>
      <c r="AD118" s="465"/>
      <c r="AE118" s="465"/>
    </row>
    <row r="119" spans="1:31" x14ac:dyDescent="0.2">
      <c r="A119" s="472"/>
      <c r="B119" s="664" t="s">
        <v>428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5"/>
      <c r="T119" s="665"/>
      <c r="U119" s="665"/>
      <c r="V119" s="665"/>
      <c r="W119" s="665"/>
      <c r="X119" s="665"/>
      <c r="Y119" s="665"/>
      <c r="Z119" s="665"/>
      <c r="AA119" s="665"/>
      <c r="AB119" s="665"/>
      <c r="AC119" s="665"/>
      <c r="AD119" s="472"/>
      <c r="AE119" s="472"/>
    </row>
    <row r="120" spans="1:31" x14ac:dyDescent="0.2">
      <c r="B120" s="471"/>
      <c r="C120" s="471"/>
      <c r="D120" s="471"/>
      <c r="E120" s="471"/>
      <c r="F120" s="471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</row>
    <row r="121" spans="1:31" x14ac:dyDescent="0.2">
      <c r="B121" s="661" t="s">
        <v>336</v>
      </c>
      <c r="C121" s="661"/>
      <c r="D121" s="661"/>
      <c r="E121" s="661"/>
      <c r="F121" s="661"/>
      <c r="G121" s="661"/>
      <c r="H121" s="661"/>
      <c r="I121" s="661"/>
      <c r="J121" s="661"/>
      <c r="K121" s="661"/>
      <c r="L121" s="661"/>
      <c r="M121" s="661"/>
      <c r="N121" s="661"/>
      <c r="O121" s="661"/>
      <c r="P121" s="661"/>
      <c r="Q121" s="661"/>
      <c r="R121" s="661"/>
      <c r="S121" s="661"/>
      <c r="T121" s="661"/>
      <c r="U121" s="661"/>
      <c r="V121" s="661"/>
      <c r="W121" s="661"/>
      <c r="X121" s="661"/>
      <c r="Y121" s="661"/>
      <c r="Z121" s="661"/>
      <c r="AA121" s="661"/>
      <c r="AB121" s="661"/>
      <c r="AC121" s="661"/>
      <c r="AD121" s="439"/>
      <c r="AE121" s="422"/>
    </row>
    <row r="122" spans="1:31" ht="122.25" customHeight="1" x14ac:dyDescent="0.2">
      <c r="B122" s="584" t="s">
        <v>112</v>
      </c>
      <c r="C122" s="584" t="s">
        <v>113</v>
      </c>
      <c r="D122" s="584" t="s">
        <v>114</v>
      </c>
      <c r="E122" s="584" t="s">
        <v>115</v>
      </c>
      <c r="F122" s="584" t="s">
        <v>116</v>
      </c>
      <c r="G122" s="584" t="s">
        <v>117</v>
      </c>
      <c r="H122" s="584" t="s">
        <v>118</v>
      </c>
      <c r="I122" s="584" t="s">
        <v>119</v>
      </c>
      <c r="J122" s="584" t="s">
        <v>120</v>
      </c>
      <c r="K122" s="584" t="s">
        <v>121</v>
      </c>
      <c r="L122" s="584" t="s">
        <v>139</v>
      </c>
      <c r="M122" s="584" t="s">
        <v>122</v>
      </c>
      <c r="N122" s="584" t="s">
        <v>138</v>
      </c>
      <c r="O122" s="584" t="s">
        <v>123</v>
      </c>
      <c r="P122" s="584" t="s">
        <v>124</v>
      </c>
      <c r="Q122" s="584" t="s">
        <v>125</v>
      </c>
      <c r="R122" s="584" t="s">
        <v>126</v>
      </c>
      <c r="S122" s="584" t="s">
        <v>127</v>
      </c>
      <c r="T122" s="584" t="s">
        <v>128</v>
      </c>
      <c r="U122" s="584" t="s">
        <v>129</v>
      </c>
      <c r="V122" s="584" t="s">
        <v>130</v>
      </c>
      <c r="W122" s="584" t="s">
        <v>209</v>
      </c>
      <c r="X122" s="584" t="s">
        <v>131</v>
      </c>
      <c r="Y122" s="584" t="s">
        <v>132</v>
      </c>
      <c r="Z122" s="584" t="s">
        <v>133</v>
      </c>
      <c r="AA122" s="584" t="s">
        <v>134</v>
      </c>
      <c r="AB122" s="584" t="s">
        <v>135</v>
      </c>
      <c r="AC122" s="584" t="s">
        <v>136</v>
      </c>
      <c r="AD122" s="440"/>
      <c r="AE122" s="397" t="s">
        <v>102</v>
      </c>
    </row>
    <row r="123" spans="1:31" hidden="1" x14ac:dyDescent="0.2">
      <c r="A123" s="381" t="s">
        <v>427</v>
      </c>
      <c r="B123" s="427">
        <v>14</v>
      </c>
      <c r="C123" s="427">
        <v>11</v>
      </c>
      <c r="D123" s="427">
        <v>8</v>
      </c>
      <c r="E123" s="427">
        <v>9</v>
      </c>
      <c r="F123" s="427">
        <v>6</v>
      </c>
      <c r="G123" s="427">
        <v>11</v>
      </c>
      <c r="H123" s="427">
        <v>20</v>
      </c>
      <c r="I123" s="427">
        <v>4</v>
      </c>
      <c r="J123" s="427">
        <v>16</v>
      </c>
      <c r="K123" s="427">
        <v>5</v>
      </c>
      <c r="L123" s="427">
        <v>1</v>
      </c>
      <c r="M123" s="427">
        <v>18</v>
      </c>
      <c r="N123" s="427">
        <v>7</v>
      </c>
      <c r="O123" s="427">
        <v>41</v>
      </c>
      <c r="P123" s="427">
        <v>12</v>
      </c>
      <c r="Q123" s="427">
        <v>18</v>
      </c>
      <c r="R123" s="427">
        <v>14</v>
      </c>
      <c r="S123" s="427">
        <v>5</v>
      </c>
      <c r="T123" s="427">
        <v>12</v>
      </c>
      <c r="U123" s="427">
        <v>43</v>
      </c>
      <c r="V123" s="427">
        <v>11</v>
      </c>
      <c r="W123" s="427">
        <v>2</v>
      </c>
      <c r="X123" s="427">
        <v>4</v>
      </c>
      <c r="Y123" s="427">
        <v>10</v>
      </c>
      <c r="Z123" s="427">
        <v>10</v>
      </c>
      <c r="AA123" s="427">
        <v>16</v>
      </c>
      <c r="AB123" s="427">
        <v>24</v>
      </c>
      <c r="AC123" s="427">
        <v>35</v>
      </c>
      <c r="AD123" s="440"/>
      <c r="AE123" s="261">
        <f>SUM(B123:AC123)</f>
        <v>387</v>
      </c>
    </row>
    <row r="124" spans="1:31" hidden="1" x14ac:dyDescent="0.2">
      <c r="A124" s="381" t="s">
        <v>425</v>
      </c>
      <c r="B124" s="427">
        <v>12</v>
      </c>
      <c r="C124" s="427">
        <v>8</v>
      </c>
      <c r="D124" s="427">
        <v>5</v>
      </c>
      <c r="E124" s="427">
        <v>9</v>
      </c>
      <c r="F124" s="427">
        <v>4</v>
      </c>
      <c r="G124" s="427">
        <v>8</v>
      </c>
      <c r="H124" s="427">
        <v>12</v>
      </c>
      <c r="I124" s="427">
        <v>2</v>
      </c>
      <c r="J124" s="427">
        <v>10</v>
      </c>
      <c r="K124" s="427">
        <v>3</v>
      </c>
      <c r="L124" s="427">
        <v>1</v>
      </c>
      <c r="M124" s="427">
        <v>12</v>
      </c>
      <c r="N124" s="427">
        <v>4</v>
      </c>
      <c r="O124" s="427">
        <v>27</v>
      </c>
      <c r="P124" s="427">
        <v>9</v>
      </c>
      <c r="Q124" s="427">
        <v>12</v>
      </c>
      <c r="R124" s="427">
        <v>8</v>
      </c>
      <c r="S124" s="427">
        <v>1</v>
      </c>
      <c r="T124" s="427">
        <v>9</v>
      </c>
      <c r="U124" s="427">
        <v>28</v>
      </c>
      <c r="V124" s="427">
        <v>6</v>
      </c>
      <c r="W124" s="427">
        <v>2</v>
      </c>
      <c r="X124" s="427">
        <v>2</v>
      </c>
      <c r="Y124" s="427">
        <v>3</v>
      </c>
      <c r="Z124" s="427">
        <v>6</v>
      </c>
      <c r="AA124" s="427">
        <v>15</v>
      </c>
      <c r="AB124" s="427">
        <v>16</v>
      </c>
      <c r="AC124" s="427">
        <v>16</v>
      </c>
      <c r="AD124" s="440"/>
      <c r="AE124" s="261">
        <f>SUM(B124:AC124)</f>
        <v>250</v>
      </c>
    </row>
    <row r="125" spans="1:31" ht="12" hidden="1" customHeight="1" x14ac:dyDescent="0.2">
      <c r="A125" s="381" t="s">
        <v>426</v>
      </c>
      <c r="B125" s="427">
        <v>2</v>
      </c>
      <c r="C125" s="427">
        <v>3</v>
      </c>
      <c r="D125" s="427">
        <v>3</v>
      </c>
      <c r="E125" s="427"/>
      <c r="F125" s="427">
        <v>2</v>
      </c>
      <c r="G125" s="427">
        <v>3</v>
      </c>
      <c r="H125" s="427">
        <v>8</v>
      </c>
      <c r="I125" s="427">
        <v>2</v>
      </c>
      <c r="J125" s="427">
        <v>6</v>
      </c>
      <c r="K125" s="427">
        <v>2</v>
      </c>
      <c r="L125" s="427"/>
      <c r="M125" s="427">
        <v>6</v>
      </c>
      <c r="N125" s="427">
        <v>3</v>
      </c>
      <c r="O125" s="427">
        <v>14</v>
      </c>
      <c r="P125" s="427">
        <v>3</v>
      </c>
      <c r="Q125" s="427">
        <v>6</v>
      </c>
      <c r="R125" s="427">
        <v>6</v>
      </c>
      <c r="S125" s="427">
        <v>4</v>
      </c>
      <c r="T125" s="427">
        <v>3</v>
      </c>
      <c r="U125" s="427">
        <v>15</v>
      </c>
      <c r="V125" s="427">
        <v>5</v>
      </c>
      <c r="W125" s="427"/>
      <c r="X125" s="427">
        <v>2</v>
      </c>
      <c r="Y125" s="427">
        <v>7</v>
      </c>
      <c r="Z125" s="427">
        <v>4</v>
      </c>
      <c r="AA125" s="427">
        <v>1</v>
      </c>
      <c r="AB125" s="427">
        <v>8</v>
      </c>
      <c r="AC125" s="427">
        <v>19</v>
      </c>
      <c r="AD125" s="440"/>
      <c r="AE125" s="261">
        <f>SUM(B125:AC125)</f>
        <v>137</v>
      </c>
    </row>
    <row r="126" spans="1:31" ht="25.5" x14ac:dyDescent="0.2">
      <c r="A126" s="466" t="s">
        <v>425</v>
      </c>
      <c r="B126" s="468">
        <f>B124/B123</f>
        <v>0.8571428571428571</v>
      </c>
      <c r="C126" s="468">
        <f>C124/C123</f>
        <v>0.72727272727272729</v>
      </c>
      <c r="D126" s="468">
        <f t="shared" ref="D126:AC126" si="5">D124/D123</f>
        <v>0.625</v>
      </c>
      <c r="E126" s="468">
        <f t="shared" si="5"/>
        <v>1</v>
      </c>
      <c r="F126" s="468">
        <f t="shared" si="5"/>
        <v>0.66666666666666663</v>
      </c>
      <c r="G126" s="468">
        <f t="shared" si="5"/>
        <v>0.72727272727272729</v>
      </c>
      <c r="H126" s="468">
        <f t="shared" si="5"/>
        <v>0.6</v>
      </c>
      <c r="I126" s="468">
        <f t="shared" si="5"/>
        <v>0.5</v>
      </c>
      <c r="J126" s="468">
        <f t="shared" si="5"/>
        <v>0.625</v>
      </c>
      <c r="K126" s="468">
        <f t="shared" si="5"/>
        <v>0.6</v>
      </c>
      <c r="L126" s="468">
        <f t="shared" ref="L126" si="6">L124/L123</f>
        <v>1</v>
      </c>
      <c r="M126" s="468">
        <f t="shared" si="5"/>
        <v>0.66666666666666663</v>
      </c>
      <c r="N126" s="468">
        <f t="shared" si="5"/>
        <v>0.5714285714285714</v>
      </c>
      <c r="O126" s="468">
        <f t="shared" si="5"/>
        <v>0.65853658536585369</v>
      </c>
      <c r="P126" s="468">
        <f t="shared" si="5"/>
        <v>0.75</v>
      </c>
      <c r="Q126" s="468">
        <f t="shared" si="5"/>
        <v>0.66666666666666663</v>
      </c>
      <c r="R126" s="468">
        <f t="shared" si="5"/>
        <v>0.5714285714285714</v>
      </c>
      <c r="S126" s="468">
        <f t="shared" si="5"/>
        <v>0.2</v>
      </c>
      <c r="T126" s="468">
        <f t="shared" si="5"/>
        <v>0.75</v>
      </c>
      <c r="U126" s="468">
        <f t="shared" si="5"/>
        <v>0.65116279069767447</v>
      </c>
      <c r="V126" s="468">
        <f t="shared" si="5"/>
        <v>0.54545454545454541</v>
      </c>
      <c r="W126" s="468">
        <f>W124/W123</f>
        <v>1</v>
      </c>
      <c r="X126" s="468">
        <f t="shared" si="5"/>
        <v>0.5</v>
      </c>
      <c r="Y126" s="468">
        <f t="shared" si="5"/>
        <v>0.3</v>
      </c>
      <c r="Z126" s="468">
        <f t="shared" si="5"/>
        <v>0.6</v>
      </c>
      <c r="AA126" s="468">
        <f t="shared" si="5"/>
        <v>0.9375</v>
      </c>
      <c r="AB126" s="468">
        <f t="shared" si="5"/>
        <v>0.66666666666666663</v>
      </c>
      <c r="AC126" s="468">
        <f t="shared" si="5"/>
        <v>0.45714285714285713</v>
      </c>
      <c r="AD126" s="441"/>
      <c r="AE126" s="470">
        <f>AE124/AE123</f>
        <v>0.64599483204134367</v>
      </c>
    </row>
    <row r="127" spans="1:31" ht="25.5" x14ac:dyDescent="0.2">
      <c r="A127" s="467" t="s">
        <v>426</v>
      </c>
      <c r="B127" s="469">
        <f>B125/B123</f>
        <v>0.14285714285714285</v>
      </c>
      <c r="C127" s="469">
        <f>C125/C123</f>
        <v>0.27272727272727271</v>
      </c>
      <c r="D127" s="469">
        <f t="shared" ref="D127:AC127" si="7">D125/D123</f>
        <v>0.375</v>
      </c>
      <c r="E127" s="469">
        <f t="shared" si="7"/>
        <v>0</v>
      </c>
      <c r="F127" s="469">
        <f t="shared" si="7"/>
        <v>0.33333333333333331</v>
      </c>
      <c r="G127" s="469">
        <f t="shared" si="7"/>
        <v>0.27272727272727271</v>
      </c>
      <c r="H127" s="469">
        <f t="shared" si="7"/>
        <v>0.4</v>
      </c>
      <c r="I127" s="469">
        <f t="shared" si="7"/>
        <v>0.5</v>
      </c>
      <c r="J127" s="469">
        <f t="shared" si="7"/>
        <v>0.375</v>
      </c>
      <c r="K127" s="469">
        <f t="shared" si="7"/>
        <v>0.4</v>
      </c>
      <c r="L127" s="469">
        <f t="shared" ref="L127" si="8">L125/L123</f>
        <v>0</v>
      </c>
      <c r="M127" s="469">
        <f t="shared" si="7"/>
        <v>0.33333333333333331</v>
      </c>
      <c r="N127" s="469">
        <f t="shared" si="7"/>
        <v>0.42857142857142855</v>
      </c>
      <c r="O127" s="469">
        <f t="shared" si="7"/>
        <v>0.34146341463414637</v>
      </c>
      <c r="P127" s="469">
        <f t="shared" si="7"/>
        <v>0.25</v>
      </c>
      <c r="Q127" s="469">
        <f t="shared" si="7"/>
        <v>0.33333333333333331</v>
      </c>
      <c r="R127" s="469">
        <f t="shared" si="7"/>
        <v>0.42857142857142855</v>
      </c>
      <c r="S127" s="469">
        <f t="shared" si="7"/>
        <v>0.8</v>
      </c>
      <c r="T127" s="469">
        <f t="shared" si="7"/>
        <v>0.25</v>
      </c>
      <c r="U127" s="469">
        <f t="shared" si="7"/>
        <v>0.34883720930232559</v>
      </c>
      <c r="V127" s="469">
        <f t="shared" si="7"/>
        <v>0.45454545454545453</v>
      </c>
      <c r="W127" s="469">
        <f>W125/W123</f>
        <v>0</v>
      </c>
      <c r="X127" s="469">
        <f t="shared" si="7"/>
        <v>0.5</v>
      </c>
      <c r="Y127" s="469">
        <f t="shared" si="7"/>
        <v>0.7</v>
      </c>
      <c r="Z127" s="469">
        <f t="shared" si="7"/>
        <v>0.4</v>
      </c>
      <c r="AA127" s="469">
        <f t="shared" si="7"/>
        <v>6.25E-2</v>
      </c>
      <c r="AB127" s="469">
        <f t="shared" si="7"/>
        <v>0.33333333333333331</v>
      </c>
      <c r="AC127" s="469">
        <f t="shared" si="7"/>
        <v>0.54285714285714282</v>
      </c>
      <c r="AD127" s="441"/>
      <c r="AE127" s="470">
        <f>AE125/AE123</f>
        <v>0.35400516795865633</v>
      </c>
    </row>
    <row r="129" spans="1:31" x14ac:dyDescent="0.2">
      <c r="A129" s="340" t="s">
        <v>570</v>
      </c>
    </row>
    <row r="130" spans="1:31" x14ac:dyDescent="0.2">
      <c r="A130" s="633" t="s">
        <v>580</v>
      </c>
      <c r="B130" s="633"/>
      <c r="C130" s="633"/>
      <c r="D130" s="633"/>
      <c r="E130" s="633"/>
      <c r="F130" s="633"/>
      <c r="G130" s="633"/>
      <c r="H130" s="633"/>
      <c r="I130" s="633"/>
      <c r="J130" s="633"/>
      <c r="K130" s="633"/>
      <c r="L130" s="633"/>
      <c r="M130" s="633"/>
      <c r="N130" s="633"/>
      <c r="O130" s="633"/>
      <c r="P130" s="633"/>
      <c r="Q130" s="633"/>
      <c r="R130" s="633"/>
      <c r="S130" s="633"/>
      <c r="T130" s="633"/>
      <c r="U130" s="633"/>
      <c r="V130" s="633"/>
      <c r="W130" s="633"/>
      <c r="X130" s="633"/>
      <c r="Y130" s="633"/>
      <c r="Z130" s="633"/>
      <c r="AA130" s="633"/>
      <c r="AB130" s="633"/>
      <c r="AC130" s="633"/>
      <c r="AD130" s="633"/>
      <c r="AE130" s="633"/>
    </row>
  </sheetData>
  <mergeCells count="8">
    <mergeCell ref="B121:AC121"/>
    <mergeCell ref="A130:AE130"/>
    <mergeCell ref="B5:AC5"/>
    <mergeCell ref="A1:AE1"/>
    <mergeCell ref="A3:AE3"/>
    <mergeCell ref="A117:AE117"/>
    <mergeCell ref="B106:AC106"/>
    <mergeCell ref="B119:AC11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60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86" max="3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A20" sqref="A20"/>
    </sheetView>
  </sheetViews>
  <sheetFormatPr baseColWidth="10" defaultRowHeight="12.75" x14ac:dyDescent="0.2"/>
  <cols>
    <col min="1" max="1" width="28" customWidth="1"/>
    <col min="2" max="2" width="10.1640625" customWidth="1"/>
    <col min="3" max="3" width="9.6640625" customWidth="1"/>
    <col min="4" max="4" width="8" customWidth="1"/>
    <col min="5" max="5" width="9.1640625" customWidth="1"/>
    <col min="6" max="6" width="10.33203125" customWidth="1"/>
    <col min="7" max="7" width="8" customWidth="1"/>
    <col min="8" max="8" width="10" customWidth="1"/>
    <col min="9" max="9" width="9.33203125" customWidth="1"/>
    <col min="10" max="10" width="8.6640625" customWidth="1"/>
  </cols>
  <sheetData>
    <row r="1" spans="1:10" ht="13.5" thickBot="1" x14ac:dyDescent="0.25">
      <c r="J1" s="474">
        <v>44013</v>
      </c>
    </row>
    <row r="2" spans="1:10" ht="13.5" customHeight="1" thickTop="1" x14ac:dyDescent="0.2">
      <c r="A2" s="675" t="s">
        <v>530</v>
      </c>
      <c r="B2" s="676"/>
      <c r="C2" s="676"/>
      <c r="D2" s="676"/>
      <c r="E2" s="676"/>
      <c r="F2" s="676"/>
      <c r="G2" s="676"/>
      <c r="H2" s="676"/>
      <c r="I2" s="676"/>
      <c r="J2" s="677"/>
    </row>
    <row r="3" spans="1:10" ht="13.5" thickBot="1" x14ac:dyDescent="0.25">
      <c r="A3" s="678"/>
      <c r="B3" s="679"/>
      <c r="C3" s="679"/>
      <c r="D3" s="679"/>
      <c r="E3" s="679"/>
      <c r="F3" s="679"/>
      <c r="G3" s="679"/>
      <c r="H3" s="679"/>
      <c r="I3" s="679"/>
      <c r="J3" s="680"/>
    </row>
    <row r="4" spans="1:10" ht="13.5" thickTop="1" x14ac:dyDescent="0.2"/>
    <row r="5" spans="1:10" x14ac:dyDescent="0.2">
      <c r="A5" s="681" t="s">
        <v>511</v>
      </c>
      <c r="B5" s="681"/>
      <c r="C5" s="681"/>
      <c r="D5" s="681"/>
      <c r="E5" s="681"/>
      <c r="F5" s="681"/>
      <c r="G5" s="681"/>
      <c r="H5" s="681"/>
      <c r="I5" s="681"/>
      <c r="J5" s="681"/>
    </row>
    <row r="7" spans="1:10" x14ac:dyDescent="0.2">
      <c r="A7" s="517"/>
      <c r="B7" s="669" t="s">
        <v>169</v>
      </c>
      <c r="C7" s="670"/>
      <c r="D7" s="671"/>
      <c r="E7" s="669" t="s">
        <v>170</v>
      </c>
      <c r="F7" s="670"/>
      <c r="G7" s="671"/>
      <c r="H7" s="672" t="s">
        <v>102</v>
      </c>
      <c r="I7" s="673"/>
      <c r="J7" s="674"/>
    </row>
    <row r="8" spans="1:10" x14ac:dyDescent="0.2">
      <c r="A8" s="518"/>
      <c r="B8" s="535" t="s">
        <v>487</v>
      </c>
      <c r="C8" s="535" t="s">
        <v>488</v>
      </c>
      <c r="D8" s="535" t="s">
        <v>102</v>
      </c>
      <c r="E8" s="535" t="s">
        <v>487</v>
      </c>
      <c r="F8" s="535" t="s">
        <v>488</v>
      </c>
      <c r="G8" s="535" t="s">
        <v>102</v>
      </c>
      <c r="H8" s="535" t="s">
        <v>487</v>
      </c>
      <c r="I8" s="535" t="s">
        <v>488</v>
      </c>
      <c r="J8" s="535" t="s">
        <v>102</v>
      </c>
    </row>
    <row r="9" spans="1:10" x14ac:dyDescent="0.2">
      <c r="A9" s="536" t="s">
        <v>489</v>
      </c>
      <c r="B9" s="523">
        <v>209</v>
      </c>
      <c r="C9" s="524">
        <v>235</v>
      </c>
      <c r="D9" s="523">
        <f>B9+C9</f>
        <v>444</v>
      </c>
      <c r="E9" s="524">
        <v>169</v>
      </c>
      <c r="F9" s="523">
        <v>84</v>
      </c>
      <c r="G9" s="524">
        <f>E9+F9</f>
        <v>253</v>
      </c>
      <c r="H9" s="525">
        <f t="shared" ref="H9:I12" si="0">B9+E9</f>
        <v>378</v>
      </c>
      <c r="I9" s="525">
        <f t="shared" si="0"/>
        <v>319</v>
      </c>
      <c r="J9" s="525">
        <f>H9+I9</f>
        <v>697</v>
      </c>
    </row>
    <row r="10" spans="1:10" ht="36.75" customHeight="1" x14ac:dyDescent="0.2">
      <c r="A10" s="537" t="s">
        <v>490</v>
      </c>
      <c r="B10" s="526">
        <v>70</v>
      </c>
      <c r="C10" s="526">
        <v>72</v>
      </c>
      <c r="D10" s="527">
        <f>B10+C10</f>
        <v>142</v>
      </c>
      <c r="E10" s="526">
        <v>23</v>
      </c>
      <c r="F10" s="526">
        <v>16</v>
      </c>
      <c r="G10" s="527">
        <f>E10+F10</f>
        <v>39</v>
      </c>
      <c r="H10" s="528">
        <f t="shared" si="0"/>
        <v>93</v>
      </c>
      <c r="I10" s="528">
        <f t="shared" si="0"/>
        <v>88</v>
      </c>
      <c r="J10" s="529">
        <f>H10+I10</f>
        <v>181</v>
      </c>
    </row>
    <row r="11" spans="1:10" ht="38.25" customHeight="1" x14ac:dyDescent="0.2">
      <c r="A11" s="537" t="s">
        <v>491</v>
      </c>
      <c r="B11" s="526">
        <v>2</v>
      </c>
      <c r="C11" s="526">
        <v>6</v>
      </c>
      <c r="D11" s="527">
        <f>B11+C11</f>
        <v>8</v>
      </c>
      <c r="E11" s="526"/>
      <c r="F11" s="526"/>
      <c r="G11" s="527">
        <f>E11+F11</f>
        <v>0</v>
      </c>
      <c r="H11" s="528">
        <f t="shared" si="0"/>
        <v>2</v>
      </c>
      <c r="I11" s="528">
        <f t="shared" si="0"/>
        <v>6</v>
      </c>
      <c r="J11" s="529">
        <f>H11+I11</f>
        <v>8</v>
      </c>
    </row>
    <row r="12" spans="1:10" ht="28.5" customHeight="1" x14ac:dyDescent="0.2">
      <c r="A12" s="536" t="s">
        <v>545</v>
      </c>
      <c r="B12" s="523">
        <v>72</v>
      </c>
      <c r="C12" s="524">
        <v>76</v>
      </c>
      <c r="D12" s="523">
        <f>B12+C12</f>
        <v>148</v>
      </c>
      <c r="E12" s="524">
        <v>23</v>
      </c>
      <c r="F12" s="523">
        <v>16</v>
      </c>
      <c r="G12" s="524">
        <f>E12+F12</f>
        <v>39</v>
      </c>
      <c r="H12" s="525">
        <f t="shared" si="0"/>
        <v>95</v>
      </c>
      <c r="I12" s="525">
        <f t="shared" si="0"/>
        <v>92</v>
      </c>
      <c r="J12" s="525">
        <f>H12+I12</f>
        <v>187</v>
      </c>
    </row>
    <row r="13" spans="1:10" ht="39.75" customHeight="1" x14ac:dyDescent="0.2">
      <c r="A13" s="538" t="s">
        <v>492</v>
      </c>
      <c r="B13" s="520">
        <f t="shared" ref="B13:J13" si="1">B12/B9</f>
        <v>0.34449760765550241</v>
      </c>
      <c r="C13" s="520">
        <f t="shared" si="1"/>
        <v>0.32340425531914896</v>
      </c>
      <c r="D13" s="530">
        <f t="shared" si="1"/>
        <v>0.33333333333333331</v>
      </c>
      <c r="E13" s="520">
        <f t="shared" si="1"/>
        <v>0.13609467455621302</v>
      </c>
      <c r="F13" s="520">
        <f t="shared" si="1"/>
        <v>0.19047619047619047</v>
      </c>
      <c r="G13" s="530">
        <f t="shared" si="1"/>
        <v>0.1541501976284585</v>
      </c>
      <c r="H13" s="520">
        <f t="shared" si="1"/>
        <v>0.25132275132275134</v>
      </c>
      <c r="I13" s="520">
        <f t="shared" si="1"/>
        <v>0.2884012539184953</v>
      </c>
      <c r="J13" s="531">
        <f t="shared" si="1"/>
        <v>0.26829268292682928</v>
      </c>
    </row>
    <row r="14" spans="1:10" ht="30.75" customHeight="1" x14ac:dyDescent="0.2">
      <c r="A14" s="539"/>
      <c r="B14" s="532"/>
      <c r="C14" s="532"/>
      <c r="D14" s="532"/>
      <c r="E14" s="532"/>
      <c r="F14" s="532"/>
      <c r="G14" s="532"/>
      <c r="H14" s="532"/>
      <c r="I14" s="532"/>
      <c r="J14" s="532"/>
    </row>
    <row r="15" spans="1:10" x14ac:dyDescent="0.2">
      <c r="A15" s="539"/>
      <c r="B15" s="669" t="s">
        <v>169</v>
      </c>
      <c r="C15" s="670"/>
      <c r="D15" s="671"/>
      <c r="E15" s="669" t="s">
        <v>170</v>
      </c>
      <c r="F15" s="670"/>
      <c r="G15" s="671"/>
      <c r="H15" s="672" t="s">
        <v>102</v>
      </c>
      <c r="I15" s="673"/>
      <c r="J15" s="674"/>
    </row>
    <row r="16" spans="1:10" x14ac:dyDescent="0.2">
      <c r="A16" s="539"/>
      <c r="B16" s="535" t="s">
        <v>487</v>
      </c>
      <c r="C16" s="535" t="s">
        <v>488</v>
      </c>
      <c r="D16" s="535" t="s">
        <v>102</v>
      </c>
      <c r="E16" s="535" t="s">
        <v>487</v>
      </c>
      <c r="F16" s="535" t="s">
        <v>488</v>
      </c>
      <c r="G16" s="535" t="s">
        <v>102</v>
      </c>
      <c r="H16" s="535" t="s">
        <v>487</v>
      </c>
      <c r="I16" s="535" t="s">
        <v>488</v>
      </c>
      <c r="J16" s="535" t="s">
        <v>102</v>
      </c>
    </row>
    <row r="17" spans="1:15" x14ac:dyDescent="0.2">
      <c r="A17" s="536" t="s">
        <v>493</v>
      </c>
      <c r="B17" s="523">
        <v>48</v>
      </c>
      <c r="C17" s="524">
        <v>62</v>
      </c>
      <c r="D17" s="523">
        <f>B17+C17</f>
        <v>110</v>
      </c>
      <c r="E17" s="524">
        <v>61</v>
      </c>
      <c r="F17" s="523">
        <v>32</v>
      </c>
      <c r="G17" s="524">
        <f>E17+F17</f>
        <v>93</v>
      </c>
      <c r="H17" s="525">
        <f t="shared" ref="H17:I20" si="2">B17+E17</f>
        <v>109</v>
      </c>
      <c r="I17" s="525">
        <f t="shared" si="2"/>
        <v>94</v>
      </c>
      <c r="J17" s="525">
        <f>H17+I17</f>
        <v>203</v>
      </c>
    </row>
    <row r="18" spans="1:15" ht="25.5" x14ac:dyDescent="0.2">
      <c r="A18" s="537" t="s">
        <v>494</v>
      </c>
      <c r="B18" s="526">
        <v>17</v>
      </c>
      <c r="C18" s="526">
        <v>27</v>
      </c>
      <c r="D18" s="527">
        <f>B18+C18</f>
        <v>44</v>
      </c>
      <c r="E18" s="526">
        <v>9</v>
      </c>
      <c r="F18" s="526">
        <v>6</v>
      </c>
      <c r="G18" s="527">
        <f>E18+F18</f>
        <v>15</v>
      </c>
      <c r="H18" s="528">
        <f t="shared" si="2"/>
        <v>26</v>
      </c>
      <c r="I18" s="528">
        <f t="shared" si="2"/>
        <v>33</v>
      </c>
      <c r="J18" s="529">
        <f>H18+I18</f>
        <v>59</v>
      </c>
      <c r="L18" s="585"/>
      <c r="M18" s="586"/>
      <c r="N18" s="586"/>
      <c r="O18" s="586"/>
    </row>
    <row r="19" spans="1:15" x14ac:dyDescent="0.2">
      <c r="A19" s="537" t="s">
        <v>495</v>
      </c>
      <c r="B19" s="526">
        <v>1</v>
      </c>
      <c r="C19" s="526">
        <v>3</v>
      </c>
      <c r="D19" s="527">
        <f>B19+C19</f>
        <v>4</v>
      </c>
      <c r="E19" s="526"/>
      <c r="F19" s="526"/>
      <c r="G19" s="527">
        <f>E19+F19</f>
        <v>0</v>
      </c>
      <c r="H19" s="528">
        <f t="shared" si="2"/>
        <v>1</v>
      </c>
      <c r="I19" s="528">
        <f t="shared" si="2"/>
        <v>3</v>
      </c>
      <c r="J19" s="529">
        <f>H19+I19</f>
        <v>4</v>
      </c>
      <c r="L19" s="585"/>
      <c r="M19" s="586"/>
      <c r="N19" s="586"/>
      <c r="O19" s="586"/>
    </row>
    <row r="20" spans="1:15" ht="25.5" x14ac:dyDescent="0.2">
      <c r="A20" s="536" t="s">
        <v>544</v>
      </c>
      <c r="B20" s="523">
        <v>18</v>
      </c>
      <c r="C20" s="524">
        <v>29</v>
      </c>
      <c r="D20" s="523">
        <f>B20+C20</f>
        <v>47</v>
      </c>
      <c r="E20" s="524">
        <v>9</v>
      </c>
      <c r="F20" s="523">
        <v>6</v>
      </c>
      <c r="G20" s="524">
        <f>E20+F20</f>
        <v>15</v>
      </c>
      <c r="H20" s="525">
        <f t="shared" si="2"/>
        <v>27</v>
      </c>
      <c r="I20" s="525">
        <f t="shared" si="2"/>
        <v>35</v>
      </c>
      <c r="J20" s="525">
        <f>H20+I20</f>
        <v>62</v>
      </c>
    </row>
    <row r="21" spans="1:15" ht="51" x14ac:dyDescent="0.2">
      <c r="A21" s="537" t="s">
        <v>496</v>
      </c>
      <c r="B21" s="521">
        <f>B20/B12</f>
        <v>0.25</v>
      </c>
      <c r="C21" s="521">
        <f t="shared" ref="C21:J21" si="3">C20/C12</f>
        <v>0.38157894736842107</v>
      </c>
      <c r="D21" s="533">
        <f t="shared" si="3"/>
        <v>0.31756756756756754</v>
      </c>
      <c r="E21" s="521">
        <f t="shared" si="3"/>
        <v>0.39130434782608697</v>
      </c>
      <c r="F21" s="521">
        <f t="shared" si="3"/>
        <v>0.375</v>
      </c>
      <c r="G21" s="533">
        <f t="shared" si="3"/>
        <v>0.38461538461538464</v>
      </c>
      <c r="H21" s="521">
        <f t="shared" si="3"/>
        <v>0.28421052631578947</v>
      </c>
      <c r="I21" s="521">
        <f t="shared" si="3"/>
        <v>0.38043478260869568</v>
      </c>
      <c r="J21" s="534">
        <f t="shared" si="3"/>
        <v>0.33155080213903743</v>
      </c>
    </row>
    <row r="22" spans="1:15" ht="25.5" x14ac:dyDescent="0.2">
      <c r="A22" s="536" t="s">
        <v>497</v>
      </c>
      <c r="B22" s="523">
        <f>B17-B20</f>
        <v>30</v>
      </c>
      <c r="C22" s="524">
        <f t="shared" ref="C22:J22" si="4">C17-C20</f>
        <v>33</v>
      </c>
      <c r="D22" s="523">
        <f t="shared" si="4"/>
        <v>63</v>
      </c>
      <c r="E22" s="524">
        <f t="shared" si="4"/>
        <v>52</v>
      </c>
      <c r="F22" s="523">
        <f t="shared" si="4"/>
        <v>26</v>
      </c>
      <c r="G22" s="524">
        <f t="shared" si="4"/>
        <v>78</v>
      </c>
      <c r="H22" s="525">
        <f>B22+E22</f>
        <v>82</v>
      </c>
      <c r="I22" s="525">
        <f>C22+F22</f>
        <v>59</v>
      </c>
      <c r="J22" s="525">
        <f t="shared" si="4"/>
        <v>141</v>
      </c>
    </row>
    <row r="23" spans="1:15" ht="51" x14ac:dyDescent="0.2">
      <c r="A23" s="538" t="s">
        <v>498</v>
      </c>
      <c r="B23" s="520">
        <f>B20/B17</f>
        <v>0.375</v>
      </c>
      <c r="C23" s="520">
        <f t="shared" ref="C23:J23" si="5">C20/C17</f>
        <v>0.46774193548387094</v>
      </c>
      <c r="D23" s="522">
        <f t="shared" si="5"/>
        <v>0.42727272727272725</v>
      </c>
      <c r="E23" s="520">
        <f t="shared" si="5"/>
        <v>0.14754098360655737</v>
      </c>
      <c r="F23" s="520">
        <f t="shared" si="5"/>
        <v>0.1875</v>
      </c>
      <c r="G23" s="522">
        <f t="shared" si="5"/>
        <v>0.16129032258064516</v>
      </c>
      <c r="H23" s="520">
        <f t="shared" si="5"/>
        <v>0.24770642201834864</v>
      </c>
      <c r="I23" s="520">
        <f t="shared" si="5"/>
        <v>0.37234042553191488</v>
      </c>
      <c r="J23" s="522">
        <f t="shared" si="5"/>
        <v>0.30541871921182268</v>
      </c>
    </row>
    <row r="24" spans="1:15" x14ac:dyDescent="0.2">
      <c r="A24" s="519"/>
      <c r="B24" s="519"/>
      <c r="C24" s="519"/>
      <c r="D24" s="519"/>
      <c r="E24" s="519"/>
      <c r="F24" s="519"/>
      <c r="G24" s="519"/>
      <c r="H24" s="519"/>
      <c r="I24" s="519"/>
      <c r="J24" s="519"/>
    </row>
    <row r="25" spans="1:15" x14ac:dyDescent="0.2">
      <c r="A25" s="562" t="s">
        <v>556</v>
      </c>
      <c r="B25" s="563"/>
      <c r="C25" s="563"/>
      <c r="D25" s="563"/>
      <c r="E25" s="563"/>
      <c r="F25" s="563"/>
      <c r="G25" s="563"/>
      <c r="H25" s="563"/>
      <c r="I25" s="563"/>
      <c r="J25" s="563"/>
    </row>
    <row r="26" spans="1:15" ht="26.25" customHeight="1" x14ac:dyDescent="0.2">
      <c r="A26" s="668" t="s">
        <v>571</v>
      </c>
      <c r="B26" s="668"/>
      <c r="C26" s="668"/>
      <c r="D26" s="668"/>
      <c r="E26" s="668"/>
      <c r="F26" s="668"/>
      <c r="G26" s="668"/>
      <c r="H26" s="668"/>
      <c r="I26" s="668"/>
      <c r="J26" s="668"/>
    </row>
    <row r="27" spans="1:15" ht="25.5" customHeight="1" x14ac:dyDescent="0.2">
      <c r="A27" s="666" t="s">
        <v>546</v>
      </c>
      <c r="B27" s="667"/>
      <c r="C27" s="667"/>
      <c r="D27" s="667"/>
      <c r="E27" s="667"/>
      <c r="F27" s="667"/>
      <c r="G27" s="667"/>
      <c r="H27" s="667"/>
      <c r="I27" s="667"/>
      <c r="J27" s="667"/>
    </row>
  </sheetData>
  <mergeCells count="10">
    <mergeCell ref="A2:J3"/>
    <mergeCell ref="A5:J5"/>
    <mergeCell ref="B7:D7"/>
    <mergeCell ref="E7:G7"/>
    <mergeCell ref="H7:J7"/>
    <mergeCell ref="A27:J27"/>
    <mergeCell ref="A26:J26"/>
    <mergeCell ref="B15:D15"/>
    <mergeCell ref="E15:G15"/>
    <mergeCell ref="H15:J15"/>
  </mergeCells>
  <pageMargins left="0.7" right="0.7" top="0.75" bottom="0.75" header="0.3" footer="0.3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3" tint="-0.49998474074526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539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x14ac:dyDescent="0.2">
      <c r="B35" s="330"/>
      <c r="C35" s="330"/>
      <c r="D35" s="330"/>
    </row>
    <row r="36" spans="1:9" x14ac:dyDescent="0.2">
      <c r="B36" s="330"/>
      <c r="C36" s="330"/>
      <c r="D36" s="330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P92"/>
  <sheetViews>
    <sheetView showGridLines="0" workbookViewId="0">
      <selection activeCell="P77" sqref="P77"/>
    </sheetView>
  </sheetViews>
  <sheetFormatPr baseColWidth="10" defaultRowHeight="12.75" x14ac:dyDescent="0.2"/>
  <cols>
    <col min="1" max="1" width="17.5" bestFit="1" customWidth="1"/>
    <col min="9" max="9" width="5.33203125" customWidth="1"/>
  </cols>
  <sheetData>
    <row r="1" spans="1:16" ht="13.5" thickBot="1" x14ac:dyDescent="0.25"/>
    <row r="2" spans="1:16" s="114" customFormat="1" ht="33.75" customHeight="1" thickTop="1" thickBot="1" x14ac:dyDescent="0.25">
      <c r="A2" s="648" t="s">
        <v>520</v>
      </c>
      <c r="B2" s="649"/>
      <c r="C2" s="649"/>
      <c r="D2" s="649"/>
      <c r="E2" s="649"/>
      <c r="F2" s="649"/>
      <c r="G2" s="649"/>
      <c r="H2" s="649"/>
      <c r="I2" s="649"/>
      <c r="J2" s="650"/>
      <c r="K2" s="380"/>
      <c r="L2" s="380"/>
      <c r="M2" s="380"/>
      <c r="N2" s="380"/>
      <c r="O2" s="380"/>
      <c r="P2" s="380"/>
    </row>
    <row r="3" spans="1:16" ht="13.5" thickTop="1" x14ac:dyDescent="0.2"/>
    <row r="5" spans="1:16" ht="25.5" customHeight="1" x14ac:dyDescent="0.2">
      <c r="A5" s="629" t="s">
        <v>338</v>
      </c>
      <c r="B5" s="629"/>
      <c r="C5" s="629"/>
      <c r="D5" s="629"/>
      <c r="E5" s="629"/>
      <c r="F5" s="629"/>
      <c r="G5" s="629"/>
      <c r="H5" s="629"/>
      <c r="I5" s="629"/>
      <c r="J5" s="629"/>
    </row>
    <row r="6" spans="1:16" x14ac:dyDescent="0.2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8" spans="1:16" ht="15" customHeight="1" x14ac:dyDescent="0.2">
      <c r="B8" s="672" t="s">
        <v>101</v>
      </c>
      <c r="C8" s="673"/>
      <c r="D8" s="673"/>
      <c r="E8" s="673"/>
      <c r="F8" s="673"/>
      <c r="G8" s="674"/>
      <c r="H8" s="682" t="s">
        <v>102</v>
      </c>
      <c r="J8" s="629" t="s">
        <v>540</v>
      </c>
    </row>
    <row r="9" spans="1:16" ht="23.25" customHeight="1" x14ac:dyDescent="0.2">
      <c r="B9" s="2">
        <v>2015</v>
      </c>
      <c r="C9" s="2">
        <v>2016</v>
      </c>
      <c r="D9" s="2">
        <v>2017</v>
      </c>
      <c r="E9" s="2">
        <v>2018</v>
      </c>
      <c r="F9" s="2">
        <v>2019</v>
      </c>
      <c r="G9" s="3" t="s">
        <v>339</v>
      </c>
      <c r="H9" s="683"/>
      <c r="J9" s="629"/>
    </row>
    <row r="11" spans="1:16" x14ac:dyDescent="0.2">
      <c r="A11" s="63" t="s">
        <v>97</v>
      </c>
      <c r="B11" s="118">
        <v>4</v>
      </c>
      <c r="C11" s="118">
        <v>11</v>
      </c>
      <c r="D11" s="118">
        <v>25</v>
      </c>
      <c r="E11" s="118">
        <v>52</v>
      </c>
      <c r="F11" s="118">
        <v>100</v>
      </c>
      <c r="G11" s="119">
        <v>2</v>
      </c>
      <c r="H11" s="120">
        <f>SUM(B11:G11)</f>
        <v>194</v>
      </c>
      <c r="J11" s="147">
        <f>F11/H11</f>
        <v>0.51546391752577314</v>
      </c>
    </row>
    <row r="12" spans="1:16" x14ac:dyDescent="0.2">
      <c r="A12" s="65" t="s">
        <v>67</v>
      </c>
      <c r="B12" s="121">
        <v>2</v>
      </c>
      <c r="C12" s="121">
        <v>4</v>
      </c>
      <c r="D12" s="121">
        <v>8</v>
      </c>
      <c r="E12" s="121">
        <v>32</v>
      </c>
      <c r="F12" s="121">
        <v>49</v>
      </c>
      <c r="G12" s="122"/>
      <c r="H12" s="123">
        <f t="shared" ref="H12:H75" si="0">SUM(B12:G12)</f>
        <v>95</v>
      </c>
      <c r="J12" s="148">
        <f t="shared" ref="J12:J75" si="1">F12/H12</f>
        <v>0.51578947368421058</v>
      </c>
    </row>
    <row r="13" spans="1:16" x14ac:dyDescent="0.2">
      <c r="A13" s="14" t="s">
        <v>1</v>
      </c>
      <c r="B13" s="124">
        <v>1</v>
      </c>
      <c r="C13" s="124">
        <v>2</v>
      </c>
      <c r="D13" s="124">
        <v>1</v>
      </c>
      <c r="E13" s="124">
        <v>11</v>
      </c>
      <c r="F13" s="124">
        <v>25</v>
      </c>
      <c r="G13" s="125"/>
      <c r="H13" s="126">
        <f t="shared" si="0"/>
        <v>40</v>
      </c>
      <c r="J13" s="149">
        <f t="shared" si="1"/>
        <v>0.625</v>
      </c>
    </row>
    <row r="14" spans="1:16" x14ac:dyDescent="0.2">
      <c r="A14" s="16" t="s">
        <v>2</v>
      </c>
      <c r="B14" s="127">
        <v>1</v>
      </c>
      <c r="C14" s="127"/>
      <c r="D14" s="127">
        <v>3</v>
      </c>
      <c r="E14" s="127">
        <v>14</v>
      </c>
      <c r="F14" s="127">
        <v>19</v>
      </c>
      <c r="G14" s="128"/>
      <c r="H14" s="129">
        <f t="shared" si="0"/>
        <v>37</v>
      </c>
      <c r="J14" s="150">
        <f t="shared" si="1"/>
        <v>0.51351351351351349</v>
      </c>
    </row>
    <row r="15" spans="1:16" x14ac:dyDescent="0.2">
      <c r="A15" s="16" t="s">
        <v>3</v>
      </c>
      <c r="B15" s="127"/>
      <c r="C15" s="127"/>
      <c r="D15" s="127">
        <v>1</v>
      </c>
      <c r="E15" s="127">
        <v>2</v>
      </c>
      <c r="F15" s="127">
        <v>2</v>
      </c>
      <c r="G15" s="128"/>
      <c r="H15" s="129">
        <f t="shared" si="0"/>
        <v>5</v>
      </c>
      <c r="J15" s="150">
        <f t="shared" si="1"/>
        <v>0.4</v>
      </c>
    </row>
    <row r="16" spans="1:16" x14ac:dyDescent="0.2">
      <c r="A16" s="42" t="s">
        <v>4</v>
      </c>
      <c r="B16" s="130"/>
      <c r="C16" s="130">
        <v>2</v>
      </c>
      <c r="D16" s="130">
        <v>3</v>
      </c>
      <c r="E16" s="130">
        <v>5</v>
      </c>
      <c r="F16" s="130">
        <v>3</v>
      </c>
      <c r="G16" s="131"/>
      <c r="H16" s="132">
        <f t="shared" si="0"/>
        <v>13</v>
      </c>
      <c r="J16" s="151">
        <f t="shared" si="1"/>
        <v>0.23076923076923078</v>
      </c>
    </row>
    <row r="17" spans="1:10" x14ac:dyDescent="0.2">
      <c r="A17" s="53" t="s">
        <v>68</v>
      </c>
      <c r="B17" s="133">
        <v>2</v>
      </c>
      <c r="C17" s="133">
        <v>7</v>
      </c>
      <c r="D17" s="133">
        <v>17</v>
      </c>
      <c r="E17" s="133">
        <v>20</v>
      </c>
      <c r="F17" s="133">
        <v>51</v>
      </c>
      <c r="G17" s="134">
        <v>2</v>
      </c>
      <c r="H17" s="135">
        <f t="shared" si="0"/>
        <v>99</v>
      </c>
      <c r="J17" s="152">
        <f t="shared" si="1"/>
        <v>0.51515151515151514</v>
      </c>
    </row>
    <row r="18" spans="1:10" x14ac:dyDescent="0.2">
      <c r="A18" s="14" t="s">
        <v>5</v>
      </c>
      <c r="B18" s="124">
        <v>1</v>
      </c>
      <c r="C18" s="124">
        <v>3</v>
      </c>
      <c r="D18" s="124">
        <v>8</v>
      </c>
      <c r="E18" s="124">
        <v>9</v>
      </c>
      <c r="F18" s="124">
        <v>17</v>
      </c>
      <c r="G18" s="125">
        <v>1</v>
      </c>
      <c r="H18" s="126">
        <f t="shared" si="0"/>
        <v>39</v>
      </c>
      <c r="J18" s="149">
        <f t="shared" si="1"/>
        <v>0.4358974358974359</v>
      </c>
    </row>
    <row r="19" spans="1:10" x14ac:dyDescent="0.2">
      <c r="A19" s="42" t="s">
        <v>6</v>
      </c>
      <c r="B19" s="130">
        <v>1</v>
      </c>
      <c r="C19" s="130">
        <v>4</v>
      </c>
      <c r="D19" s="130">
        <v>9</v>
      </c>
      <c r="E19" s="130">
        <v>11</v>
      </c>
      <c r="F19" s="130">
        <v>34</v>
      </c>
      <c r="G19" s="131">
        <v>1</v>
      </c>
      <c r="H19" s="132">
        <f t="shared" si="0"/>
        <v>60</v>
      </c>
      <c r="J19" s="151">
        <f t="shared" si="1"/>
        <v>0.56666666666666665</v>
      </c>
    </row>
    <row r="20" spans="1:10" x14ac:dyDescent="0.2">
      <c r="A20" s="63" t="s">
        <v>98</v>
      </c>
      <c r="B20" s="118">
        <v>16</v>
      </c>
      <c r="C20" s="118">
        <v>48</v>
      </c>
      <c r="D20" s="118">
        <v>75</v>
      </c>
      <c r="E20" s="118">
        <v>106</v>
      </c>
      <c r="F20" s="118">
        <v>124</v>
      </c>
      <c r="G20" s="119">
        <v>2</v>
      </c>
      <c r="H20" s="120">
        <f t="shared" si="0"/>
        <v>371</v>
      </c>
      <c r="J20" s="147">
        <f t="shared" si="1"/>
        <v>0.33423180592991913</v>
      </c>
    </row>
    <row r="21" spans="1:10" x14ac:dyDescent="0.2">
      <c r="A21" s="65" t="s">
        <v>69</v>
      </c>
      <c r="B21" s="121">
        <v>4</v>
      </c>
      <c r="C21" s="121">
        <v>11</v>
      </c>
      <c r="D21" s="121">
        <v>27</v>
      </c>
      <c r="E21" s="121">
        <v>38</v>
      </c>
      <c r="F21" s="121">
        <v>40</v>
      </c>
      <c r="G21" s="122">
        <v>1</v>
      </c>
      <c r="H21" s="123">
        <f t="shared" si="0"/>
        <v>121</v>
      </c>
      <c r="J21" s="148">
        <f t="shared" si="1"/>
        <v>0.33057851239669422</v>
      </c>
    </row>
    <row r="22" spans="1:10" x14ac:dyDescent="0.2">
      <c r="A22" s="14" t="s">
        <v>8</v>
      </c>
      <c r="B22" s="124"/>
      <c r="C22" s="124"/>
      <c r="D22" s="124">
        <v>6</v>
      </c>
      <c r="E22" s="124">
        <v>1</v>
      </c>
      <c r="F22" s="124">
        <v>4</v>
      </c>
      <c r="G22" s="125">
        <v>1</v>
      </c>
      <c r="H22" s="126">
        <f t="shared" si="0"/>
        <v>12</v>
      </c>
      <c r="J22" s="149">
        <f t="shared" si="1"/>
        <v>0.33333333333333331</v>
      </c>
    </row>
    <row r="23" spans="1:10" x14ac:dyDescent="0.2">
      <c r="A23" s="16" t="s">
        <v>9</v>
      </c>
      <c r="B23" s="127"/>
      <c r="C23" s="127">
        <v>2</v>
      </c>
      <c r="D23" s="127">
        <v>3</v>
      </c>
      <c r="E23" s="127">
        <v>1</v>
      </c>
      <c r="F23" s="127">
        <v>1</v>
      </c>
      <c r="G23" s="128"/>
      <c r="H23" s="129">
        <f t="shared" si="0"/>
        <v>7</v>
      </c>
      <c r="J23" s="150">
        <f t="shared" si="1"/>
        <v>0.14285714285714285</v>
      </c>
    </row>
    <row r="24" spans="1:10" x14ac:dyDescent="0.2">
      <c r="A24" s="16" t="s">
        <v>10</v>
      </c>
      <c r="B24" s="127"/>
      <c r="C24" s="127">
        <v>5</v>
      </c>
      <c r="D24" s="127">
        <v>2</v>
      </c>
      <c r="E24" s="127">
        <v>5</v>
      </c>
      <c r="F24" s="127">
        <v>8</v>
      </c>
      <c r="G24" s="128"/>
      <c r="H24" s="129">
        <f t="shared" si="0"/>
        <v>20</v>
      </c>
      <c r="J24" s="150">
        <f t="shared" si="1"/>
        <v>0.4</v>
      </c>
    </row>
    <row r="25" spans="1:10" x14ac:dyDescent="0.2">
      <c r="A25" s="16" t="s">
        <v>11</v>
      </c>
      <c r="B25" s="127"/>
      <c r="C25" s="127"/>
      <c r="D25" s="127"/>
      <c r="E25" s="127">
        <v>2</v>
      </c>
      <c r="F25" s="127"/>
      <c r="G25" s="128"/>
      <c r="H25" s="129">
        <f t="shared" si="0"/>
        <v>2</v>
      </c>
      <c r="J25" s="150">
        <f t="shared" si="1"/>
        <v>0</v>
      </c>
    </row>
    <row r="26" spans="1:10" x14ac:dyDescent="0.2">
      <c r="A26" s="16" t="s">
        <v>12</v>
      </c>
      <c r="B26" s="127">
        <v>1</v>
      </c>
      <c r="C26" s="127">
        <v>1</v>
      </c>
      <c r="D26" s="127">
        <v>6</v>
      </c>
      <c r="E26" s="127">
        <v>16</v>
      </c>
      <c r="F26" s="127">
        <v>17</v>
      </c>
      <c r="G26" s="128"/>
      <c r="H26" s="129">
        <f t="shared" si="0"/>
        <v>41</v>
      </c>
      <c r="J26" s="150">
        <f t="shared" si="1"/>
        <v>0.41463414634146339</v>
      </c>
    </row>
    <row r="27" spans="1:10" x14ac:dyDescent="0.2">
      <c r="A27" s="16" t="s">
        <v>13</v>
      </c>
      <c r="B27" s="127"/>
      <c r="C27" s="127">
        <v>1</v>
      </c>
      <c r="D27" s="127">
        <v>1</v>
      </c>
      <c r="E27" s="127">
        <v>2</v>
      </c>
      <c r="F27" s="127"/>
      <c r="G27" s="128"/>
      <c r="H27" s="129">
        <f t="shared" si="0"/>
        <v>4</v>
      </c>
      <c r="J27" s="150">
        <f t="shared" si="1"/>
        <v>0</v>
      </c>
    </row>
    <row r="28" spans="1:10" x14ac:dyDescent="0.2">
      <c r="A28" s="16" t="s">
        <v>14</v>
      </c>
      <c r="B28" s="127"/>
      <c r="C28" s="127">
        <v>1</v>
      </c>
      <c r="D28" s="127"/>
      <c r="E28" s="127"/>
      <c r="F28" s="127">
        <v>1</v>
      </c>
      <c r="G28" s="128"/>
      <c r="H28" s="129">
        <f t="shared" si="0"/>
        <v>2</v>
      </c>
      <c r="J28" s="150">
        <f t="shared" si="1"/>
        <v>0.5</v>
      </c>
    </row>
    <row r="29" spans="1:10" x14ac:dyDescent="0.2">
      <c r="A29" s="16" t="s">
        <v>15</v>
      </c>
      <c r="B29" s="127"/>
      <c r="C29" s="127"/>
      <c r="D29" s="127">
        <v>7</v>
      </c>
      <c r="E29" s="127">
        <v>7</v>
      </c>
      <c r="F29" s="127">
        <v>3</v>
      </c>
      <c r="G29" s="128"/>
      <c r="H29" s="129">
        <f t="shared" si="0"/>
        <v>17</v>
      </c>
      <c r="J29" s="150">
        <f t="shared" si="1"/>
        <v>0.17647058823529413</v>
      </c>
    </row>
    <row r="30" spans="1:10" x14ac:dyDescent="0.2">
      <c r="A30" s="42" t="s">
        <v>16</v>
      </c>
      <c r="B30" s="130">
        <v>3</v>
      </c>
      <c r="C30" s="130">
        <v>1</v>
      </c>
      <c r="D30" s="130">
        <v>2</v>
      </c>
      <c r="E30" s="130">
        <v>4</v>
      </c>
      <c r="F30" s="130">
        <v>6</v>
      </c>
      <c r="G30" s="131"/>
      <c r="H30" s="132">
        <f t="shared" si="0"/>
        <v>16</v>
      </c>
      <c r="J30" s="151">
        <f t="shared" si="1"/>
        <v>0.375</v>
      </c>
    </row>
    <row r="31" spans="1:10" x14ac:dyDescent="0.2">
      <c r="A31" s="53" t="s">
        <v>70</v>
      </c>
      <c r="B31" s="133">
        <v>8</v>
      </c>
      <c r="C31" s="133">
        <v>26</v>
      </c>
      <c r="D31" s="133">
        <v>29</v>
      </c>
      <c r="E31" s="133">
        <v>46</v>
      </c>
      <c r="F31" s="133">
        <v>51</v>
      </c>
      <c r="G31" s="134">
        <v>1</v>
      </c>
      <c r="H31" s="135">
        <f t="shared" si="0"/>
        <v>161</v>
      </c>
      <c r="J31" s="152">
        <f t="shared" si="1"/>
        <v>0.31677018633540371</v>
      </c>
    </row>
    <row r="32" spans="1:10" x14ac:dyDescent="0.2">
      <c r="A32" s="14" t="s">
        <v>17</v>
      </c>
      <c r="B32" s="124">
        <v>2</v>
      </c>
      <c r="C32" s="124">
        <v>9</v>
      </c>
      <c r="D32" s="124">
        <v>9</v>
      </c>
      <c r="E32" s="124">
        <v>10</v>
      </c>
      <c r="F32" s="124">
        <v>19</v>
      </c>
      <c r="G32" s="125">
        <v>1</v>
      </c>
      <c r="H32" s="126">
        <f t="shared" si="0"/>
        <v>50</v>
      </c>
      <c r="J32" s="149">
        <f t="shared" si="1"/>
        <v>0.38</v>
      </c>
    </row>
    <row r="33" spans="1:10" x14ac:dyDescent="0.2">
      <c r="A33" s="16" t="s">
        <v>18</v>
      </c>
      <c r="B33" s="127"/>
      <c r="C33" s="127">
        <v>2</v>
      </c>
      <c r="D33" s="127">
        <v>2</v>
      </c>
      <c r="E33" s="127"/>
      <c r="F33" s="127">
        <v>4</v>
      </c>
      <c r="G33" s="128"/>
      <c r="H33" s="129">
        <f t="shared" si="0"/>
        <v>8</v>
      </c>
      <c r="J33" s="150">
        <f t="shared" si="1"/>
        <v>0.5</v>
      </c>
    </row>
    <row r="34" spans="1:10" x14ac:dyDescent="0.2">
      <c r="A34" s="16" t="s">
        <v>19</v>
      </c>
      <c r="B34" s="127"/>
      <c r="C34" s="127">
        <v>3</v>
      </c>
      <c r="D34" s="127">
        <v>2</v>
      </c>
      <c r="E34" s="127">
        <v>6</v>
      </c>
      <c r="F34" s="127">
        <v>6</v>
      </c>
      <c r="G34" s="128"/>
      <c r="H34" s="129">
        <f t="shared" si="0"/>
        <v>17</v>
      </c>
      <c r="J34" s="150">
        <f t="shared" si="1"/>
        <v>0.35294117647058826</v>
      </c>
    </row>
    <row r="35" spans="1:10" x14ac:dyDescent="0.2">
      <c r="A35" s="16" t="s">
        <v>20</v>
      </c>
      <c r="B35" s="127">
        <v>3</v>
      </c>
      <c r="C35" s="127">
        <v>5</v>
      </c>
      <c r="D35" s="127">
        <v>5</v>
      </c>
      <c r="E35" s="127">
        <v>7</v>
      </c>
      <c r="F35" s="127">
        <v>7</v>
      </c>
      <c r="G35" s="128"/>
      <c r="H35" s="129">
        <f t="shared" si="0"/>
        <v>27</v>
      </c>
      <c r="J35" s="150">
        <f t="shared" si="1"/>
        <v>0.25925925925925924</v>
      </c>
    </row>
    <row r="36" spans="1:10" x14ac:dyDescent="0.2">
      <c r="A36" s="16" t="s">
        <v>21</v>
      </c>
      <c r="B36" s="127"/>
      <c r="C36" s="127"/>
      <c r="D36" s="127"/>
      <c r="E36" s="127">
        <v>3</v>
      </c>
      <c r="F36" s="127"/>
      <c r="G36" s="128"/>
      <c r="H36" s="129">
        <f t="shared" si="0"/>
        <v>3</v>
      </c>
      <c r="J36" s="150">
        <f t="shared" si="1"/>
        <v>0</v>
      </c>
    </row>
    <row r="37" spans="1:10" x14ac:dyDescent="0.2">
      <c r="A37" s="16" t="s">
        <v>22</v>
      </c>
      <c r="B37" s="127"/>
      <c r="C37" s="127">
        <v>2</v>
      </c>
      <c r="D37" s="127">
        <v>5</v>
      </c>
      <c r="E37" s="127">
        <v>4</v>
      </c>
      <c r="F37" s="127">
        <v>6</v>
      </c>
      <c r="G37" s="128"/>
      <c r="H37" s="129">
        <f t="shared" si="0"/>
        <v>17</v>
      </c>
      <c r="J37" s="150">
        <f t="shared" si="1"/>
        <v>0.35294117647058826</v>
      </c>
    </row>
    <row r="38" spans="1:10" x14ac:dyDescent="0.2">
      <c r="A38" s="16" t="s">
        <v>23</v>
      </c>
      <c r="B38" s="127">
        <v>2</v>
      </c>
      <c r="C38" s="127">
        <v>5</v>
      </c>
      <c r="D38" s="127">
        <v>2</v>
      </c>
      <c r="E38" s="127">
        <v>8</v>
      </c>
      <c r="F38" s="127">
        <v>3</v>
      </c>
      <c r="G38" s="128"/>
      <c r="H38" s="129">
        <f t="shared" si="0"/>
        <v>20</v>
      </c>
      <c r="J38" s="150">
        <f t="shared" si="1"/>
        <v>0.15</v>
      </c>
    </row>
    <row r="39" spans="1:10" x14ac:dyDescent="0.2">
      <c r="A39" s="16" t="s">
        <v>24</v>
      </c>
      <c r="B39" s="127">
        <v>1</v>
      </c>
      <c r="C39" s="127"/>
      <c r="D39" s="127">
        <v>3</v>
      </c>
      <c r="E39" s="127">
        <v>6</v>
      </c>
      <c r="F39" s="127">
        <v>4</v>
      </c>
      <c r="G39" s="128"/>
      <c r="H39" s="129">
        <f t="shared" si="0"/>
        <v>14</v>
      </c>
      <c r="J39" s="150">
        <f t="shared" si="1"/>
        <v>0.2857142857142857</v>
      </c>
    </row>
    <row r="40" spans="1:10" x14ac:dyDescent="0.2">
      <c r="A40" s="42" t="s">
        <v>25</v>
      </c>
      <c r="B40" s="130"/>
      <c r="C40" s="130"/>
      <c r="D40" s="130">
        <v>1</v>
      </c>
      <c r="E40" s="130">
        <v>2</v>
      </c>
      <c r="F40" s="130">
        <v>2</v>
      </c>
      <c r="G40" s="131"/>
      <c r="H40" s="132">
        <f t="shared" si="0"/>
        <v>5</v>
      </c>
      <c r="J40" s="151">
        <f t="shared" si="1"/>
        <v>0.4</v>
      </c>
    </row>
    <row r="41" spans="1:10" x14ac:dyDescent="0.2">
      <c r="A41" s="53" t="s">
        <v>71</v>
      </c>
      <c r="B41" s="133">
        <v>4</v>
      </c>
      <c r="C41" s="133">
        <v>11</v>
      </c>
      <c r="D41" s="133">
        <v>19</v>
      </c>
      <c r="E41" s="133">
        <v>22</v>
      </c>
      <c r="F41" s="133">
        <v>33</v>
      </c>
      <c r="G41" s="134"/>
      <c r="H41" s="135">
        <f t="shared" si="0"/>
        <v>89</v>
      </c>
      <c r="J41" s="152">
        <f t="shared" si="1"/>
        <v>0.3707865168539326</v>
      </c>
    </row>
    <row r="42" spans="1:10" x14ac:dyDescent="0.2">
      <c r="A42" s="14" t="s">
        <v>26</v>
      </c>
      <c r="B42" s="124">
        <v>3</v>
      </c>
      <c r="C42" s="124">
        <v>4</v>
      </c>
      <c r="D42" s="124">
        <v>6</v>
      </c>
      <c r="E42" s="124">
        <v>10</v>
      </c>
      <c r="F42" s="124">
        <v>6</v>
      </c>
      <c r="G42" s="125"/>
      <c r="H42" s="126">
        <f t="shared" si="0"/>
        <v>29</v>
      </c>
      <c r="J42" s="149">
        <f t="shared" si="1"/>
        <v>0.20689655172413793</v>
      </c>
    </row>
    <row r="43" spans="1:10" x14ac:dyDescent="0.2">
      <c r="A43" s="16" t="s">
        <v>27</v>
      </c>
      <c r="B43" s="127"/>
      <c r="C43" s="127">
        <v>1</v>
      </c>
      <c r="D43" s="127">
        <v>8</v>
      </c>
      <c r="E43" s="127">
        <v>9</v>
      </c>
      <c r="F43" s="127">
        <v>5</v>
      </c>
      <c r="G43" s="128"/>
      <c r="H43" s="129">
        <f t="shared" si="0"/>
        <v>23</v>
      </c>
      <c r="J43" s="150">
        <f t="shared" si="1"/>
        <v>0.21739130434782608</v>
      </c>
    </row>
    <row r="44" spans="1:10" x14ac:dyDescent="0.2">
      <c r="A44" s="16" t="s">
        <v>28</v>
      </c>
      <c r="B44" s="127"/>
      <c r="C44" s="127"/>
      <c r="D44" s="127"/>
      <c r="E44" s="127"/>
      <c r="F44" s="127">
        <v>1</v>
      </c>
      <c r="G44" s="128"/>
      <c r="H44" s="129">
        <f t="shared" si="0"/>
        <v>1</v>
      </c>
      <c r="J44" s="150">
        <f t="shared" si="1"/>
        <v>1</v>
      </c>
    </row>
    <row r="45" spans="1:10" x14ac:dyDescent="0.2">
      <c r="A45" s="16" t="s">
        <v>29</v>
      </c>
      <c r="B45" s="127"/>
      <c r="C45" s="127"/>
      <c r="D45" s="127">
        <v>1</v>
      </c>
      <c r="E45" s="127">
        <v>1</v>
      </c>
      <c r="F45" s="127">
        <v>1</v>
      </c>
      <c r="G45" s="128"/>
      <c r="H45" s="129">
        <f t="shared" si="0"/>
        <v>3</v>
      </c>
      <c r="J45" s="150">
        <f t="shared" si="1"/>
        <v>0.33333333333333331</v>
      </c>
    </row>
    <row r="46" spans="1:10" x14ac:dyDescent="0.2">
      <c r="A46" s="42" t="s">
        <v>30</v>
      </c>
      <c r="B46" s="130">
        <v>1</v>
      </c>
      <c r="C46" s="130">
        <v>6</v>
      </c>
      <c r="D46" s="130">
        <v>4</v>
      </c>
      <c r="E46" s="130">
        <v>2</v>
      </c>
      <c r="F46" s="130">
        <v>20</v>
      </c>
      <c r="G46" s="131"/>
      <c r="H46" s="132">
        <f t="shared" si="0"/>
        <v>33</v>
      </c>
      <c r="J46" s="151">
        <f t="shared" si="1"/>
        <v>0.60606060606060608</v>
      </c>
    </row>
    <row r="47" spans="1:10" x14ac:dyDescent="0.2">
      <c r="A47" s="53" t="s">
        <v>72</v>
      </c>
      <c r="B47" s="133"/>
      <c r="C47" s="133"/>
      <c r="D47" s="133"/>
      <c r="E47" s="133"/>
      <c r="F47" s="133"/>
      <c r="G47" s="134"/>
      <c r="H47" s="135">
        <f t="shared" si="0"/>
        <v>0</v>
      </c>
      <c r="J47" s="152"/>
    </row>
    <row r="48" spans="1:10" x14ac:dyDescent="0.2">
      <c r="A48" s="490" t="s">
        <v>31</v>
      </c>
      <c r="B48" s="136"/>
      <c r="C48" s="136"/>
      <c r="D48" s="136"/>
      <c r="E48" s="136"/>
      <c r="F48" s="136"/>
      <c r="G48" s="137"/>
      <c r="H48" s="138">
        <f t="shared" si="0"/>
        <v>0</v>
      </c>
      <c r="J48" s="153"/>
    </row>
    <row r="49" spans="1:10" x14ac:dyDescent="0.2">
      <c r="A49" s="486" t="s">
        <v>83</v>
      </c>
      <c r="B49" s="130"/>
      <c r="C49" s="130"/>
      <c r="D49" s="130"/>
      <c r="E49" s="130"/>
      <c r="F49" s="130"/>
      <c r="G49" s="131"/>
      <c r="H49" s="132">
        <v>0</v>
      </c>
      <c r="J49" s="151"/>
    </row>
    <row r="50" spans="1:10" x14ac:dyDescent="0.2">
      <c r="A50" s="63" t="s">
        <v>100</v>
      </c>
      <c r="B50" s="118">
        <v>14</v>
      </c>
      <c r="C50" s="118">
        <v>41</v>
      </c>
      <c r="D50" s="118">
        <v>62</v>
      </c>
      <c r="E50" s="118">
        <v>79</v>
      </c>
      <c r="F50" s="118">
        <v>118</v>
      </c>
      <c r="G50" s="119">
        <v>3</v>
      </c>
      <c r="H50" s="120">
        <f t="shared" si="0"/>
        <v>317</v>
      </c>
      <c r="J50" s="147">
        <f t="shared" si="1"/>
        <v>0.37223974763406942</v>
      </c>
    </row>
    <row r="51" spans="1:10" x14ac:dyDescent="0.2">
      <c r="A51" s="65" t="s">
        <v>73</v>
      </c>
      <c r="B51" s="121">
        <v>4</v>
      </c>
      <c r="C51" s="121">
        <v>21</v>
      </c>
      <c r="D51" s="121">
        <v>22</v>
      </c>
      <c r="E51" s="121">
        <v>25</v>
      </c>
      <c r="F51" s="121">
        <v>40</v>
      </c>
      <c r="G51" s="122"/>
      <c r="H51" s="123">
        <f t="shared" si="0"/>
        <v>112</v>
      </c>
      <c r="J51" s="148">
        <f t="shared" si="1"/>
        <v>0.35714285714285715</v>
      </c>
    </row>
    <row r="52" spans="1:10" x14ac:dyDescent="0.2">
      <c r="A52" s="14" t="s">
        <v>37</v>
      </c>
      <c r="B52" s="124">
        <v>1</v>
      </c>
      <c r="C52" s="124">
        <v>3</v>
      </c>
      <c r="D52" s="124">
        <v>4</v>
      </c>
      <c r="E52" s="124">
        <v>4</v>
      </c>
      <c r="F52" s="124">
        <v>6</v>
      </c>
      <c r="G52" s="125"/>
      <c r="H52" s="126">
        <f t="shared" si="0"/>
        <v>18</v>
      </c>
      <c r="J52" s="149">
        <f t="shared" si="1"/>
        <v>0.33333333333333331</v>
      </c>
    </row>
    <row r="53" spans="1:10" x14ac:dyDescent="0.2">
      <c r="A53" s="16" t="s">
        <v>38</v>
      </c>
      <c r="B53" s="127">
        <v>1</v>
      </c>
      <c r="C53" s="127">
        <v>5</v>
      </c>
      <c r="D53" s="127">
        <v>9</v>
      </c>
      <c r="E53" s="127">
        <v>10</v>
      </c>
      <c r="F53" s="127">
        <v>12</v>
      </c>
      <c r="G53" s="128"/>
      <c r="H53" s="129">
        <f t="shared" si="0"/>
        <v>37</v>
      </c>
      <c r="J53" s="150">
        <f t="shared" si="1"/>
        <v>0.32432432432432434</v>
      </c>
    </row>
    <row r="54" spans="1:10" x14ac:dyDescent="0.2">
      <c r="A54" s="42" t="s">
        <v>39</v>
      </c>
      <c r="B54" s="130">
        <v>2</v>
      </c>
      <c r="C54" s="130">
        <v>13</v>
      </c>
      <c r="D54" s="130">
        <v>9</v>
      </c>
      <c r="E54" s="130">
        <v>11</v>
      </c>
      <c r="F54" s="130">
        <v>22</v>
      </c>
      <c r="G54" s="131"/>
      <c r="H54" s="132">
        <f t="shared" si="0"/>
        <v>57</v>
      </c>
      <c r="J54" s="151">
        <f t="shared" si="1"/>
        <v>0.38596491228070173</v>
      </c>
    </row>
    <row r="55" spans="1:10" x14ac:dyDescent="0.2">
      <c r="A55" s="53" t="s">
        <v>74</v>
      </c>
      <c r="B55" s="133"/>
      <c r="C55" s="133">
        <v>2</v>
      </c>
      <c r="D55" s="133">
        <v>4</v>
      </c>
      <c r="E55" s="133">
        <v>2</v>
      </c>
      <c r="F55" s="133">
        <v>5</v>
      </c>
      <c r="G55" s="134"/>
      <c r="H55" s="135">
        <f t="shared" si="0"/>
        <v>13</v>
      </c>
      <c r="J55" s="152">
        <f t="shared" si="1"/>
        <v>0.38461538461538464</v>
      </c>
    </row>
    <row r="56" spans="1:10" x14ac:dyDescent="0.2">
      <c r="A56" s="14" t="s">
        <v>40</v>
      </c>
      <c r="B56" s="124"/>
      <c r="C56" s="124">
        <v>1</v>
      </c>
      <c r="D56" s="124">
        <v>3</v>
      </c>
      <c r="E56" s="124">
        <v>1</v>
      </c>
      <c r="F56" s="124">
        <v>3</v>
      </c>
      <c r="G56" s="125"/>
      <c r="H56" s="126">
        <f t="shared" si="0"/>
        <v>8</v>
      </c>
      <c r="J56" s="149">
        <f t="shared" si="1"/>
        <v>0.375</v>
      </c>
    </row>
    <row r="57" spans="1:10" x14ac:dyDescent="0.2">
      <c r="A57" s="16" t="s">
        <v>41</v>
      </c>
      <c r="B57" s="127"/>
      <c r="C57" s="127">
        <v>1</v>
      </c>
      <c r="D57" s="127"/>
      <c r="E57" s="127"/>
      <c r="F57" s="127">
        <v>1</v>
      </c>
      <c r="G57" s="128"/>
      <c r="H57" s="129">
        <f t="shared" si="0"/>
        <v>2</v>
      </c>
      <c r="J57" s="150">
        <f t="shared" si="1"/>
        <v>0.5</v>
      </c>
    </row>
    <row r="58" spans="1:10" x14ac:dyDescent="0.2">
      <c r="A58" s="42" t="s">
        <v>42</v>
      </c>
      <c r="B58" s="130"/>
      <c r="C58" s="130"/>
      <c r="D58" s="130">
        <v>1</v>
      </c>
      <c r="E58" s="130">
        <v>1</v>
      </c>
      <c r="F58" s="130">
        <v>1</v>
      </c>
      <c r="G58" s="131"/>
      <c r="H58" s="132">
        <f t="shared" si="0"/>
        <v>3</v>
      </c>
      <c r="J58" s="151">
        <f t="shared" si="1"/>
        <v>0.33333333333333331</v>
      </c>
    </row>
    <row r="59" spans="1:10" x14ac:dyDescent="0.2">
      <c r="A59" s="53" t="s">
        <v>75</v>
      </c>
      <c r="B59" s="133">
        <v>2</v>
      </c>
      <c r="C59" s="133">
        <v>3</v>
      </c>
      <c r="D59" s="133">
        <v>1</v>
      </c>
      <c r="E59" s="133">
        <v>7</v>
      </c>
      <c r="F59" s="133">
        <v>12</v>
      </c>
      <c r="G59" s="134"/>
      <c r="H59" s="135">
        <f t="shared" si="0"/>
        <v>25</v>
      </c>
      <c r="J59" s="152">
        <f t="shared" si="1"/>
        <v>0.48</v>
      </c>
    </row>
    <row r="60" spans="1:10" x14ac:dyDescent="0.2">
      <c r="A60" s="14" t="s">
        <v>43</v>
      </c>
      <c r="B60" s="124">
        <v>1</v>
      </c>
      <c r="C60" s="124">
        <v>2</v>
      </c>
      <c r="D60" s="124">
        <v>1</v>
      </c>
      <c r="E60" s="124">
        <v>4</v>
      </c>
      <c r="F60" s="124">
        <v>5</v>
      </c>
      <c r="G60" s="125"/>
      <c r="H60" s="126">
        <f t="shared" si="0"/>
        <v>13</v>
      </c>
      <c r="J60" s="149">
        <f t="shared" si="1"/>
        <v>0.38461538461538464</v>
      </c>
    </row>
    <row r="61" spans="1:10" x14ac:dyDescent="0.2">
      <c r="A61" s="16" t="s">
        <v>44</v>
      </c>
      <c r="B61" s="127">
        <v>1</v>
      </c>
      <c r="C61" s="127">
        <v>1</v>
      </c>
      <c r="D61" s="127"/>
      <c r="E61" s="127">
        <v>3</v>
      </c>
      <c r="F61" s="127">
        <v>4</v>
      </c>
      <c r="G61" s="128"/>
      <c r="H61" s="129">
        <f t="shared" si="0"/>
        <v>9</v>
      </c>
      <c r="J61" s="150">
        <f t="shared" si="1"/>
        <v>0.44444444444444442</v>
      </c>
    </row>
    <row r="62" spans="1:10" x14ac:dyDescent="0.2">
      <c r="A62" s="42" t="s">
        <v>45</v>
      </c>
      <c r="B62" s="130"/>
      <c r="C62" s="130"/>
      <c r="D62" s="130"/>
      <c r="E62" s="130"/>
      <c r="F62" s="130">
        <v>3</v>
      </c>
      <c r="G62" s="131"/>
      <c r="H62" s="132">
        <f t="shared" si="0"/>
        <v>3</v>
      </c>
      <c r="J62" s="151">
        <f t="shared" si="1"/>
        <v>1</v>
      </c>
    </row>
    <row r="63" spans="1:10" x14ac:dyDescent="0.2">
      <c r="A63" s="53" t="s">
        <v>76</v>
      </c>
      <c r="B63" s="133">
        <v>1</v>
      </c>
      <c r="C63" s="133">
        <v>1</v>
      </c>
      <c r="D63" s="133">
        <v>3</v>
      </c>
      <c r="E63" s="133">
        <v>4</v>
      </c>
      <c r="F63" s="133">
        <v>3</v>
      </c>
      <c r="G63" s="134"/>
      <c r="H63" s="135">
        <f t="shared" si="0"/>
        <v>12</v>
      </c>
      <c r="J63" s="152">
        <f t="shared" si="1"/>
        <v>0.25</v>
      </c>
    </row>
    <row r="64" spans="1:10" x14ac:dyDescent="0.2">
      <c r="A64" s="14" t="s">
        <v>46</v>
      </c>
      <c r="B64" s="124"/>
      <c r="C64" s="124"/>
      <c r="D64" s="124">
        <v>1</v>
      </c>
      <c r="E64" s="124">
        <v>1</v>
      </c>
      <c r="F64" s="124"/>
      <c r="G64" s="125"/>
      <c r="H64" s="126">
        <f t="shared" si="0"/>
        <v>2</v>
      </c>
      <c r="J64" s="149">
        <f t="shared" si="1"/>
        <v>0</v>
      </c>
    </row>
    <row r="65" spans="1:10" x14ac:dyDescent="0.2">
      <c r="A65" s="16" t="s">
        <v>47</v>
      </c>
      <c r="B65" s="127">
        <v>1</v>
      </c>
      <c r="C65" s="127"/>
      <c r="D65" s="127">
        <v>2</v>
      </c>
      <c r="E65" s="127">
        <v>3</v>
      </c>
      <c r="F65" s="127">
        <v>3</v>
      </c>
      <c r="G65" s="128"/>
      <c r="H65" s="129">
        <f t="shared" si="0"/>
        <v>9</v>
      </c>
      <c r="J65" s="150">
        <f t="shared" si="1"/>
        <v>0.33333333333333331</v>
      </c>
    </row>
    <row r="66" spans="1:10" x14ac:dyDescent="0.2">
      <c r="A66" s="16" t="s">
        <v>48</v>
      </c>
      <c r="B66" s="127"/>
      <c r="C66" s="127"/>
      <c r="D66" s="127"/>
      <c r="E66" s="127"/>
      <c r="F66" s="127"/>
      <c r="G66" s="128"/>
      <c r="H66" s="129">
        <f t="shared" si="0"/>
        <v>0</v>
      </c>
      <c r="J66" s="150"/>
    </row>
    <row r="67" spans="1:10" x14ac:dyDescent="0.2">
      <c r="A67" s="42" t="s">
        <v>49</v>
      </c>
      <c r="B67" s="130"/>
      <c r="C67" s="130">
        <v>1</v>
      </c>
      <c r="D67" s="130"/>
      <c r="E67" s="130"/>
      <c r="F67" s="130"/>
      <c r="G67" s="131"/>
      <c r="H67" s="132">
        <f t="shared" si="0"/>
        <v>1</v>
      </c>
      <c r="J67" s="151">
        <f t="shared" si="1"/>
        <v>0</v>
      </c>
    </row>
    <row r="68" spans="1:10" x14ac:dyDescent="0.2">
      <c r="A68" s="53" t="s">
        <v>77</v>
      </c>
      <c r="B68" s="133">
        <v>4</v>
      </c>
      <c r="C68" s="133">
        <v>5</v>
      </c>
      <c r="D68" s="133">
        <v>23</v>
      </c>
      <c r="E68" s="133">
        <v>24</v>
      </c>
      <c r="F68" s="133">
        <v>45</v>
      </c>
      <c r="G68" s="134"/>
      <c r="H68" s="135">
        <f t="shared" si="0"/>
        <v>101</v>
      </c>
      <c r="J68" s="152">
        <f t="shared" si="1"/>
        <v>0.44554455445544555</v>
      </c>
    </row>
    <row r="69" spans="1:10" x14ac:dyDescent="0.2">
      <c r="A69" s="14" t="s">
        <v>50</v>
      </c>
      <c r="B69" s="124">
        <v>1</v>
      </c>
      <c r="C69" s="124">
        <v>1</v>
      </c>
      <c r="D69" s="124">
        <v>9</v>
      </c>
      <c r="E69" s="124">
        <v>14</v>
      </c>
      <c r="F69" s="124">
        <v>22</v>
      </c>
      <c r="G69" s="125"/>
      <c r="H69" s="126">
        <f t="shared" si="0"/>
        <v>47</v>
      </c>
      <c r="J69" s="149">
        <f t="shared" si="1"/>
        <v>0.46808510638297873</v>
      </c>
    </row>
    <row r="70" spans="1:10" x14ac:dyDescent="0.2">
      <c r="A70" s="16" t="s">
        <v>51</v>
      </c>
      <c r="B70" s="127"/>
      <c r="C70" s="127">
        <v>1</v>
      </c>
      <c r="D70" s="127">
        <v>9</v>
      </c>
      <c r="E70" s="127">
        <v>8</v>
      </c>
      <c r="F70" s="127">
        <v>9</v>
      </c>
      <c r="G70" s="128"/>
      <c r="H70" s="129">
        <f t="shared" si="0"/>
        <v>27</v>
      </c>
      <c r="J70" s="150">
        <f t="shared" si="1"/>
        <v>0.33333333333333331</v>
      </c>
    </row>
    <row r="71" spans="1:10" x14ac:dyDescent="0.2">
      <c r="A71" s="16" t="s">
        <v>52</v>
      </c>
      <c r="B71" s="127">
        <v>1</v>
      </c>
      <c r="C71" s="127">
        <v>1</v>
      </c>
      <c r="D71" s="127">
        <v>1</v>
      </c>
      <c r="E71" s="127"/>
      <c r="F71" s="127">
        <v>7</v>
      </c>
      <c r="G71" s="128"/>
      <c r="H71" s="129">
        <f t="shared" si="0"/>
        <v>10</v>
      </c>
      <c r="J71" s="150">
        <f t="shared" si="1"/>
        <v>0.7</v>
      </c>
    </row>
    <row r="72" spans="1:10" x14ac:dyDescent="0.2">
      <c r="A72" s="42" t="s">
        <v>53</v>
      </c>
      <c r="B72" s="130">
        <v>2</v>
      </c>
      <c r="C72" s="130">
        <v>2</v>
      </c>
      <c r="D72" s="130">
        <v>4</v>
      </c>
      <c r="E72" s="130">
        <v>2</v>
      </c>
      <c r="F72" s="130">
        <v>7</v>
      </c>
      <c r="G72" s="131"/>
      <c r="H72" s="132">
        <f t="shared" si="0"/>
        <v>17</v>
      </c>
      <c r="J72" s="151">
        <f t="shared" si="1"/>
        <v>0.41176470588235292</v>
      </c>
    </row>
    <row r="73" spans="1:10" x14ac:dyDescent="0.2">
      <c r="A73" s="53" t="s">
        <v>78</v>
      </c>
      <c r="B73" s="133">
        <v>3</v>
      </c>
      <c r="C73" s="133">
        <v>9</v>
      </c>
      <c r="D73" s="133">
        <v>9</v>
      </c>
      <c r="E73" s="133">
        <v>17</v>
      </c>
      <c r="F73" s="133">
        <v>13</v>
      </c>
      <c r="G73" s="134">
        <v>3</v>
      </c>
      <c r="H73" s="135">
        <f t="shared" si="0"/>
        <v>54</v>
      </c>
      <c r="J73" s="152">
        <f t="shared" si="1"/>
        <v>0.24074074074074073</v>
      </c>
    </row>
    <row r="74" spans="1:10" x14ac:dyDescent="0.2">
      <c r="A74" s="14" t="s">
        <v>54</v>
      </c>
      <c r="B74" s="124"/>
      <c r="C74" s="124">
        <v>2</v>
      </c>
      <c r="D74" s="124">
        <v>1</v>
      </c>
      <c r="E74" s="124">
        <v>9</v>
      </c>
      <c r="F74" s="124">
        <v>7</v>
      </c>
      <c r="G74" s="125"/>
      <c r="H74" s="126">
        <f t="shared" si="0"/>
        <v>19</v>
      </c>
      <c r="J74" s="149">
        <f t="shared" si="1"/>
        <v>0.36842105263157893</v>
      </c>
    </row>
    <row r="75" spans="1:10" x14ac:dyDescent="0.2">
      <c r="A75" s="16" t="s">
        <v>55</v>
      </c>
      <c r="B75" s="127">
        <v>1</v>
      </c>
      <c r="C75" s="127">
        <v>4</v>
      </c>
      <c r="D75" s="127">
        <v>3</v>
      </c>
      <c r="E75" s="127">
        <v>1</v>
      </c>
      <c r="F75" s="127">
        <v>2</v>
      </c>
      <c r="G75" s="128"/>
      <c r="H75" s="129">
        <f t="shared" si="0"/>
        <v>11</v>
      </c>
      <c r="J75" s="150">
        <f t="shared" si="1"/>
        <v>0.18181818181818182</v>
      </c>
    </row>
    <row r="76" spans="1:10" x14ac:dyDescent="0.2">
      <c r="A76" s="16" t="s">
        <v>56</v>
      </c>
      <c r="B76" s="127"/>
      <c r="C76" s="127"/>
      <c r="D76" s="127">
        <v>1</v>
      </c>
      <c r="E76" s="127">
        <v>1</v>
      </c>
      <c r="F76" s="127">
        <v>1</v>
      </c>
      <c r="G76" s="128">
        <v>1</v>
      </c>
      <c r="H76" s="129">
        <f t="shared" ref="H76:H84" si="2">SUM(B76:G76)</f>
        <v>4</v>
      </c>
      <c r="J76" s="150">
        <f t="shared" ref="J76:J86" si="3">F76/H76</f>
        <v>0.25</v>
      </c>
    </row>
    <row r="77" spans="1:10" x14ac:dyDescent="0.2">
      <c r="A77" s="16" t="s">
        <v>57</v>
      </c>
      <c r="B77" s="127"/>
      <c r="C77" s="127">
        <v>2</v>
      </c>
      <c r="D77" s="127">
        <v>2</v>
      </c>
      <c r="E77" s="127">
        <v>2</v>
      </c>
      <c r="F77" s="127"/>
      <c r="G77" s="128"/>
      <c r="H77" s="129">
        <f t="shared" si="2"/>
        <v>6</v>
      </c>
      <c r="J77" s="150">
        <f t="shared" si="3"/>
        <v>0</v>
      </c>
    </row>
    <row r="78" spans="1:10" x14ac:dyDescent="0.2">
      <c r="A78" s="16" t="s">
        <v>58</v>
      </c>
      <c r="B78" s="127">
        <v>1</v>
      </c>
      <c r="C78" s="127"/>
      <c r="D78" s="127"/>
      <c r="E78" s="127">
        <v>2</v>
      </c>
      <c r="F78" s="127">
        <v>1</v>
      </c>
      <c r="G78" s="128">
        <v>1</v>
      </c>
      <c r="H78" s="129">
        <f t="shared" si="2"/>
        <v>5</v>
      </c>
      <c r="J78" s="150">
        <f t="shared" si="3"/>
        <v>0.2</v>
      </c>
    </row>
    <row r="79" spans="1:10" x14ac:dyDescent="0.2">
      <c r="A79" s="42" t="s">
        <v>59</v>
      </c>
      <c r="B79" s="130">
        <v>1</v>
      </c>
      <c r="C79" s="130">
        <v>1</v>
      </c>
      <c r="D79" s="130">
        <v>2</v>
      </c>
      <c r="E79" s="130">
        <v>2</v>
      </c>
      <c r="F79" s="130">
        <v>2</v>
      </c>
      <c r="G79" s="131">
        <v>1</v>
      </c>
      <c r="H79" s="132">
        <f t="shared" si="2"/>
        <v>9</v>
      </c>
      <c r="J79" s="151">
        <f t="shared" si="3"/>
        <v>0.22222222222222221</v>
      </c>
    </row>
    <row r="80" spans="1:10" x14ac:dyDescent="0.2">
      <c r="A80" s="63" t="s">
        <v>99</v>
      </c>
      <c r="B80" s="118">
        <v>1</v>
      </c>
      <c r="C80" s="118"/>
      <c r="D80" s="118">
        <v>5</v>
      </c>
      <c r="E80" s="118">
        <v>9</v>
      </c>
      <c r="F80" s="118">
        <v>6</v>
      </c>
      <c r="G80" s="119"/>
      <c r="H80" s="120">
        <f t="shared" si="2"/>
        <v>21</v>
      </c>
      <c r="J80" s="147">
        <f t="shared" si="3"/>
        <v>0.2857142857142857</v>
      </c>
    </row>
    <row r="81" spans="1:10" x14ac:dyDescent="0.2">
      <c r="A81" s="65" t="s">
        <v>79</v>
      </c>
      <c r="B81" s="121">
        <v>1</v>
      </c>
      <c r="C81" s="121"/>
      <c r="D81" s="121">
        <v>5</v>
      </c>
      <c r="E81" s="121">
        <v>9</v>
      </c>
      <c r="F81" s="121">
        <v>6</v>
      </c>
      <c r="G81" s="122"/>
      <c r="H81" s="123">
        <f t="shared" si="2"/>
        <v>21</v>
      </c>
      <c r="J81" s="148">
        <f t="shared" si="3"/>
        <v>0.2857142857142857</v>
      </c>
    </row>
    <row r="82" spans="1:10" x14ac:dyDescent="0.2">
      <c r="A82" s="14" t="s">
        <v>33</v>
      </c>
      <c r="B82" s="124">
        <v>1</v>
      </c>
      <c r="C82" s="124"/>
      <c r="D82" s="124">
        <v>3</v>
      </c>
      <c r="E82" s="124">
        <v>4</v>
      </c>
      <c r="F82" s="124">
        <v>4</v>
      </c>
      <c r="G82" s="125"/>
      <c r="H82" s="126">
        <f t="shared" si="2"/>
        <v>12</v>
      </c>
      <c r="J82" s="149">
        <f t="shared" si="3"/>
        <v>0.33333333333333331</v>
      </c>
    </row>
    <row r="83" spans="1:10" x14ac:dyDescent="0.2">
      <c r="A83" s="16" t="s">
        <v>34</v>
      </c>
      <c r="B83" s="127"/>
      <c r="C83" s="127"/>
      <c r="D83" s="127">
        <v>2</v>
      </c>
      <c r="E83" s="127">
        <v>4</v>
      </c>
      <c r="F83" s="127">
        <v>2</v>
      </c>
      <c r="G83" s="128"/>
      <c r="H83" s="129">
        <f t="shared" si="2"/>
        <v>8</v>
      </c>
      <c r="J83" s="150">
        <f t="shared" si="3"/>
        <v>0.25</v>
      </c>
    </row>
    <row r="84" spans="1:10" x14ac:dyDescent="0.2">
      <c r="A84" s="18" t="s">
        <v>35</v>
      </c>
      <c r="B84" s="139"/>
      <c r="C84" s="139"/>
      <c r="D84" s="139"/>
      <c r="E84" s="139">
        <v>1</v>
      </c>
      <c r="F84" s="139"/>
      <c r="G84" s="140"/>
      <c r="H84" s="141">
        <f t="shared" si="2"/>
        <v>1</v>
      </c>
      <c r="J84" s="154">
        <f t="shared" si="3"/>
        <v>0</v>
      </c>
    </row>
    <row r="85" spans="1:10" x14ac:dyDescent="0.2">
      <c r="B85" s="142"/>
      <c r="C85" s="142"/>
      <c r="D85" s="142"/>
      <c r="E85" s="142"/>
      <c r="F85" s="142"/>
      <c r="G85" s="142"/>
      <c r="H85" s="142"/>
      <c r="J85" s="155"/>
    </row>
    <row r="86" spans="1:10" x14ac:dyDescent="0.2">
      <c r="A86" s="8" t="s">
        <v>60</v>
      </c>
      <c r="B86" s="143">
        <f>B11+B20+B50+B80</f>
        <v>35</v>
      </c>
      <c r="C86" s="143">
        <f t="shared" ref="C86:H86" si="4">C11+C20+C50+C80</f>
        <v>100</v>
      </c>
      <c r="D86" s="143">
        <f t="shared" si="4"/>
        <v>167</v>
      </c>
      <c r="E86" s="143">
        <f t="shared" si="4"/>
        <v>246</v>
      </c>
      <c r="F86" s="143">
        <f t="shared" si="4"/>
        <v>348</v>
      </c>
      <c r="G86" s="143">
        <f t="shared" si="4"/>
        <v>7</v>
      </c>
      <c r="H86" s="144">
        <f t="shared" si="4"/>
        <v>903</v>
      </c>
      <c r="J86" s="156">
        <f t="shared" si="3"/>
        <v>0.38538205980066448</v>
      </c>
    </row>
    <row r="88" spans="1:10" x14ac:dyDescent="0.2">
      <c r="A88" s="8" t="s">
        <v>103</v>
      </c>
      <c r="B88" s="9">
        <f>B86/$H$86</f>
        <v>3.875968992248062E-2</v>
      </c>
      <c r="C88" s="9">
        <f t="shared" ref="C88:H88" si="5">C86/$H$86</f>
        <v>0.11074197120708748</v>
      </c>
      <c r="D88" s="9">
        <f t="shared" si="5"/>
        <v>0.1849390919158361</v>
      </c>
      <c r="E88" s="9">
        <f t="shared" si="5"/>
        <v>0.27242524916943522</v>
      </c>
      <c r="F88" s="9">
        <f t="shared" si="5"/>
        <v>0.38538205980066448</v>
      </c>
      <c r="G88" s="9">
        <f t="shared" si="5"/>
        <v>7.7519379844961239E-3</v>
      </c>
      <c r="H88" s="146">
        <f t="shared" si="5"/>
        <v>1</v>
      </c>
    </row>
    <row r="90" spans="1:10" x14ac:dyDescent="0.2">
      <c r="A90" s="398" t="s">
        <v>572</v>
      </c>
    </row>
    <row r="91" spans="1:10" x14ac:dyDescent="0.2">
      <c r="A91" s="340" t="s">
        <v>556</v>
      </c>
    </row>
    <row r="92" spans="1:10" ht="25.5" customHeight="1" x14ac:dyDescent="0.2">
      <c r="A92" s="633" t="s">
        <v>573</v>
      </c>
      <c r="B92" s="633"/>
      <c r="C92" s="633"/>
      <c r="D92" s="633"/>
      <c r="E92" s="633"/>
      <c r="F92" s="633"/>
      <c r="G92" s="633"/>
      <c r="H92" s="633"/>
      <c r="I92" s="633"/>
      <c r="J92" s="633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9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62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92"/>
  <sheetViews>
    <sheetView showGridLines="0" workbookViewId="0">
      <selection activeCell="L71" sqref="L71"/>
    </sheetView>
  </sheetViews>
  <sheetFormatPr baseColWidth="10" defaultRowHeight="12.75" x14ac:dyDescent="0.2"/>
  <cols>
    <col min="1" max="1" width="17.5" bestFit="1" customWidth="1"/>
    <col min="9" max="9" width="5.33203125" customWidth="1"/>
  </cols>
  <sheetData>
    <row r="1" spans="1:10" ht="13.5" thickBot="1" x14ac:dyDescent="0.25"/>
    <row r="2" spans="1:10" ht="36" customHeight="1" thickTop="1" thickBot="1" x14ac:dyDescent="0.25">
      <c r="A2" s="648" t="s">
        <v>522</v>
      </c>
      <c r="B2" s="649"/>
      <c r="C2" s="649"/>
      <c r="D2" s="649"/>
      <c r="E2" s="649"/>
      <c r="F2" s="649"/>
      <c r="G2" s="649"/>
      <c r="H2" s="649"/>
      <c r="I2" s="649"/>
      <c r="J2" s="650"/>
    </row>
    <row r="3" spans="1:10" ht="13.5" thickTop="1" x14ac:dyDescent="0.2"/>
    <row r="5" spans="1:10" ht="28.5" customHeight="1" x14ac:dyDescent="0.2">
      <c r="A5" s="629" t="s">
        <v>340</v>
      </c>
      <c r="B5" s="629"/>
      <c r="C5" s="629"/>
      <c r="D5" s="629"/>
      <c r="E5" s="629"/>
      <c r="F5" s="629"/>
      <c r="G5" s="629"/>
      <c r="H5" s="629"/>
      <c r="I5" s="629"/>
      <c r="J5" s="629"/>
    </row>
    <row r="8" spans="1:10" ht="16.5" customHeight="1" x14ac:dyDescent="0.2">
      <c r="B8" s="672" t="s">
        <v>101</v>
      </c>
      <c r="C8" s="673"/>
      <c r="D8" s="673"/>
      <c r="E8" s="673"/>
      <c r="F8" s="673"/>
      <c r="G8" s="674"/>
      <c r="H8" s="682" t="s">
        <v>102</v>
      </c>
      <c r="J8" s="629" t="s">
        <v>540</v>
      </c>
    </row>
    <row r="9" spans="1:10" ht="23.25" customHeight="1" x14ac:dyDescent="0.2">
      <c r="B9" s="2">
        <v>2015</v>
      </c>
      <c r="C9" s="2">
        <v>2016</v>
      </c>
      <c r="D9" s="2">
        <v>2017</v>
      </c>
      <c r="E9" s="2">
        <v>2018</v>
      </c>
      <c r="F9" s="2">
        <v>2019</v>
      </c>
      <c r="G9" s="3" t="s">
        <v>413</v>
      </c>
      <c r="H9" s="683"/>
      <c r="J9" s="629"/>
    </row>
    <row r="11" spans="1:10" x14ac:dyDescent="0.2">
      <c r="A11" s="63" t="s">
        <v>97</v>
      </c>
      <c r="B11" s="118">
        <v>1</v>
      </c>
      <c r="C11" s="118">
        <v>5</v>
      </c>
      <c r="D11" s="118">
        <v>10</v>
      </c>
      <c r="E11" s="118">
        <v>13</v>
      </c>
      <c r="F11" s="118">
        <v>20</v>
      </c>
      <c r="G11" s="119">
        <v>3</v>
      </c>
      <c r="H11" s="120">
        <f>SUM(B11:G11)</f>
        <v>52</v>
      </c>
      <c r="J11" s="147">
        <f>F11/H11</f>
        <v>0.38461538461538464</v>
      </c>
    </row>
    <row r="12" spans="1:10" x14ac:dyDescent="0.2">
      <c r="A12" s="65" t="s">
        <v>67</v>
      </c>
      <c r="B12" s="121"/>
      <c r="C12" s="121">
        <v>2</v>
      </c>
      <c r="D12" s="121">
        <v>3</v>
      </c>
      <c r="E12" s="121">
        <v>4</v>
      </c>
      <c r="F12" s="121">
        <v>4</v>
      </c>
      <c r="G12" s="122"/>
      <c r="H12" s="123">
        <f t="shared" ref="H12:H75" si="0">SUM(B12:G12)</f>
        <v>13</v>
      </c>
      <c r="J12" s="148">
        <f t="shared" ref="J12:J75" si="1">F12/H12</f>
        <v>0.30769230769230771</v>
      </c>
    </row>
    <row r="13" spans="1:10" x14ac:dyDescent="0.2">
      <c r="A13" s="14" t="s">
        <v>1</v>
      </c>
      <c r="B13" s="124"/>
      <c r="C13" s="124"/>
      <c r="D13" s="124">
        <v>1</v>
      </c>
      <c r="E13" s="124">
        <v>1</v>
      </c>
      <c r="F13" s="124">
        <v>1</v>
      </c>
      <c r="G13" s="125"/>
      <c r="H13" s="126">
        <f t="shared" si="0"/>
        <v>3</v>
      </c>
      <c r="J13" s="149">
        <f t="shared" si="1"/>
        <v>0.33333333333333331</v>
      </c>
    </row>
    <row r="14" spans="1:10" x14ac:dyDescent="0.2">
      <c r="A14" s="16" t="s">
        <v>2</v>
      </c>
      <c r="B14" s="127"/>
      <c r="C14" s="127">
        <v>1</v>
      </c>
      <c r="D14" s="127">
        <v>2</v>
      </c>
      <c r="E14" s="127">
        <v>3</v>
      </c>
      <c r="F14" s="127">
        <v>3</v>
      </c>
      <c r="G14" s="128"/>
      <c r="H14" s="129">
        <f t="shared" si="0"/>
        <v>9</v>
      </c>
      <c r="J14" s="150">
        <f t="shared" si="1"/>
        <v>0.33333333333333331</v>
      </c>
    </row>
    <row r="15" spans="1:10" x14ac:dyDescent="0.2">
      <c r="A15" s="16" t="s">
        <v>3</v>
      </c>
      <c r="B15" s="127"/>
      <c r="C15" s="127"/>
      <c r="D15" s="127"/>
      <c r="E15" s="127"/>
      <c r="F15" s="127"/>
      <c r="G15" s="128"/>
      <c r="H15" s="129">
        <f t="shared" si="0"/>
        <v>0</v>
      </c>
      <c r="J15" s="150"/>
    </row>
    <row r="16" spans="1:10" x14ac:dyDescent="0.2">
      <c r="A16" s="42" t="s">
        <v>4</v>
      </c>
      <c r="B16" s="130"/>
      <c r="C16" s="130">
        <v>1</v>
      </c>
      <c r="D16" s="130"/>
      <c r="E16" s="130"/>
      <c r="F16" s="130"/>
      <c r="G16" s="131"/>
      <c r="H16" s="132">
        <f t="shared" si="0"/>
        <v>1</v>
      </c>
      <c r="J16" s="151">
        <f t="shared" si="1"/>
        <v>0</v>
      </c>
    </row>
    <row r="17" spans="1:10" x14ac:dyDescent="0.2">
      <c r="A17" s="53" t="s">
        <v>68</v>
      </c>
      <c r="B17" s="133">
        <v>1</v>
      </c>
      <c r="C17" s="133">
        <v>3</v>
      </c>
      <c r="D17" s="133">
        <v>7</v>
      </c>
      <c r="E17" s="133">
        <v>9</v>
      </c>
      <c r="F17" s="133">
        <v>16</v>
      </c>
      <c r="G17" s="134">
        <v>3</v>
      </c>
      <c r="H17" s="135">
        <f t="shared" si="0"/>
        <v>39</v>
      </c>
      <c r="J17" s="152">
        <f t="shared" si="1"/>
        <v>0.41025641025641024</v>
      </c>
    </row>
    <row r="18" spans="1:10" x14ac:dyDescent="0.2">
      <c r="A18" s="14" t="s">
        <v>5</v>
      </c>
      <c r="B18" s="124"/>
      <c r="C18" s="124">
        <v>2</v>
      </c>
      <c r="D18" s="124">
        <v>4</v>
      </c>
      <c r="E18" s="124">
        <v>5</v>
      </c>
      <c r="F18" s="124">
        <v>6</v>
      </c>
      <c r="G18" s="125">
        <v>1</v>
      </c>
      <c r="H18" s="126">
        <f t="shared" si="0"/>
        <v>18</v>
      </c>
      <c r="J18" s="149">
        <f t="shared" si="1"/>
        <v>0.33333333333333331</v>
      </c>
    </row>
    <row r="19" spans="1:10" x14ac:dyDescent="0.2">
      <c r="A19" s="42" t="s">
        <v>6</v>
      </c>
      <c r="B19" s="130">
        <v>1</v>
      </c>
      <c r="C19" s="130">
        <v>1</v>
      </c>
      <c r="D19" s="130">
        <v>3</v>
      </c>
      <c r="E19" s="130">
        <v>4</v>
      </c>
      <c r="F19" s="130">
        <v>10</v>
      </c>
      <c r="G19" s="131">
        <v>2</v>
      </c>
      <c r="H19" s="132">
        <f t="shared" si="0"/>
        <v>21</v>
      </c>
      <c r="J19" s="151">
        <f t="shared" si="1"/>
        <v>0.47619047619047616</v>
      </c>
    </row>
    <row r="20" spans="1:10" x14ac:dyDescent="0.2">
      <c r="A20" s="63" t="s">
        <v>98</v>
      </c>
      <c r="B20" s="118">
        <v>7</v>
      </c>
      <c r="C20" s="118">
        <v>22</v>
      </c>
      <c r="D20" s="118">
        <v>25</v>
      </c>
      <c r="E20" s="118">
        <v>48</v>
      </c>
      <c r="F20" s="118">
        <v>69</v>
      </c>
      <c r="G20" s="119">
        <v>2</v>
      </c>
      <c r="H20" s="120">
        <f t="shared" si="0"/>
        <v>173</v>
      </c>
      <c r="J20" s="147">
        <f t="shared" si="1"/>
        <v>0.39884393063583817</v>
      </c>
    </row>
    <row r="21" spans="1:10" x14ac:dyDescent="0.2">
      <c r="A21" s="65" t="s">
        <v>69</v>
      </c>
      <c r="B21" s="121">
        <v>3</v>
      </c>
      <c r="C21" s="121">
        <v>10</v>
      </c>
      <c r="D21" s="121">
        <v>7</v>
      </c>
      <c r="E21" s="121">
        <v>11</v>
      </c>
      <c r="F21" s="121">
        <v>36</v>
      </c>
      <c r="G21" s="122">
        <v>2</v>
      </c>
      <c r="H21" s="123">
        <f t="shared" si="0"/>
        <v>69</v>
      </c>
      <c r="J21" s="148">
        <f t="shared" si="1"/>
        <v>0.52173913043478259</v>
      </c>
    </row>
    <row r="22" spans="1:10" x14ac:dyDescent="0.2">
      <c r="A22" s="14" t="s">
        <v>8</v>
      </c>
      <c r="B22" s="124">
        <v>1</v>
      </c>
      <c r="C22" s="124">
        <v>3</v>
      </c>
      <c r="D22" s="124">
        <v>1</v>
      </c>
      <c r="E22" s="124"/>
      <c r="F22" s="124">
        <v>5</v>
      </c>
      <c r="G22" s="125">
        <v>1</v>
      </c>
      <c r="H22" s="126">
        <f t="shared" si="0"/>
        <v>11</v>
      </c>
      <c r="J22" s="149">
        <f t="shared" si="1"/>
        <v>0.45454545454545453</v>
      </c>
    </row>
    <row r="23" spans="1:10" x14ac:dyDescent="0.2">
      <c r="A23" s="16" t="s">
        <v>9</v>
      </c>
      <c r="B23" s="127"/>
      <c r="C23" s="127">
        <v>2</v>
      </c>
      <c r="D23" s="127"/>
      <c r="E23" s="127"/>
      <c r="F23" s="127"/>
      <c r="G23" s="128"/>
      <c r="H23" s="129">
        <f t="shared" si="0"/>
        <v>2</v>
      </c>
      <c r="J23" s="150">
        <f t="shared" si="1"/>
        <v>0</v>
      </c>
    </row>
    <row r="24" spans="1:10" x14ac:dyDescent="0.2">
      <c r="A24" s="16" t="s">
        <v>10</v>
      </c>
      <c r="B24" s="127">
        <v>1</v>
      </c>
      <c r="C24" s="127"/>
      <c r="D24" s="127">
        <v>4</v>
      </c>
      <c r="E24" s="127">
        <v>3</v>
      </c>
      <c r="F24" s="127">
        <v>10</v>
      </c>
      <c r="G24" s="128"/>
      <c r="H24" s="129">
        <f t="shared" si="0"/>
        <v>18</v>
      </c>
      <c r="J24" s="150">
        <f t="shared" si="1"/>
        <v>0.55555555555555558</v>
      </c>
    </row>
    <row r="25" spans="1:10" x14ac:dyDescent="0.2">
      <c r="A25" s="16" t="s">
        <v>11</v>
      </c>
      <c r="B25" s="127">
        <v>1</v>
      </c>
      <c r="C25" s="127">
        <v>1</v>
      </c>
      <c r="D25" s="127"/>
      <c r="E25" s="127">
        <v>1</v>
      </c>
      <c r="F25" s="127"/>
      <c r="G25" s="128"/>
      <c r="H25" s="129">
        <f t="shared" si="0"/>
        <v>3</v>
      </c>
      <c r="J25" s="150">
        <f t="shared" si="1"/>
        <v>0</v>
      </c>
    </row>
    <row r="26" spans="1:10" x14ac:dyDescent="0.2">
      <c r="A26" s="16" t="s">
        <v>12</v>
      </c>
      <c r="B26" s="127"/>
      <c r="C26" s="127">
        <v>1</v>
      </c>
      <c r="D26" s="127">
        <v>1</v>
      </c>
      <c r="E26" s="127">
        <v>3</v>
      </c>
      <c r="F26" s="127">
        <v>13</v>
      </c>
      <c r="G26" s="128"/>
      <c r="H26" s="129">
        <f t="shared" si="0"/>
        <v>18</v>
      </c>
      <c r="J26" s="150">
        <f t="shared" si="1"/>
        <v>0.72222222222222221</v>
      </c>
    </row>
    <row r="27" spans="1:10" x14ac:dyDescent="0.2">
      <c r="A27" s="16" t="s">
        <v>13</v>
      </c>
      <c r="B27" s="127"/>
      <c r="C27" s="127"/>
      <c r="D27" s="127"/>
      <c r="E27" s="127"/>
      <c r="F27" s="127"/>
      <c r="G27" s="128"/>
      <c r="H27" s="129">
        <f t="shared" si="0"/>
        <v>0</v>
      </c>
      <c r="J27" s="150"/>
    </row>
    <row r="28" spans="1:10" x14ac:dyDescent="0.2">
      <c r="A28" s="16" t="s">
        <v>14</v>
      </c>
      <c r="B28" s="127"/>
      <c r="C28" s="127"/>
      <c r="D28" s="127"/>
      <c r="E28" s="127"/>
      <c r="F28" s="127"/>
      <c r="G28" s="128"/>
      <c r="H28" s="129">
        <f t="shared" si="0"/>
        <v>0</v>
      </c>
      <c r="J28" s="150"/>
    </row>
    <row r="29" spans="1:10" x14ac:dyDescent="0.2">
      <c r="A29" s="16" t="s">
        <v>15</v>
      </c>
      <c r="B29" s="127"/>
      <c r="C29" s="127">
        <v>2</v>
      </c>
      <c r="D29" s="127">
        <v>1</v>
      </c>
      <c r="E29" s="127">
        <v>3</v>
      </c>
      <c r="F29" s="127">
        <v>5</v>
      </c>
      <c r="G29" s="128">
        <v>1</v>
      </c>
      <c r="H29" s="129">
        <f t="shared" si="0"/>
        <v>12</v>
      </c>
      <c r="J29" s="150">
        <f t="shared" si="1"/>
        <v>0.41666666666666669</v>
      </c>
    </row>
    <row r="30" spans="1:10" x14ac:dyDescent="0.2">
      <c r="A30" s="42" t="s">
        <v>16</v>
      </c>
      <c r="B30" s="130"/>
      <c r="C30" s="130">
        <v>1</v>
      </c>
      <c r="D30" s="130"/>
      <c r="E30" s="130">
        <v>1</v>
      </c>
      <c r="F30" s="130">
        <v>3</v>
      </c>
      <c r="G30" s="131"/>
      <c r="H30" s="132">
        <f t="shared" si="0"/>
        <v>5</v>
      </c>
      <c r="J30" s="151">
        <f t="shared" si="1"/>
        <v>0.6</v>
      </c>
    </row>
    <row r="31" spans="1:10" x14ac:dyDescent="0.2">
      <c r="A31" s="53" t="s">
        <v>70</v>
      </c>
      <c r="B31" s="133">
        <v>3</v>
      </c>
      <c r="C31" s="133">
        <v>8</v>
      </c>
      <c r="D31" s="133">
        <v>14</v>
      </c>
      <c r="E31" s="133">
        <v>24</v>
      </c>
      <c r="F31" s="133">
        <v>23</v>
      </c>
      <c r="G31" s="134"/>
      <c r="H31" s="135">
        <f t="shared" si="0"/>
        <v>72</v>
      </c>
      <c r="J31" s="152">
        <f t="shared" si="1"/>
        <v>0.31944444444444442</v>
      </c>
    </row>
    <row r="32" spans="1:10" x14ac:dyDescent="0.2">
      <c r="A32" s="14" t="s">
        <v>17</v>
      </c>
      <c r="B32" s="124">
        <v>1</v>
      </c>
      <c r="C32" s="124">
        <v>1</v>
      </c>
      <c r="D32" s="124">
        <v>4</v>
      </c>
      <c r="E32" s="124">
        <v>2</v>
      </c>
      <c r="F32" s="124">
        <v>2</v>
      </c>
      <c r="G32" s="125"/>
      <c r="H32" s="126">
        <f t="shared" si="0"/>
        <v>10</v>
      </c>
      <c r="J32" s="149">
        <f t="shared" si="1"/>
        <v>0.2</v>
      </c>
    </row>
    <row r="33" spans="1:10" x14ac:dyDescent="0.2">
      <c r="A33" s="16" t="s">
        <v>18</v>
      </c>
      <c r="B33" s="127">
        <v>1</v>
      </c>
      <c r="C33" s="127"/>
      <c r="D33" s="127">
        <v>1</v>
      </c>
      <c r="E33" s="127">
        <v>2</v>
      </c>
      <c r="F33" s="127">
        <v>2</v>
      </c>
      <c r="G33" s="128"/>
      <c r="H33" s="129">
        <f t="shared" si="0"/>
        <v>6</v>
      </c>
      <c r="J33" s="150">
        <f t="shared" si="1"/>
        <v>0.33333333333333331</v>
      </c>
    </row>
    <row r="34" spans="1:10" x14ac:dyDescent="0.2">
      <c r="A34" s="16" t="s">
        <v>19</v>
      </c>
      <c r="B34" s="127"/>
      <c r="C34" s="127">
        <v>2</v>
      </c>
      <c r="D34" s="127">
        <v>3</v>
      </c>
      <c r="E34" s="127">
        <v>4</v>
      </c>
      <c r="F34" s="127">
        <v>4</v>
      </c>
      <c r="G34" s="128"/>
      <c r="H34" s="129">
        <f t="shared" si="0"/>
        <v>13</v>
      </c>
      <c r="J34" s="150">
        <f t="shared" si="1"/>
        <v>0.30769230769230771</v>
      </c>
    </row>
    <row r="35" spans="1:10" x14ac:dyDescent="0.2">
      <c r="A35" s="16" t="s">
        <v>20</v>
      </c>
      <c r="B35" s="127"/>
      <c r="C35" s="127">
        <v>1</v>
      </c>
      <c r="D35" s="127">
        <v>1</v>
      </c>
      <c r="E35" s="127">
        <v>4</v>
      </c>
      <c r="F35" s="127">
        <v>5</v>
      </c>
      <c r="G35" s="128"/>
      <c r="H35" s="129">
        <f t="shared" si="0"/>
        <v>11</v>
      </c>
      <c r="J35" s="150">
        <f t="shared" si="1"/>
        <v>0.45454545454545453</v>
      </c>
    </row>
    <row r="36" spans="1:10" x14ac:dyDescent="0.2">
      <c r="A36" s="16" t="s">
        <v>21</v>
      </c>
      <c r="B36" s="127"/>
      <c r="C36" s="127"/>
      <c r="D36" s="127"/>
      <c r="E36" s="127">
        <v>1</v>
      </c>
      <c r="F36" s="127">
        <v>1</v>
      </c>
      <c r="G36" s="128"/>
      <c r="H36" s="129">
        <f t="shared" si="0"/>
        <v>2</v>
      </c>
      <c r="J36" s="150">
        <f t="shared" si="1"/>
        <v>0.5</v>
      </c>
    </row>
    <row r="37" spans="1:10" x14ac:dyDescent="0.2">
      <c r="A37" s="16" t="s">
        <v>22</v>
      </c>
      <c r="B37" s="127">
        <v>1</v>
      </c>
      <c r="C37" s="127">
        <v>1</v>
      </c>
      <c r="D37" s="127">
        <v>1</v>
      </c>
      <c r="E37" s="127"/>
      <c r="F37" s="127">
        <v>5</v>
      </c>
      <c r="G37" s="128"/>
      <c r="H37" s="129">
        <f t="shared" si="0"/>
        <v>8</v>
      </c>
      <c r="J37" s="150">
        <f t="shared" si="1"/>
        <v>0.625</v>
      </c>
    </row>
    <row r="38" spans="1:10" x14ac:dyDescent="0.2">
      <c r="A38" s="16" t="s">
        <v>23</v>
      </c>
      <c r="B38" s="127"/>
      <c r="C38" s="127">
        <v>2</v>
      </c>
      <c r="D38" s="127">
        <v>2</v>
      </c>
      <c r="E38" s="127">
        <v>6</v>
      </c>
      <c r="F38" s="127">
        <v>3</v>
      </c>
      <c r="G38" s="128"/>
      <c r="H38" s="129">
        <f t="shared" si="0"/>
        <v>13</v>
      </c>
      <c r="J38" s="150">
        <f t="shared" si="1"/>
        <v>0.23076923076923078</v>
      </c>
    </row>
    <row r="39" spans="1:10" x14ac:dyDescent="0.2">
      <c r="A39" s="16" t="s">
        <v>24</v>
      </c>
      <c r="B39" s="127"/>
      <c r="C39" s="127"/>
      <c r="D39" s="127">
        <v>2</v>
      </c>
      <c r="E39" s="127">
        <v>5</v>
      </c>
      <c r="F39" s="127">
        <v>1</v>
      </c>
      <c r="G39" s="128"/>
      <c r="H39" s="129">
        <f t="shared" si="0"/>
        <v>8</v>
      </c>
      <c r="J39" s="150">
        <f t="shared" si="1"/>
        <v>0.125</v>
      </c>
    </row>
    <row r="40" spans="1:10" x14ac:dyDescent="0.2">
      <c r="A40" s="42" t="s">
        <v>25</v>
      </c>
      <c r="B40" s="130"/>
      <c r="C40" s="130">
        <v>1</v>
      </c>
      <c r="D40" s="130"/>
      <c r="E40" s="130"/>
      <c r="F40" s="130"/>
      <c r="G40" s="131"/>
      <c r="H40" s="132">
        <f t="shared" si="0"/>
        <v>1</v>
      </c>
      <c r="J40" s="151">
        <f t="shared" si="1"/>
        <v>0</v>
      </c>
    </row>
    <row r="41" spans="1:10" x14ac:dyDescent="0.2">
      <c r="A41" s="53" t="s">
        <v>71</v>
      </c>
      <c r="B41" s="133">
        <v>1</v>
      </c>
      <c r="C41" s="133">
        <v>4</v>
      </c>
      <c r="D41" s="133">
        <v>4</v>
      </c>
      <c r="E41" s="133">
        <v>13</v>
      </c>
      <c r="F41" s="133">
        <v>10</v>
      </c>
      <c r="G41" s="134"/>
      <c r="H41" s="135">
        <f t="shared" si="0"/>
        <v>32</v>
      </c>
      <c r="J41" s="152">
        <f t="shared" si="1"/>
        <v>0.3125</v>
      </c>
    </row>
    <row r="42" spans="1:10" x14ac:dyDescent="0.2">
      <c r="A42" s="14" t="s">
        <v>26</v>
      </c>
      <c r="B42" s="124"/>
      <c r="C42" s="124"/>
      <c r="D42" s="124">
        <v>2</v>
      </c>
      <c r="E42" s="124">
        <v>5</v>
      </c>
      <c r="F42" s="124">
        <v>6</v>
      </c>
      <c r="G42" s="125"/>
      <c r="H42" s="126">
        <f t="shared" si="0"/>
        <v>13</v>
      </c>
      <c r="J42" s="149">
        <f t="shared" si="1"/>
        <v>0.46153846153846156</v>
      </c>
    </row>
    <row r="43" spans="1:10" x14ac:dyDescent="0.2">
      <c r="A43" s="16" t="s">
        <v>27</v>
      </c>
      <c r="B43" s="127"/>
      <c r="C43" s="127">
        <v>2</v>
      </c>
      <c r="D43" s="127">
        <v>1</v>
      </c>
      <c r="E43" s="127">
        <v>4</v>
      </c>
      <c r="F43" s="127">
        <v>3</v>
      </c>
      <c r="G43" s="128"/>
      <c r="H43" s="129">
        <f t="shared" si="0"/>
        <v>10</v>
      </c>
      <c r="J43" s="150">
        <f t="shared" si="1"/>
        <v>0.3</v>
      </c>
    </row>
    <row r="44" spans="1:10" x14ac:dyDescent="0.2">
      <c r="A44" s="16" t="s">
        <v>28</v>
      </c>
      <c r="B44" s="127"/>
      <c r="C44" s="127">
        <v>1</v>
      </c>
      <c r="D44" s="127"/>
      <c r="E44" s="127"/>
      <c r="F44" s="127"/>
      <c r="G44" s="128"/>
      <c r="H44" s="129">
        <f t="shared" si="0"/>
        <v>1</v>
      </c>
      <c r="J44" s="150">
        <f t="shared" si="1"/>
        <v>0</v>
      </c>
    </row>
    <row r="45" spans="1:10" x14ac:dyDescent="0.2">
      <c r="A45" s="16" t="s">
        <v>29</v>
      </c>
      <c r="B45" s="127"/>
      <c r="C45" s="127"/>
      <c r="D45" s="127">
        <v>1</v>
      </c>
      <c r="E45" s="127"/>
      <c r="F45" s="127"/>
      <c r="G45" s="128"/>
      <c r="H45" s="129">
        <f t="shared" si="0"/>
        <v>1</v>
      </c>
      <c r="J45" s="150">
        <f t="shared" si="1"/>
        <v>0</v>
      </c>
    </row>
    <row r="46" spans="1:10" x14ac:dyDescent="0.2">
      <c r="A46" s="42" t="s">
        <v>30</v>
      </c>
      <c r="B46" s="130">
        <v>1</v>
      </c>
      <c r="C46" s="130">
        <v>1</v>
      </c>
      <c r="D46" s="130"/>
      <c r="E46" s="130">
        <v>4</v>
      </c>
      <c r="F46" s="130">
        <v>1</v>
      </c>
      <c r="G46" s="131"/>
      <c r="H46" s="132">
        <f t="shared" si="0"/>
        <v>7</v>
      </c>
      <c r="J46" s="151">
        <f t="shared" si="1"/>
        <v>0.14285714285714285</v>
      </c>
    </row>
    <row r="47" spans="1:10" x14ac:dyDescent="0.2">
      <c r="A47" s="53" t="s">
        <v>72</v>
      </c>
      <c r="B47" s="133"/>
      <c r="C47" s="133"/>
      <c r="D47" s="133"/>
      <c r="E47" s="133"/>
      <c r="F47" s="133"/>
      <c r="G47" s="134"/>
      <c r="H47" s="135">
        <f t="shared" si="0"/>
        <v>0</v>
      </c>
      <c r="J47" s="152"/>
    </row>
    <row r="48" spans="1:10" x14ac:dyDescent="0.2">
      <c r="A48" s="490" t="s">
        <v>31</v>
      </c>
      <c r="B48" s="124"/>
      <c r="C48" s="124"/>
      <c r="D48" s="124"/>
      <c r="E48" s="124"/>
      <c r="F48" s="124"/>
      <c r="G48" s="125"/>
      <c r="H48" s="126">
        <f t="shared" si="0"/>
        <v>0</v>
      </c>
      <c r="J48" s="149"/>
    </row>
    <row r="49" spans="1:10" x14ac:dyDescent="0.2">
      <c r="A49" s="486" t="s">
        <v>83</v>
      </c>
      <c r="B49" s="136"/>
      <c r="C49" s="136"/>
      <c r="D49" s="136"/>
      <c r="E49" s="136"/>
      <c r="F49" s="136"/>
      <c r="G49" s="137"/>
      <c r="H49" s="138">
        <f t="shared" si="0"/>
        <v>0</v>
      </c>
      <c r="J49" s="153"/>
    </row>
    <row r="50" spans="1:10" x14ac:dyDescent="0.2">
      <c r="A50" s="63" t="s">
        <v>100</v>
      </c>
      <c r="B50" s="118">
        <v>12</v>
      </c>
      <c r="C50" s="118">
        <v>17</v>
      </c>
      <c r="D50" s="118">
        <v>51</v>
      </c>
      <c r="E50" s="118">
        <v>40</v>
      </c>
      <c r="F50" s="118">
        <v>62</v>
      </c>
      <c r="G50" s="119">
        <v>8</v>
      </c>
      <c r="H50" s="120">
        <f t="shared" si="0"/>
        <v>190</v>
      </c>
      <c r="J50" s="147">
        <f t="shared" si="1"/>
        <v>0.32631578947368423</v>
      </c>
    </row>
    <row r="51" spans="1:10" x14ac:dyDescent="0.2">
      <c r="A51" s="65" t="s">
        <v>73</v>
      </c>
      <c r="B51" s="121">
        <v>3</v>
      </c>
      <c r="C51" s="121">
        <v>6</v>
      </c>
      <c r="D51" s="121">
        <v>16</v>
      </c>
      <c r="E51" s="121">
        <v>11</v>
      </c>
      <c r="F51" s="121">
        <v>19</v>
      </c>
      <c r="G51" s="122">
        <v>3</v>
      </c>
      <c r="H51" s="123">
        <f t="shared" si="0"/>
        <v>58</v>
      </c>
      <c r="J51" s="148">
        <f t="shared" si="1"/>
        <v>0.32758620689655171</v>
      </c>
    </row>
    <row r="52" spans="1:10" x14ac:dyDescent="0.2">
      <c r="A52" s="14" t="s">
        <v>37</v>
      </c>
      <c r="B52" s="124"/>
      <c r="C52" s="124"/>
      <c r="D52" s="124">
        <v>2</v>
      </c>
      <c r="E52" s="124">
        <v>3</v>
      </c>
      <c r="F52" s="124">
        <v>7</v>
      </c>
      <c r="G52" s="125">
        <v>1</v>
      </c>
      <c r="H52" s="126">
        <f t="shared" si="0"/>
        <v>13</v>
      </c>
      <c r="J52" s="149">
        <f t="shared" si="1"/>
        <v>0.53846153846153844</v>
      </c>
    </row>
    <row r="53" spans="1:10" x14ac:dyDescent="0.2">
      <c r="A53" s="16" t="s">
        <v>38</v>
      </c>
      <c r="B53" s="127"/>
      <c r="C53" s="127"/>
      <c r="D53" s="127">
        <v>6</v>
      </c>
      <c r="E53" s="127">
        <v>1</v>
      </c>
      <c r="F53" s="127">
        <v>6</v>
      </c>
      <c r="G53" s="128">
        <v>2</v>
      </c>
      <c r="H53" s="129">
        <f t="shared" si="0"/>
        <v>15</v>
      </c>
      <c r="J53" s="150">
        <f t="shared" si="1"/>
        <v>0.4</v>
      </c>
    </row>
    <row r="54" spans="1:10" x14ac:dyDescent="0.2">
      <c r="A54" s="42" t="s">
        <v>39</v>
      </c>
      <c r="B54" s="130">
        <v>3</v>
      </c>
      <c r="C54" s="130">
        <v>6</v>
      </c>
      <c r="D54" s="130">
        <v>8</v>
      </c>
      <c r="E54" s="130">
        <v>7</v>
      </c>
      <c r="F54" s="130">
        <v>6</v>
      </c>
      <c r="G54" s="131"/>
      <c r="H54" s="132">
        <f t="shared" si="0"/>
        <v>30</v>
      </c>
      <c r="J54" s="151">
        <f t="shared" si="1"/>
        <v>0.2</v>
      </c>
    </row>
    <row r="55" spans="1:10" x14ac:dyDescent="0.2">
      <c r="A55" s="53" t="s">
        <v>74</v>
      </c>
      <c r="B55" s="133"/>
      <c r="C55" s="133"/>
      <c r="D55" s="133">
        <v>4</v>
      </c>
      <c r="E55" s="133">
        <v>6</v>
      </c>
      <c r="F55" s="133">
        <v>8</v>
      </c>
      <c r="G55" s="134"/>
      <c r="H55" s="135">
        <f t="shared" si="0"/>
        <v>18</v>
      </c>
      <c r="J55" s="152">
        <f t="shared" si="1"/>
        <v>0.44444444444444442</v>
      </c>
    </row>
    <row r="56" spans="1:10" x14ac:dyDescent="0.2">
      <c r="A56" s="14" t="s">
        <v>40</v>
      </c>
      <c r="B56" s="124"/>
      <c r="C56" s="124"/>
      <c r="D56" s="124">
        <v>2</v>
      </c>
      <c r="E56" s="124">
        <v>5</v>
      </c>
      <c r="F56" s="124">
        <v>6</v>
      </c>
      <c r="G56" s="125"/>
      <c r="H56" s="126">
        <f t="shared" si="0"/>
        <v>13</v>
      </c>
      <c r="J56" s="149">
        <f t="shared" si="1"/>
        <v>0.46153846153846156</v>
      </c>
    </row>
    <row r="57" spans="1:10" x14ac:dyDescent="0.2">
      <c r="A57" s="16" t="s">
        <v>41</v>
      </c>
      <c r="B57" s="127"/>
      <c r="C57" s="127"/>
      <c r="D57" s="127">
        <v>1</v>
      </c>
      <c r="E57" s="127"/>
      <c r="F57" s="127">
        <v>1</v>
      </c>
      <c r="G57" s="128"/>
      <c r="H57" s="129">
        <f t="shared" si="0"/>
        <v>2</v>
      </c>
      <c r="J57" s="149">
        <f t="shared" si="1"/>
        <v>0.5</v>
      </c>
    </row>
    <row r="58" spans="1:10" x14ac:dyDescent="0.2">
      <c r="A58" s="42" t="s">
        <v>42</v>
      </c>
      <c r="B58" s="130"/>
      <c r="C58" s="130"/>
      <c r="D58" s="130">
        <v>1</v>
      </c>
      <c r="E58" s="130">
        <v>1</v>
      </c>
      <c r="F58" s="130">
        <v>1</v>
      </c>
      <c r="G58" s="131"/>
      <c r="H58" s="132">
        <f t="shared" si="0"/>
        <v>3</v>
      </c>
      <c r="J58" s="151">
        <f t="shared" si="1"/>
        <v>0.33333333333333331</v>
      </c>
    </row>
    <row r="59" spans="1:10" x14ac:dyDescent="0.2">
      <c r="A59" s="53" t="s">
        <v>75</v>
      </c>
      <c r="B59" s="133">
        <v>1</v>
      </c>
      <c r="C59" s="133">
        <v>2</v>
      </c>
      <c r="D59" s="133">
        <v>8</v>
      </c>
      <c r="E59" s="133">
        <v>3</v>
      </c>
      <c r="F59" s="133">
        <v>2</v>
      </c>
      <c r="G59" s="134"/>
      <c r="H59" s="135">
        <f t="shared" si="0"/>
        <v>16</v>
      </c>
      <c r="J59" s="152">
        <f t="shared" si="1"/>
        <v>0.125</v>
      </c>
    </row>
    <row r="60" spans="1:10" x14ac:dyDescent="0.2">
      <c r="A60" s="14" t="s">
        <v>43</v>
      </c>
      <c r="B60" s="124"/>
      <c r="C60" s="124"/>
      <c r="D60" s="124">
        <v>3</v>
      </c>
      <c r="E60" s="124">
        <v>3</v>
      </c>
      <c r="F60" s="124">
        <v>1</v>
      </c>
      <c r="G60" s="125"/>
      <c r="H60" s="126">
        <f t="shared" si="0"/>
        <v>7</v>
      </c>
      <c r="J60" s="149">
        <f t="shared" si="1"/>
        <v>0.14285714285714285</v>
      </c>
    </row>
    <row r="61" spans="1:10" x14ac:dyDescent="0.2">
      <c r="A61" s="16" t="s">
        <v>44</v>
      </c>
      <c r="B61" s="127">
        <v>1</v>
      </c>
      <c r="C61" s="127"/>
      <c r="D61" s="127">
        <v>3</v>
      </c>
      <c r="E61" s="127"/>
      <c r="F61" s="127"/>
      <c r="G61" s="128"/>
      <c r="H61" s="129">
        <f t="shared" si="0"/>
        <v>4</v>
      </c>
      <c r="J61" s="150">
        <f t="shared" si="1"/>
        <v>0</v>
      </c>
    </row>
    <row r="62" spans="1:10" x14ac:dyDescent="0.2">
      <c r="A62" s="42" t="s">
        <v>45</v>
      </c>
      <c r="B62" s="130"/>
      <c r="C62" s="130">
        <v>2</v>
      </c>
      <c r="D62" s="130">
        <v>2</v>
      </c>
      <c r="E62" s="130"/>
      <c r="F62" s="130">
        <v>1</v>
      </c>
      <c r="G62" s="131"/>
      <c r="H62" s="132">
        <f t="shared" si="0"/>
        <v>5</v>
      </c>
      <c r="J62" s="151">
        <f t="shared" si="1"/>
        <v>0.2</v>
      </c>
    </row>
    <row r="63" spans="1:10" x14ac:dyDescent="0.2">
      <c r="A63" s="53" t="s">
        <v>76</v>
      </c>
      <c r="B63" s="133">
        <v>1</v>
      </c>
      <c r="C63" s="133"/>
      <c r="D63" s="133">
        <v>4</v>
      </c>
      <c r="E63" s="133">
        <v>2</v>
      </c>
      <c r="F63" s="133">
        <v>3</v>
      </c>
      <c r="G63" s="134">
        <v>1</v>
      </c>
      <c r="H63" s="135">
        <f t="shared" si="0"/>
        <v>11</v>
      </c>
      <c r="J63" s="152">
        <f t="shared" si="1"/>
        <v>0.27272727272727271</v>
      </c>
    </row>
    <row r="64" spans="1:10" x14ac:dyDescent="0.2">
      <c r="A64" s="14" t="s">
        <v>46</v>
      </c>
      <c r="B64" s="124">
        <v>1</v>
      </c>
      <c r="C64" s="124"/>
      <c r="D64" s="124">
        <v>1</v>
      </c>
      <c r="E64" s="124"/>
      <c r="F64" s="124"/>
      <c r="G64" s="125"/>
      <c r="H64" s="126">
        <f t="shared" si="0"/>
        <v>2</v>
      </c>
      <c r="J64" s="149">
        <f t="shared" si="1"/>
        <v>0</v>
      </c>
    </row>
    <row r="65" spans="1:10" x14ac:dyDescent="0.2">
      <c r="A65" s="16" t="s">
        <v>47</v>
      </c>
      <c r="B65" s="127"/>
      <c r="C65" s="127"/>
      <c r="D65" s="127">
        <v>3</v>
      </c>
      <c r="E65" s="127">
        <v>1</v>
      </c>
      <c r="F65" s="127">
        <v>2</v>
      </c>
      <c r="G65" s="128">
        <v>1</v>
      </c>
      <c r="H65" s="129">
        <f t="shared" si="0"/>
        <v>7</v>
      </c>
      <c r="J65" s="150">
        <f t="shared" si="1"/>
        <v>0.2857142857142857</v>
      </c>
    </row>
    <row r="66" spans="1:10" x14ac:dyDescent="0.2">
      <c r="A66" s="16" t="s">
        <v>48</v>
      </c>
      <c r="B66" s="127"/>
      <c r="C66" s="127"/>
      <c r="D66" s="127"/>
      <c r="E66" s="127">
        <v>1</v>
      </c>
      <c r="F66" s="127">
        <v>1</v>
      </c>
      <c r="G66" s="128"/>
      <c r="H66" s="129">
        <f t="shared" si="0"/>
        <v>2</v>
      </c>
      <c r="J66" s="150">
        <f t="shared" si="1"/>
        <v>0.5</v>
      </c>
    </row>
    <row r="67" spans="1:10" x14ac:dyDescent="0.2">
      <c r="A67" s="42" t="s">
        <v>49</v>
      </c>
      <c r="B67" s="130"/>
      <c r="C67" s="130"/>
      <c r="D67" s="130"/>
      <c r="E67" s="130"/>
      <c r="F67" s="130"/>
      <c r="G67" s="131"/>
      <c r="H67" s="132">
        <f t="shared" si="0"/>
        <v>0</v>
      </c>
      <c r="J67" s="151"/>
    </row>
    <row r="68" spans="1:10" x14ac:dyDescent="0.2">
      <c r="A68" s="53" t="s">
        <v>77</v>
      </c>
      <c r="B68" s="133">
        <v>6</v>
      </c>
      <c r="C68" s="133">
        <v>4</v>
      </c>
      <c r="D68" s="133">
        <v>13</v>
      </c>
      <c r="E68" s="133">
        <v>15</v>
      </c>
      <c r="F68" s="133">
        <v>21</v>
      </c>
      <c r="G68" s="134"/>
      <c r="H68" s="135">
        <f t="shared" si="0"/>
        <v>59</v>
      </c>
      <c r="J68" s="152">
        <f t="shared" si="1"/>
        <v>0.3559322033898305</v>
      </c>
    </row>
    <row r="69" spans="1:10" x14ac:dyDescent="0.2">
      <c r="A69" s="14" t="s">
        <v>50</v>
      </c>
      <c r="B69" s="124">
        <v>4</v>
      </c>
      <c r="C69" s="124">
        <v>1</v>
      </c>
      <c r="D69" s="124">
        <v>1</v>
      </c>
      <c r="E69" s="124">
        <v>6</v>
      </c>
      <c r="F69" s="124">
        <v>9</v>
      </c>
      <c r="G69" s="125"/>
      <c r="H69" s="126">
        <f t="shared" si="0"/>
        <v>21</v>
      </c>
      <c r="J69" s="149">
        <f t="shared" si="1"/>
        <v>0.42857142857142855</v>
      </c>
    </row>
    <row r="70" spans="1:10" x14ac:dyDescent="0.2">
      <c r="A70" s="16" t="s">
        <v>51</v>
      </c>
      <c r="B70" s="127">
        <v>1</v>
      </c>
      <c r="C70" s="127">
        <v>1</v>
      </c>
      <c r="D70" s="127">
        <v>5</v>
      </c>
      <c r="E70" s="127">
        <v>4</v>
      </c>
      <c r="F70" s="127">
        <v>6</v>
      </c>
      <c r="G70" s="128"/>
      <c r="H70" s="129">
        <f t="shared" si="0"/>
        <v>17</v>
      </c>
      <c r="J70" s="150">
        <f t="shared" si="1"/>
        <v>0.35294117647058826</v>
      </c>
    </row>
    <row r="71" spans="1:10" x14ac:dyDescent="0.2">
      <c r="A71" s="16" t="s">
        <v>52</v>
      </c>
      <c r="B71" s="127"/>
      <c r="C71" s="127">
        <v>1</v>
      </c>
      <c r="D71" s="127">
        <v>3</v>
      </c>
      <c r="E71" s="127">
        <v>1</v>
      </c>
      <c r="F71" s="127">
        <v>3</v>
      </c>
      <c r="G71" s="128"/>
      <c r="H71" s="129">
        <f t="shared" si="0"/>
        <v>8</v>
      </c>
      <c r="J71" s="150">
        <f t="shared" si="1"/>
        <v>0.375</v>
      </c>
    </row>
    <row r="72" spans="1:10" x14ac:dyDescent="0.2">
      <c r="A72" s="42" t="s">
        <v>53</v>
      </c>
      <c r="B72" s="130">
        <v>1</v>
      </c>
      <c r="C72" s="130">
        <v>1</v>
      </c>
      <c r="D72" s="130">
        <v>4</v>
      </c>
      <c r="E72" s="130">
        <v>4</v>
      </c>
      <c r="F72" s="130">
        <v>3</v>
      </c>
      <c r="G72" s="131"/>
      <c r="H72" s="132">
        <f t="shared" si="0"/>
        <v>13</v>
      </c>
      <c r="J72" s="151">
        <f t="shared" si="1"/>
        <v>0.23076923076923078</v>
      </c>
    </row>
    <row r="73" spans="1:10" x14ac:dyDescent="0.2">
      <c r="A73" s="53" t="s">
        <v>78</v>
      </c>
      <c r="B73" s="133">
        <v>1</v>
      </c>
      <c r="C73" s="133">
        <v>5</v>
      </c>
      <c r="D73" s="133">
        <v>6</v>
      </c>
      <c r="E73" s="133">
        <v>3</v>
      </c>
      <c r="F73" s="133">
        <v>9</v>
      </c>
      <c r="G73" s="134">
        <v>4</v>
      </c>
      <c r="H73" s="135">
        <f t="shared" si="0"/>
        <v>28</v>
      </c>
      <c r="J73" s="152">
        <f t="shared" si="1"/>
        <v>0.32142857142857145</v>
      </c>
    </row>
    <row r="74" spans="1:10" x14ac:dyDescent="0.2">
      <c r="A74" s="14" t="s">
        <v>54</v>
      </c>
      <c r="B74" s="124"/>
      <c r="C74" s="124">
        <v>2</v>
      </c>
      <c r="D74" s="124">
        <v>3</v>
      </c>
      <c r="E74" s="124">
        <v>1</v>
      </c>
      <c r="F74" s="124">
        <v>3</v>
      </c>
      <c r="G74" s="125">
        <v>1</v>
      </c>
      <c r="H74" s="126">
        <f t="shared" si="0"/>
        <v>10</v>
      </c>
      <c r="J74" s="149">
        <f t="shared" si="1"/>
        <v>0.3</v>
      </c>
    </row>
    <row r="75" spans="1:10" x14ac:dyDescent="0.2">
      <c r="A75" s="16" t="s">
        <v>55</v>
      </c>
      <c r="B75" s="127"/>
      <c r="C75" s="127">
        <v>1</v>
      </c>
      <c r="D75" s="127"/>
      <c r="E75" s="127">
        <v>1</v>
      </c>
      <c r="F75" s="127">
        <v>1</v>
      </c>
      <c r="G75" s="128">
        <v>1</v>
      </c>
      <c r="H75" s="129">
        <f t="shared" si="0"/>
        <v>4</v>
      </c>
      <c r="J75" s="150">
        <f t="shared" si="1"/>
        <v>0.25</v>
      </c>
    </row>
    <row r="76" spans="1:10" x14ac:dyDescent="0.2">
      <c r="A76" s="16" t="s">
        <v>56</v>
      </c>
      <c r="B76" s="127">
        <v>1</v>
      </c>
      <c r="C76" s="127"/>
      <c r="D76" s="127">
        <v>1</v>
      </c>
      <c r="E76" s="127"/>
      <c r="F76" s="127">
        <v>2</v>
      </c>
      <c r="G76" s="128"/>
      <c r="H76" s="129">
        <f t="shared" ref="H76:H84" si="2">SUM(B76:G76)</f>
        <v>4</v>
      </c>
      <c r="J76" s="150">
        <f t="shared" ref="J76:J86" si="3">F76/H76</f>
        <v>0.5</v>
      </c>
    </row>
    <row r="77" spans="1:10" x14ac:dyDescent="0.2">
      <c r="A77" s="16" t="s">
        <v>57</v>
      </c>
      <c r="B77" s="127"/>
      <c r="C77" s="127">
        <v>2</v>
      </c>
      <c r="D77" s="127"/>
      <c r="E77" s="127"/>
      <c r="F77" s="127"/>
      <c r="G77" s="128">
        <v>2</v>
      </c>
      <c r="H77" s="129">
        <f t="shared" si="2"/>
        <v>4</v>
      </c>
      <c r="J77" s="150">
        <f t="shared" si="3"/>
        <v>0</v>
      </c>
    </row>
    <row r="78" spans="1:10" x14ac:dyDescent="0.2">
      <c r="A78" s="16" t="s">
        <v>58</v>
      </c>
      <c r="B78" s="127"/>
      <c r="C78" s="127"/>
      <c r="D78" s="127"/>
      <c r="E78" s="127">
        <v>1</v>
      </c>
      <c r="F78" s="127">
        <v>2</v>
      </c>
      <c r="G78" s="128"/>
      <c r="H78" s="129">
        <f t="shared" si="2"/>
        <v>3</v>
      </c>
      <c r="J78" s="150">
        <f t="shared" si="3"/>
        <v>0.66666666666666663</v>
      </c>
    </row>
    <row r="79" spans="1:10" x14ac:dyDescent="0.2">
      <c r="A79" s="42" t="s">
        <v>59</v>
      </c>
      <c r="B79" s="130"/>
      <c r="C79" s="130"/>
      <c r="D79" s="130">
        <v>2</v>
      </c>
      <c r="E79" s="130"/>
      <c r="F79" s="130">
        <v>1</v>
      </c>
      <c r="G79" s="131"/>
      <c r="H79" s="132">
        <f t="shared" si="2"/>
        <v>3</v>
      </c>
      <c r="J79" s="151">
        <f t="shared" si="3"/>
        <v>0.33333333333333331</v>
      </c>
    </row>
    <row r="80" spans="1:10" x14ac:dyDescent="0.2">
      <c r="A80" s="63" t="s">
        <v>99</v>
      </c>
      <c r="B80" s="118">
        <v>2</v>
      </c>
      <c r="C80" s="118">
        <v>1</v>
      </c>
      <c r="D80" s="118">
        <v>2</v>
      </c>
      <c r="E80" s="118">
        <v>5</v>
      </c>
      <c r="F80" s="118">
        <v>4</v>
      </c>
      <c r="G80" s="119"/>
      <c r="H80" s="120">
        <f t="shared" si="2"/>
        <v>14</v>
      </c>
      <c r="J80" s="147">
        <f t="shared" si="3"/>
        <v>0.2857142857142857</v>
      </c>
    </row>
    <row r="81" spans="1:10" x14ac:dyDescent="0.2">
      <c r="A81" s="65" t="s">
        <v>79</v>
      </c>
      <c r="B81" s="121">
        <v>2</v>
      </c>
      <c r="C81" s="121">
        <v>1</v>
      </c>
      <c r="D81" s="121">
        <v>2</v>
      </c>
      <c r="E81" s="121">
        <v>5</v>
      </c>
      <c r="F81" s="121">
        <v>4</v>
      </c>
      <c r="G81" s="122"/>
      <c r="H81" s="123">
        <f t="shared" si="2"/>
        <v>14</v>
      </c>
      <c r="J81" s="148">
        <f t="shared" si="3"/>
        <v>0.2857142857142857</v>
      </c>
    </row>
    <row r="82" spans="1:10" x14ac:dyDescent="0.2">
      <c r="A82" s="14" t="s">
        <v>33</v>
      </c>
      <c r="B82" s="124"/>
      <c r="C82" s="124"/>
      <c r="D82" s="124"/>
      <c r="E82" s="124">
        <v>2</v>
      </c>
      <c r="F82" s="124">
        <v>2</v>
      </c>
      <c r="G82" s="125"/>
      <c r="H82" s="126">
        <f t="shared" si="2"/>
        <v>4</v>
      </c>
      <c r="J82" s="149">
        <f t="shared" si="3"/>
        <v>0.5</v>
      </c>
    </row>
    <row r="83" spans="1:10" x14ac:dyDescent="0.2">
      <c r="A83" s="16" t="s">
        <v>34</v>
      </c>
      <c r="B83" s="127">
        <v>1</v>
      </c>
      <c r="C83" s="127">
        <v>1</v>
      </c>
      <c r="D83" s="127">
        <v>2</v>
      </c>
      <c r="E83" s="127">
        <v>2</v>
      </c>
      <c r="F83" s="127">
        <v>1</v>
      </c>
      <c r="G83" s="128"/>
      <c r="H83" s="129">
        <f t="shared" si="2"/>
        <v>7</v>
      </c>
      <c r="J83" s="150">
        <f t="shared" si="3"/>
        <v>0.14285714285714285</v>
      </c>
    </row>
    <row r="84" spans="1:10" x14ac:dyDescent="0.2">
      <c r="A84" s="18" t="s">
        <v>35</v>
      </c>
      <c r="B84" s="139">
        <v>1</v>
      </c>
      <c r="C84" s="139"/>
      <c r="D84" s="139"/>
      <c r="E84" s="139">
        <v>1</v>
      </c>
      <c r="F84" s="139">
        <v>1</v>
      </c>
      <c r="G84" s="140"/>
      <c r="H84" s="141">
        <f t="shared" si="2"/>
        <v>3</v>
      </c>
      <c r="J84" s="154">
        <f t="shared" si="3"/>
        <v>0.33333333333333331</v>
      </c>
    </row>
    <row r="85" spans="1:10" x14ac:dyDescent="0.2">
      <c r="B85" s="142"/>
      <c r="C85" s="142"/>
      <c r="D85" s="142"/>
      <c r="E85" s="142"/>
      <c r="F85" s="142"/>
      <c r="G85" s="142"/>
      <c r="H85" s="142"/>
      <c r="J85" s="155"/>
    </row>
    <row r="86" spans="1:10" x14ac:dyDescent="0.2">
      <c r="A86" s="8" t="s">
        <v>60</v>
      </c>
      <c r="B86" s="143">
        <f>B11+B20+B50+B80</f>
        <v>22</v>
      </c>
      <c r="C86" s="143">
        <f t="shared" ref="C86:H86" si="4">C11+C20+C50+C80</f>
        <v>45</v>
      </c>
      <c r="D86" s="143">
        <f t="shared" si="4"/>
        <v>88</v>
      </c>
      <c r="E86" s="143">
        <f t="shared" si="4"/>
        <v>106</v>
      </c>
      <c r="F86" s="143">
        <f t="shared" si="4"/>
        <v>155</v>
      </c>
      <c r="G86" s="143">
        <f t="shared" si="4"/>
        <v>13</v>
      </c>
      <c r="H86" s="144">
        <f t="shared" si="4"/>
        <v>429</v>
      </c>
      <c r="J86" s="156">
        <f t="shared" si="3"/>
        <v>0.36130536130536128</v>
      </c>
    </row>
    <row r="88" spans="1:10" x14ac:dyDescent="0.2">
      <c r="A88" s="8" t="s">
        <v>103</v>
      </c>
      <c r="B88" s="9">
        <f>B86/$H$86</f>
        <v>5.128205128205128E-2</v>
      </c>
      <c r="C88" s="9">
        <f t="shared" ref="C88:H88" si="5">C86/$H$86</f>
        <v>0.1048951048951049</v>
      </c>
      <c r="D88" s="9">
        <f t="shared" si="5"/>
        <v>0.20512820512820512</v>
      </c>
      <c r="E88" s="9">
        <f t="shared" si="5"/>
        <v>0.24708624708624707</v>
      </c>
      <c r="F88" s="9">
        <f t="shared" si="5"/>
        <v>0.36130536130536128</v>
      </c>
      <c r="G88" s="9">
        <f t="shared" si="5"/>
        <v>3.0303030303030304E-2</v>
      </c>
      <c r="H88" s="146">
        <f t="shared" si="5"/>
        <v>1</v>
      </c>
    </row>
    <row r="90" spans="1:10" x14ac:dyDescent="0.2">
      <c r="A90" s="398" t="s">
        <v>572</v>
      </c>
    </row>
    <row r="91" spans="1:10" x14ac:dyDescent="0.2">
      <c r="A91" s="340" t="s">
        <v>577</v>
      </c>
    </row>
    <row r="92" spans="1:10" ht="26.25" customHeight="1" x14ac:dyDescent="0.2">
      <c r="A92" s="633" t="s">
        <v>574</v>
      </c>
      <c r="B92" s="633"/>
      <c r="C92" s="633"/>
      <c r="D92" s="633"/>
      <c r="E92" s="633"/>
      <c r="F92" s="633"/>
      <c r="G92" s="633"/>
      <c r="H92" s="633"/>
      <c r="I92" s="633"/>
      <c r="J92" s="633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9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62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I89"/>
  <sheetViews>
    <sheetView showGridLines="0" workbookViewId="0">
      <selection activeCell="I74" sqref="I74"/>
    </sheetView>
  </sheetViews>
  <sheetFormatPr baseColWidth="10" defaultRowHeight="12.75" x14ac:dyDescent="0.2"/>
  <cols>
    <col min="1" max="1" width="17.5" bestFit="1" customWidth="1"/>
    <col min="2" max="2" width="14.83203125" bestFit="1" customWidth="1"/>
    <col min="3" max="3" width="13.6640625" bestFit="1" customWidth="1"/>
    <col min="4" max="4" width="15.6640625" customWidth="1"/>
    <col min="5" max="5" width="2.83203125" customWidth="1"/>
    <col min="6" max="6" width="14.5" customWidth="1"/>
    <col min="7" max="7" width="13.83203125" customWidth="1"/>
    <col min="8" max="8" width="15.5" customWidth="1"/>
  </cols>
  <sheetData>
    <row r="1" spans="1:9" ht="13.5" thickBot="1" x14ac:dyDescent="0.25"/>
    <row r="2" spans="1:9" ht="33" customHeight="1" thickTop="1" thickBot="1" x14ac:dyDescent="0.25">
      <c r="A2" s="648" t="s">
        <v>516</v>
      </c>
      <c r="B2" s="649"/>
      <c r="C2" s="649"/>
      <c r="D2" s="649"/>
      <c r="E2" s="649"/>
      <c r="F2" s="649"/>
      <c r="G2" s="649"/>
      <c r="H2" s="650"/>
      <c r="I2" s="380"/>
    </row>
    <row r="3" spans="1:9" ht="13.5" thickTop="1" x14ac:dyDescent="0.2"/>
    <row r="5" spans="1:9" ht="28.5" customHeight="1" x14ac:dyDescent="0.2">
      <c r="A5" s="629" t="s">
        <v>534</v>
      </c>
      <c r="B5" s="629"/>
      <c r="C5" s="629"/>
      <c r="D5" s="629"/>
      <c r="E5" s="629"/>
      <c r="F5" s="629"/>
      <c r="G5" s="629"/>
      <c r="H5" s="629"/>
    </row>
    <row r="8" spans="1:9" x14ac:dyDescent="0.2">
      <c r="B8" s="662" t="s">
        <v>92</v>
      </c>
      <c r="C8" s="663"/>
      <c r="D8" s="684"/>
      <c r="F8" s="662" t="s">
        <v>88</v>
      </c>
      <c r="G8" s="663"/>
      <c r="H8" s="684"/>
    </row>
    <row r="9" spans="1:9" ht="39" customHeight="1" x14ac:dyDescent="0.2">
      <c r="B9" s="286" t="s">
        <v>533</v>
      </c>
      <c r="C9" s="399" t="s">
        <v>532</v>
      </c>
      <c r="D9" s="262" t="s">
        <v>238</v>
      </c>
      <c r="F9" s="286" t="s">
        <v>533</v>
      </c>
      <c r="G9" s="399" t="s">
        <v>532</v>
      </c>
      <c r="H9" s="262" t="s">
        <v>238</v>
      </c>
    </row>
    <row r="11" spans="1:9" x14ac:dyDescent="0.2">
      <c r="A11" s="63" t="s">
        <v>97</v>
      </c>
      <c r="B11" s="166">
        <v>107</v>
      </c>
      <c r="C11" s="166">
        <v>65</v>
      </c>
      <c r="D11" s="163">
        <f>B11/C11</f>
        <v>1.6461538461538461</v>
      </c>
      <c r="F11" s="166">
        <v>585</v>
      </c>
      <c r="G11" s="166">
        <v>243</v>
      </c>
      <c r="H11" s="163">
        <f>F11/G11</f>
        <v>2.4074074074074074</v>
      </c>
    </row>
    <row r="12" spans="1:9" x14ac:dyDescent="0.2">
      <c r="A12" s="65" t="s">
        <v>67</v>
      </c>
      <c r="B12" s="167">
        <v>27</v>
      </c>
      <c r="C12" s="167">
        <v>13</v>
      </c>
      <c r="D12" s="164">
        <f t="shared" ref="D12:D75" si="0">B12/C12</f>
        <v>2.0769230769230771</v>
      </c>
      <c r="F12" s="167">
        <v>246</v>
      </c>
      <c r="G12" s="167">
        <v>115</v>
      </c>
      <c r="H12" s="164">
        <f t="shared" ref="H12:H75" si="1">F12/G12</f>
        <v>2.1391304347826088</v>
      </c>
    </row>
    <row r="13" spans="1:9" x14ac:dyDescent="0.2">
      <c r="A13" s="288" t="s">
        <v>1</v>
      </c>
      <c r="B13" s="168">
        <v>11</v>
      </c>
      <c r="C13" s="168">
        <v>3</v>
      </c>
      <c r="D13" s="157">
        <f t="shared" si="0"/>
        <v>3.6666666666666665</v>
      </c>
      <c r="F13" s="168">
        <v>68</v>
      </c>
      <c r="G13" s="168">
        <v>53</v>
      </c>
      <c r="H13" s="157">
        <f t="shared" si="1"/>
        <v>1.2830188679245282</v>
      </c>
    </row>
    <row r="14" spans="1:9" x14ac:dyDescent="0.2">
      <c r="A14" s="16" t="s">
        <v>2</v>
      </c>
      <c r="B14" s="169">
        <v>9</v>
      </c>
      <c r="C14" s="169">
        <v>9</v>
      </c>
      <c r="D14" s="158">
        <f t="shared" si="0"/>
        <v>1</v>
      </c>
      <c r="F14" s="169">
        <v>57</v>
      </c>
      <c r="G14" s="169">
        <v>43</v>
      </c>
      <c r="H14" s="158">
        <f t="shared" si="1"/>
        <v>1.3255813953488371</v>
      </c>
    </row>
    <row r="15" spans="1:9" x14ac:dyDescent="0.2">
      <c r="A15" s="16" t="s">
        <v>3</v>
      </c>
      <c r="B15" s="169"/>
      <c r="C15" s="169"/>
      <c r="D15" s="158"/>
      <c r="F15" s="169">
        <v>21</v>
      </c>
      <c r="G15" s="169">
        <v>6</v>
      </c>
      <c r="H15" s="158">
        <f t="shared" si="1"/>
        <v>3.5</v>
      </c>
    </row>
    <row r="16" spans="1:9" x14ac:dyDescent="0.2">
      <c r="A16" s="42" t="s">
        <v>4</v>
      </c>
      <c r="B16" s="170">
        <v>7</v>
      </c>
      <c r="C16" s="170">
        <v>1</v>
      </c>
      <c r="D16" s="159">
        <f t="shared" si="0"/>
        <v>7</v>
      </c>
      <c r="F16" s="170">
        <v>100</v>
      </c>
      <c r="G16" s="170">
        <v>13</v>
      </c>
      <c r="H16" s="159">
        <f t="shared" si="1"/>
        <v>7.6923076923076925</v>
      </c>
    </row>
    <row r="17" spans="1:8" x14ac:dyDescent="0.2">
      <c r="A17" s="53" t="s">
        <v>68</v>
      </c>
      <c r="B17" s="171">
        <v>80</v>
      </c>
      <c r="C17" s="171">
        <v>52</v>
      </c>
      <c r="D17" s="165">
        <f t="shared" si="0"/>
        <v>1.5384615384615385</v>
      </c>
      <c r="F17" s="171">
        <v>339</v>
      </c>
      <c r="G17" s="171">
        <v>128</v>
      </c>
      <c r="H17" s="165">
        <f t="shared" si="1"/>
        <v>2.6484375</v>
      </c>
    </row>
    <row r="18" spans="1:8" x14ac:dyDescent="0.2">
      <c r="A18" s="14" t="s">
        <v>5</v>
      </c>
      <c r="B18" s="168">
        <v>45</v>
      </c>
      <c r="C18" s="168">
        <v>22</v>
      </c>
      <c r="D18" s="157">
        <f t="shared" si="0"/>
        <v>2.0454545454545454</v>
      </c>
      <c r="F18" s="168">
        <v>143</v>
      </c>
      <c r="G18" s="168">
        <v>45</v>
      </c>
      <c r="H18" s="157">
        <f t="shared" si="1"/>
        <v>3.1777777777777776</v>
      </c>
    </row>
    <row r="19" spans="1:8" x14ac:dyDescent="0.2">
      <c r="A19" s="42" t="s">
        <v>6</v>
      </c>
      <c r="B19" s="170">
        <v>35</v>
      </c>
      <c r="C19" s="170">
        <v>30</v>
      </c>
      <c r="D19" s="159">
        <f t="shared" si="0"/>
        <v>1.1666666666666667</v>
      </c>
      <c r="F19" s="170">
        <v>196</v>
      </c>
      <c r="G19" s="170">
        <v>83</v>
      </c>
      <c r="H19" s="159">
        <f t="shared" si="1"/>
        <v>2.3614457831325302</v>
      </c>
    </row>
    <row r="20" spans="1:8" x14ac:dyDescent="0.2">
      <c r="A20" s="63" t="s">
        <v>98</v>
      </c>
      <c r="B20" s="166">
        <v>507</v>
      </c>
      <c r="C20" s="166">
        <v>226</v>
      </c>
      <c r="D20" s="163">
        <f t="shared" si="0"/>
        <v>2.2433628318584069</v>
      </c>
      <c r="F20" s="166">
        <v>2953</v>
      </c>
      <c r="G20" s="166">
        <v>426</v>
      </c>
      <c r="H20" s="163">
        <f t="shared" si="1"/>
        <v>6.931924882629108</v>
      </c>
    </row>
    <row r="21" spans="1:8" x14ac:dyDescent="0.2">
      <c r="A21" s="65" t="s">
        <v>69</v>
      </c>
      <c r="B21" s="167">
        <v>179</v>
      </c>
      <c r="C21" s="167">
        <v>93</v>
      </c>
      <c r="D21" s="164">
        <f t="shared" si="0"/>
        <v>1.924731182795699</v>
      </c>
      <c r="F21" s="167">
        <v>882</v>
      </c>
      <c r="G21" s="167">
        <v>141</v>
      </c>
      <c r="H21" s="164">
        <f t="shared" si="1"/>
        <v>6.2553191489361701</v>
      </c>
    </row>
    <row r="22" spans="1:8" x14ac:dyDescent="0.2">
      <c r="A22" s="14" t="s">
        <v>8</v>
      </c>
      <c r="B22" s="168">
        <v>35</v>
      </c>
      <c r="C22" s="168">
        <v>17</v>
      </c>
      <c r="D22" s="157">
        <f t="shared" si="0"/>
        <v>2.0588235294117645</v>
      </c>
      <c r="F22" s="168">
        <v>167</v>
      </c>
      <c r="G22" s="168">
        <v>15</v>
      </c>
      <c r="H22" s="157">
        <f t="shared" si="1"/>
        <v>11.133333333333333</v>
      </c>
    </row>
    <row r="23" spans="1:8" x14ac:dyDescent="0.2">
      <c r="A23" s="16" t="s">
        <v>9</v>
      </c>
      <c r="B23" s="169">
        <v>16</v>
      </c>
      <c r="C23" s="169">
        <v>3</v>
      </c>
      <c r="D23" s="158">
        <f t="shared" si="0"/>
        <v>5.333333333333333</v>
      </c>
      <c r="F23" s="169">
        <v>47</v>
      </c>
      <c r="G23" s="169">
        <v>7</v>
      </c>
      <c r="H23" s="158">
        <f t="shared" si="1"/>
        <v>6.7142857142857144</v>
      </c>
    </row>
    <row r="24" spans="1:8" x14ac:dyDescent="0.2">
      <c r="A24" s="16" t="s">
        <v>10</v>
      </c>
      <c r="B24" s="169">
        <v>35</v>
      </c>
      <c r="C24" s="169">
        <v>25</v>
      </c>
      <c r="D24" s="158">
        <f t="shared" si="0"/>
        <v>1.4</v>
      </c>
      <c r="F24" s="169">
        <v>136</v>
      </c>
      <c r="G24" s="169">
        <v>21</v>
      </c>
      <c r="H24" s="158">
        <f t="shared" si="1"/>
        <v>6.4761904761904763</v>
      </c>
    </row>
    <row r="25" spans="1:8" x14ac:dyDescent="0.2">
      <c r="A25" s="16" t="s">
        <v>11</v>
      </c>
      <c r="B25" s="169">
        <v>9</v>
      </c>
      <c r="C25" s="169">
        <v>4</v>
      </c>
      <c r="D25" s="158">
        <f t="shared" si="0"/>
        <v>2.25</v>
      </c>
      <c r="F25" s="169">
        <v>67</v>
      </c>
      <c r="G25" s="169">
        <v>2</v>
      </c>
      <c r="H25" s="158">
        <f t="shared" si="1"/>
        <v>33.5</v>
      </c>
    </row>
    <row r="26" spans="1:8" x14ac:dyDescent="0.2">
      <c r="A26" s="16" t="s">
        <v>12</v>
      </c>
      <c r="B26" s="169">
        <v>28</v>
      </c>
      <c r="C26" s="169">
        <v>22</v>
      </c>
      <c r="D26" s="158">
        <f t="shared" si="0"/>
        <v>1.2727272727272727</v>
      </c>
      <c r="F26" s="169">
        <v>151</v>
      </c>
      <c r="G26" s="169">
        <v>52</v>
      </c>
      <c r="H26" s="158">
        <f t="shared" si="1"/>
        <v>2.9038461538461537</v>
      </c>
    </row>
    <row r="27" spans="1:8" x14ac:dyDescent="0.2">
      <c r="A27" s="16" t="s">
        <v>13</v>
      </c>
      <c r="B27" s="169">
        <v>10</v>
      </c>
      <c r="C27" s="169"/>
      <c r="D27" s="158"/>
      <c r="F27" s="169">
        <v>30</v>
      </c>
      <c r="G27" s="169">
        <v>4</v>
      </c>
      <c r="H27" s="158">
        <f t="shared" si="1"/>
        <v>7.5</v>
      </c>
    </row>
    <row r="28" spans="1:8" x14ac:dyDescent="0.2">
      <c r="A28" s="16" t="s">
        <v>14</v>
      </c>
      <c r="B28" s="169">
        <v>2</v>
      </c>
      <c r="C28" s="169"/>
      <c r="D28" s="158"/>
      <c r="F28" s="169">
        <v>29</v>
      </c>
      <c r="G28" s="169">
        <v>2</v>
      </c>
      <c r="H28" s="158">
        <f t="shared" si="1"/>
        <v>14.5</v>
      </c>
    </row>
    <row r="29" spans="1:8" x14ac:dyDescent="0.2">
      <c r="A29" s="16" t="s">
        <v>15</v>
      </c>
      <c r="B29" s="169">
        <v>27</v>
      </c>
      <c r="C29" s="169">
        <v>15</v>
      </c>
      <c r="D29" s="158">
        <f t="shared" si="0"/>
        <v>1.8</v>
      </c>
      <c r="F29" s="169">
        <v>146</v>
      </c>
      <c r="G29" s="169">
        <v>20</v>
      </c>
      <c r="H29" s="158">
        <f t="shared" si="1"/>
        <v>7.3</v>
      </c>
    </row>
    <row r="30" spans="1:8" x14ac:dyDescent="0.2">
      <c r="A30" s="42" t="s">
        <v>16</v>
      </c>
      <c r="B30" s="170">
        <v>17</v>
      </c>
      <c r="C30" s="170">
        <v>7</v>
      </c>
      <c r="D30" s="159">
        <f t="shared" si="0"/>
        <v>2.4285714285714284</v>
      </c>
      <c r="F30" s="170">
        <v>109</v>
      </c>
      <c r="G30" s="170">
        <v>18</v>
      </c>
      <c r="H30" s="159">
        <f t="shared" si="1"/>
        <v>6.0555555555555554</v>
      </c>
    </row>
    <row r="31" spans="1:8" x14ac:dyDescent="0.2">
      <c r="A31" s="53" t="s">
        <v>70</v>
      </c>
      <c r="B31" s="171">
        <v>245</v>
      </c>
      <c r="C31" s="171">
        <v>98</v>
      </c>
      <c r="D31" s="165">
        <f t="shared" si="0"/>
        <v>2.5</v>
      </c>
      <c r="F31" s="171">
        <v>1642</v>
      </c>
      <c r="G31" s="171">
        <v>176</v>
      </c>
      <c r="H31" s="165">
        <f t="shared" si="1"/>
        <v>9.329545454545455</v>
      </c>
    </row>
    <row r="32" spans="1:8" x14ac:dyDescent="0.2">
      <c r="A32" s="14" t="s">
        <v>17</v>
      </c>
      <c r="B32" s="168">
        <v>40</v>
      </c>
      <c r="C32" s="168">
        <v>14</v>
      </c>
      <c r="D32" s="157">
        <f t="shared" si="0"/>
        <v>2.8571428571428572</v>
      </c>
      <c r="F32" s="168">
        <v>170</v>
      </c>
      <c r="G32" s="168">
        <v>57</v>
      </c>
      <c r="H32" s="157">
        <f t="shared" si="1"/>
        <v>2.9824561403508771</v>
      </c>
    </row>
    <row r="33" spans="1:8" x14ac:dyDescent="0.2">
      <c r="A33" s="16" t="s">
        <v>18</v>
      </c>
      <c r="B33" s="169">
        <v>24</v>
      </c>
      <c r="C33" s="169">
        <v>10</v>
      </c>
      <c r="D33" s="158">
        <f t="shared" si="0"/>
        <v>2.4</v>
      </c>
      <c r="F33" s="169">
        <v>178</v>
      </c>
      <c r="G33" s="169">
        <v>11</v>
      </c>
      <c r="H33" s="158">
        <f t="shared" si="1"/>
        <v>16.181818181818183</v>
      </c>
    </row>
    <row r="34" spans="1:8" x14ac:dyDescent="0.2">
      <c r="A34" s="16" t="s">
        <v>19</v>
      </c>
      <c r="B34" s="169">
        <v>22</v>
      </c>
      <c r="C34" s="169">
        <v>18</v>
      </c>
      <c r="D34" s="158">
        <f t="shared" si="0"/>
        <v>1.2222222222222223</v>
      </c>
      <c r="F34" s="169">
        <v>228</v>
      </c>
      <c r="G34" s="169">
        <v>20</v>
      </c>
      <c r="H34" s="158">
        <f t="shared" si="1"/>
        <v>11.4</v>
      </c>
    </row>
    <row r="35" spans="1:8" x14ac:dyDescent="0.2">
      <c r="A35" s="16" t="s">
        <v>20</v>
      </c>
      <c r="B35" s="169">
        <v>41</v>
      </c>
      <c r="C35" s="169">
        <v>13</v>
      </c>
      <c r="D35" s="158">
        <f t="shared" si="0"/>
        <v>3.1538461538461537</v>
      </c>
      <c r="F35" s="169">
        <v>243</v>
      </c>
      <c r="G35" s="169">
        <v>28</v>
      </c>
      <c r="H35" s="158">
        <f t="shared" si="1"/>
        <v>8.6785714285714288</v>
      </c>
    </row>
    <row r="36" spans="1:8" x14ac:dyDescent="0.2">
      <c r="A36" s="16" t="s">
        <v>21</v>
      </c>
      <c r="B36" s="169">
        <v>17</v>
      </c>
      <c r="C36" s="169">
        <v>4</v>
      </c>
      <c r="D36" s="158">
        <f t="shared" si="0"/>
        <v>4.25</v>
      </c>
      <c r="F36" s="169">
        <v>132</v>
      </c>
      <c r="G36" s="169">
        <v>3</v>
      </c>
      <c r="H36" s="158">
        <f t="shared" si="1"/>
        <v>44</v>
      </c>
    </row>
    <row r="37" spans="1:8" x14ac:dyDescent="0.2">
      <c r="A37" s="16" t="s">
        <v>22</v>
      </c>
      <c r="B37" s="169">
        <v>29</v>
      </c>
      <c r="C37" s="169">
        <v>9</v>
      </c>
      <c r="D37" s="158">
        <f t="shared" si="0"/>
        <v>3.2222222222222223</v>
      </c>
      <c r="F37" s="169">
        <v>161</v>
      </c>
      <c r="G37" s="169">
        <v>17</v>
      </c>
      <c r="H37" s="158">
        <f t="shared" si="1"/>
        <v>9.4705882352941178</v>
      </c>
    </row>
    <row r="38" spans="1:8" x14ac:dyDescent="0.2">
      <c r="A38" s="16" t="s">
        <v>23</v>
      </c>
      <c r="B38" s="169">
        <v>38</v>
      </c>
      <c r="C38" s="169">
        <v>18</v>
      </c>
      <c r="D38" s="158">
        <f t="shared" si="0"/>
        <v>2.1111111111111112</v>
      </c>
      <c r="F38" s="169">
        <v>333</v>
      </c>
      <c r="G38" s="169">
        <v>20</v>
      </c>
      <c r="H38" s="158">
        <f t="shared" si="1"/>
        <v>16.649999999999999</v>
      </c>
    </row>
    <row r="39" spans="1:8" x14ac:dyDescent="0.2">
      <c r="A39" s="16" t="s">
        <v>24</v>
      </c>
      <c r="B39" s="169">
        <v>21</v>
      </c>
      <c r="C39" s="169">
        <v>10</v>
      </c>
      <c r="D39" s="158">
        <f t="shared" si="0"/>
        <v>2.1</v>
      </c>
      <c r="F39" s="169">
        <v>117</v>
      </c>
      <c r="G39" s="169">
        <v>14</v>
      </c>
      <c r="H39" s="158">
        <f t="shared" si="1"/>
        <v>8.3571428571428577</v>
      </c>
    </row>
    <row r="40" spans="1:8" x14ac:dyDescent="0.2">
      <c r="A40" s="42" t="s">
        <v>25</v>
      </c>
      <c r="B40" s="170">
        <v>13</v>
      </c>
      <c r="C40" s="170">
        <v>2</v>
      </c>
      <c r="D40" s="159">
        <f t="shared" si="0"/>
        <v>6.5</v>
      </c>
      <c r="F40" s="170">
        <v>80</v>
      </c>
      <c r="G40" s="170">
        <v>6</v>
      </c>
      <c r="H40" s="159">
        <f t="shared" si="1"/>
        <v>13.333333333333334</v>
      </c>
    </row>
    <row r="41" spans="1:8" x14ac:dyDescent="0.2">
      <c r="A41" s="53" t="s">
        <v>71</v>
      </c>
      <c r="B41" s="171">
        <v>82</v>
      </c>
      <c r="C41" s="171">
        <v>35</v>
      </c>
      <c r="D41" s="165">
        <f t="shared" si="0"/>
        <v>2.342857142857143</v>
      </c>
      <c r="F41" s="171">
        <v>420</v>
      </c>
      <c r="G41" s="171">
        <v>109</v>
      </c>
      <c r="H41" s="165">
        <f t="shared" si="1"/>
        <v>3.8532110091743119</v>
      </c>
    </row>
    <row r="42" spans="1:8" x14ac:dyDescent="0.2">
      <c r="A42" s="14" t="s">
        <v>26</v>
      </c>
      <c r="B42" s="168">
        <v>22</v>
      </c>
      <c r="C42" s="168">
        <v>15</v>
      </c>
      <c r="D42" s="157">
        <f t="shared" si="0"/>
        <v>1.4666666666666666</v>
      </c>
      <c r="F42" s="168">
        <v>126</v>
      </c>
      <c r="G42" s="168">
        <v>36</v>
      </c>
      <c r="H42" s="157">
        <f t="shared" si="1"/>
        <v>3.5</v>
      </c>
    </row>
    <row r="43" spans="1:8" x14ac:dyDescent="0.2">
      <c r="A43" s="16" t="s">
        <v>27</v>
      </c>
      <c r="B43" s="169">
        <v>16</v>
      </c>
      <c r="C43" s="169">
        <v>10</v>
      </c>
      <c r="D43" s="158">
        <f t="shared" si="0"/>
        <v>1.6</v>
      </c>
      <c r="F43" s="169">
        <v>75</v>
      </c>
      <c r="G43" s="169">
        <v>24</v>
      </c>
      <c r="H43" s="158">
        <f t="shared" si="1"/>
        <v>3.125</v>
      </c>
    </row>
    <row r="44" spans="1:8" x14ac:dyDescent="0.2">
      <c r="A44" s="16" t="s">
        <v>28</v>
      </c>
      <c r="B44" s="169">
        <v>20</v>
      </c>
      <c r="C44" s="169">
        <v>1</v>
      </c>
      <c r="D44" s="158"/>
      <c r="F44" s="169">
        <v>105</v>
      </c>
      <c r="G44" s="169">
        <v>1</v>
      </c>
      <c r="H44" s="158">
        <f t="shared" si="1"/>
        <v>105</v>
      </c>
    </row>
    <row r="45" spans="1:8" x14ac:dyDescent="0.2">
      <c r="A45" s="16" t="s">
        <v>29</v>
      </c>
      <c r="B45" s="169">
        <v>4</v>
      </c>
      <c r="C45" s="169">
        <v>1</v>
      </c>
      <c r="D45" s="158">
        <f t="shared" si="0"/>
        <v>4</v>
      </c>
      <c r="F45" s="169">
        <v>16</v>
      </c>
      <c r="G45" s="169">
        <v>3</v>
      </c>
      <c r="H45" s="158">
        <f t="shared" si="1"/>
        <v>5.333333333333333</v>
      </c>
    </row>
    <row r="46" spans="1:8" x14ac:dyDescent="0.2">
      <c r="A46" s="42" t="s">
        <v>30</v>
      </c>
      <c r="B46" s="170">
        <v>20</v>
      </c>
      <c r="C46" s="170">
        <v>8</v>
      </c>
      <c r="D46" s="159">
        <f t="shared" si="0"/>
        <v>2.5</v>
      </c>
      <c r="F46" s="170">
        <v>98</v>
      </c>
      <c r="G46" s="170">
        <v>45</v>
      </c>
      <c r="H46" s="159">
        <f t="shared" si="1"/>
        <v>2.1777777777777776</v>
      </c>
    </row>
    <row r="47" spans="1:8" x14ac:dyDescent="0.2">
      <c r="A47" s="53" t="s">
        <v>72</v>
      </c>
      <c r="B47" s="171">
        <v>1</v>
      </c>
      <c r="C47" s="171"/>
      <c r="D47" s="165"/>
      <c r="F47" s="171">
        <v>9</v>
      </c>
      <c r="G47" s="171"/>
      <c r="H47" s="165"/>
    </row>
    <row r="48" spans="1:8" x14ac:dyDescent="0.2">
      <c r="A48" s="14" t="s">
        <v>31</v>
      </c>
      <c r="B48" s="168">
        <v>1</v>
      </c>
      <c r="C48" s="168"/>
      <c r="D48" s="157"/>
      <c r="F48" s="168">
        <v>9</v>
      </c>
      <c r="G48" s="168"/>
      <c r="H48" s="157"/>
    </row>
    <row r="49" spans="1:8" x14ac:dyDescent="0.2">
      <c r="A49" s="42" t="s">
        <v>83</v>
      </c>
      <c r="B49" s="170"/>
      <c r="C49" s="170"/>
      <c r="D49" s="159"/>
      <c r="F49" s="170"/>
      <c r="G49" s="170"/>
      <c r="H49" s="159"/>
    </row>
    <row r="50" spans="1:8" x14ac:dyDescent="0.2">
      <c r="A50" s="63" t="s">
        <v>100</v>
      </c>
      <c r="B50" s="166">
        <v>1420</v>
      </c>
      <c r="C50" s="166">
        <v>219</v>
      </c>
      <c r="D50" s="163">
        <f t="shared" si="0"/>
        <v>6.4840182648401825</v>
      </c>
      <c r="F50" s="166">
        <v>4459</v>
      </c>
      <c r="G50" s="166">
        <v>343</v>
      </c>
      <c r="H50" s="163">
        <f t="shared" si="1"/>
        <v>13</v>
      </c>
    </row>
    <row r="51" spans="1:8" x14ac:dyDescent="0.2">
      <c r="A51" s="65" t="s">
        <v>73</v>
      </c>
      <c r="B51" s="167">
        <v>304</v>
      </c>
      <c r="C51" s="167">
        <v>74</v>
      </c>
      <c r="D51" s="164">
        <f t="shared" si="0"/>
        <v>4.1081081081081079</v>
      </c>
      <c r="F51" s="167">
        <v>841</v>
      </c>
      <c r="G51" s="167">
        <v>121</v>
      </c>
      <c r="H51" s="164">
        <f t="shared" si="1"/>
        <v>6.9504132231404956</v>
      </c>
    </row>
    <row r="52" spans="1:8" x14ac:dyDescent="0.2">
      <c r="A52" s="14" t="s">
        <v>37</v>
      </c>
      <c r="B52" s="168">
        <v>79</v>
      </c>
      <c r="C52" s="168">
        <v>15</v>
      </c>
      <c r="D52" s="157">
        <f t="shared" si="0"/>
        <v>5.2666666666666666</v>
      </c>
      <c r="F52" s="168">
        <v>248</v>
      </c>
      <c r="G52" s="168">
        <v>18</v>
      </c>
      <c r="H52" s="157">
        <f t="shared" si="1"/>
        <v>13.777777777777779</v>
      </c>
    </row>
    <row r="53" spans="1:8" x14ac:dyDescent="0.2">
      <c r="A53" s="16" t="s">
        <v>38</v>
      </c>
      <c r="B53" s="169">
        <v>102</v>
      </c>
      <c r="C53" s="169">
        <v>19</v>
      </c>
      <c r="D53" s="158">
        <f t="shared" si="0"/>
        <v>5.3684210526315788</v>
      </c>
      <c r="F53" s="169">
        <v>266</v>
      </c>
      <c r="G53" s="169">
        <v>39</v>
      </c>
      <c r="H53" s="158">
        <f t="shared" si="1"/>
        <v>6.8205128205128203</v>
      </c>
    </row>
    <row r="54" spans="1:8" x14ac:dyDescent="0.2">
      <c r="A54" s="42" t="s">
        <v>39</v>
      </c>
      <c r="B54" s="170">
        <v>123</v>
      </c>
      <c r="C54" s="170">
        <v>40</v>
      </c>
      <c r="D54" s="159">
        <f t="shared" si="0"/>
        <v>3.0750000000000002</v>
      </c>
      <c r="F54" s="170">
        <v>327</v>
      </c>
      <c r="G54" s="170">
        <v>64</v>
      </c>
      <c r="H54" s="159">
        <f t="shared" si="1"/>
        <v>5.109375</v>
      </c>
    </row>
    <row r="55" spans="1:8" x14ac:dyDescent="0.2">
      <c r="A55" s="53" t="s">
        <v>74</v>
      </c>
      <c r="B55" s="171">
        <v>178</v>
      </c>
      <c r="C55" s="171">
        <v>20</v>
      </c>
      <c r="D55" s="165">
        <f t="shared" si="0"/>
        <v>8.9</v>
      </c>
      <c r="F55" s="171">
        <v>438</v>
      </c>
      <c r="G55" s="171">
        <v>13</v>
      </c>
      <c r="H55" s="165">
        <f t="shared" si="1"/>
        <v>33.692307692307693</v>
      </c>
    </row>
    <row r="56" spans="1:8" x14ac:dyDescent="0.2">
      <c r="A56" s="14" t="s">
        <v>40</v>
      </c>
      <c r="B56" s="168">
        <v>96</v>
      </c>
      <c r="C56" s="168">
        <v>15</v>
      </c>
      <c r="D56" s="157">
        <f t="shared" si="0"/>
        <v>6.4</v>
      </c>
      <c r="F56" s="168">
        <v>230</v>
      </c>
      <c r="G56" s="168">
        <v>8</v>
      </c>
      <c r="H56" s="157">
        <f t="shared" si="1"/>
        <v>28.75</v>
      </c>
    </row>
    <row r="57" spans="1:8" x14ac:dyDescent="0.2">
      <c r="A57" s="16" t="s">
        <v>41</v>
      </c>
      <c r="B57" s="169">
        <v>35</v>
      </c>
      <c r="C57" s="169">
        <v>2</v>
      </c>
      <c r="D57" s="158"/>
      <c r="F57" s="169">
        <v>100</v>
      </c>
      <c r="G57" s="169">
        <v>2</v>
      </c>
      <c r="H57" s="158">
        <f t="shared" si="1"/>
        <v>50</v>
      </c>
    </row>
    <row r="58" spans="1:8" x14ac:dyDescent="0.2">
      <c r="A58" s="42" t="s">
        <v>42</v>
      </c>
      <c r="B58" s="170">
        <v>47</v>
      </c>
      <c r="C58" s="170">
        <v>3</v>
      </c>
      <c r="D58" s="159">
        <f t="shared" si="0"/>
        <v>15.666666666666666</v>
      </c>
      <c r="F58" s="170">
        <v>108</v>
      </c>
      <c r="G58" s="170">
        <v>3</v>
      </c>
      <c r="H58" s="159">
        <f t="shared" si="1"/>
        <v>36</v>
      </c>
    </row>
    <row r="59" spans="1:8" x14ac:dyDescent="0.2">
      <c r="A59" s="53" t="s">
        <v>75</v>
      </c>
      <c r="B59" s="171">
        <v>165</v>
      </c>
      <c r="C59" s="171">
        <v>16</v>
      </c>
      <c r="D59" s="165">
        <f t="shared" si="0"/>
        <v>10.3125</v>
      </c>
      <c r="F59" s="171">
        <v>460</v>
      </c>
      <c r="G59" s="171">
        <v>26</v>
      </c>
      <c r="H59" s="165">
        <f t="shared" si="1"/>
        <v>17.692307692307693</v>
      </c>
    </row>
    <row r="60" spans="1:8" x14ac:dyDescent="0.2">
      <c r="A60" s="14" t="s">
        <v>43</v>
      </c>
      <c r="B60" s="168">
        <v>61</v>
      </c>
      <c r="C60" s="168">
        <v>7</v>
      </c>
      <c r="D60" s="157">
        <f t="shared" si="0"/>
        <v>8.7142857142857135</v>
      </c>
      <c r="F60" s="168">
        <v>177</v>
      </c>
      <c r="G60" s="168">
        <v>13</v>
      </c>
      <c r="H60" s="157">
        <f t="shared" si="1"/>
        <v>13.615384615384615</v>
      </c>
    </row>
    <row r="61" spans="1:8" x14ac:dyDescent="0.2">
      <c r="A61" s="16" t="s">
        <v>44</v>
      </c>
      <c r="B61" s="169">
        <v>56</v>
      </c>
      <c r="C61" s="169">
        <v>4</v>
      </c>
      <c r="D61" s="158">
        <f t="shared" si="0"/>
        <v>14</v>
      </c>
      <c r="F61" s="169">
        <v>117</v>
      </c>
      <c r="G61" s="169">
        <v>10</v>
      </c>
      <c r="H61" s="158">
        <f t="shared" si="1"/>
        <v>11.7</v>
      </c>
    </row>
    <row r="62" spans="1:8" x14ac:dyDescent="0.2">
      <c r="A62" s="42" t="s">
        <v>45</v>
      </c>
      <c r="B62" s="170">
        <v>48</v>
      </c>
      <c r="C62" s="170">
        <v>5</v>
      </c>
      <c r="D62" s="159">
        <f t="shared" si="0"/>
        <v>9.6</v>
      </c>
      <c r="F62" s="170">
        <v>166</v>
      </c>
      <c r="G62" s="170">
        <v>3</v>
      </c>
      <c r="H62" s="159">
        <f t="shared" si="1"/>
        <v>55.333333333333336</v>
      </c>
    </row>
    <row r="63" spans="1:8" x14ac:dyDescent="0.2">
      <c r="A63" s="53" t="s">
        <v>76</v>
      </c>
      <c r="B63" s="171">
        <v>103</v>
      </c>
      <c r="C63" s="171">
        <v>13</v>
      </c>
      <c r="D63" s="165">
        <f t="shared" si="0"/>
        <v>7.9230769230769234</v>
      </c>
      <c r="F63" s="171">
        <v>399</v>
      </c>
      <c r="G63" s="171">
        <v>12</v>
      </c>
      <c r="H63" s="165">
        <f t="shared" si="1"/>
        <v>33.25</v>
      </c>
    </row>
    <row r="64" spans="1:8" x14ac:dyDescent="0.2">
      <c r="A64" s="14" t="s">
        <v>46</v>
      </c>
      <c r="B64" s="168">
        <v>20</v>
      </c>
      <c r="C64" s="168">
        <v>2</v>
      </c>
      <c r="D64" s="157">
        <f t="shared" si="0"/>
        <v>10</v>
      </c>
      <c r="F64" s="168">
        <v>63</v>
      </c>
      <c r="G64" s="168">
        <v>2</v>
      </c>
      <c r="H64" s="157">
        <f t="shared" si="1"/>
        <v>31.5</v>
      </c>
    </row>
    <row r="65" spans="1:8" x14ac:dyDescent="0.2">
      <c r="A65" s="16" t="s">
        <v>47</v>
      </c>
      <c r="B65" s="169">
        <v>39</v>
      </c>
      <c r="C65" s="169">
        <v>9</v>
      </c>
      <c r="D65" s="158">
        <f t="shared" si="0"/>
        <v>4.333333333333333</v>
      </c>
      <c r="F65" s="169">
        <v>127</v>
      </c>
      <c r="G65" s="169">
        <v>9</v>
      </c>
      <c r="H65" s="158">
        <f t="shared" si="1"/>
        <v>14.111111111111111</v>
      </c>
    </row>
    <row r="66" spans="1:8" x14ac:dyDescent="0.2">
      <c r="A66" s="16" t="s">
        <v>48</v>
      </c>
      <c r="B66" s="169">
        <v>26</v>
      </c>
      <c r="C66" s="169">
        <v>2</v>
      </c>
      <c r="D66" s="158">
        <f t="shared" si="0"/>
        <v>13</v>
      </c>
      <c r="F66" s="169">
        <v>147</v>
      </c>
      <c r="G66" s="169"/>
      <c r="H66" s="158"/>
    </row>
    <row r="67" spans="1:8" x14ac:dyDescent="0.2">
      <c r="A67" s="42" t="s">
        <v>49</v>
      </c>
      <c r="B67" s="170">
        <v>18</v>
      </c>
      <c r="C67" s="170"/>
      <c r="D67" s="159"/>
      <c r="F67" s="170">
        <v>62</v>
      </c>
      <c r="G67" s="170">
        <v>1</v>
      </c>
      <c r="H67" s="159">
        <f t="shared" si="1"/>
        <v>62</v>
      </c>
    </row>
    <row r="68" spans="1:8" x14ac:dyDescent="0.2">
      <c r="A68" s="53" t="s">
        <v>77</v>
      </c>
      <c r="B68" s="171">
        <v>372</v>
      </c>
      <c r="C68" s="171">
        <v>62</v>
      </c>
      <c r="D68" s="165">
        <f t="shared" si="0"/>
        <v>6</v>
      </c>
      <c r="F68" s="171">
        <v>948</v>
      </c>
      <c r="G68" s="171">
        <v>114</v>
      </c>
      <c r="H68" s="165">
        <f t="shared" si="1"/>
        <v>8.3157894736842106</v>
      </c>
    </row>
    <row r="69" spans="1:8" x14ac:dyDescent="0.2">
      <c r="A69" s="14" t="s">
        <v>50</v>
      </c>
      <c r="B69" s="168">
        <v>117</v>
      </c>
      <c r="C69" s="168">
        <v>22</v>
      </c>
      <c r="D69" s="157">
        <f t="shared" si="0"/>
        <v>5.3181818181818183</v>
      </c>
      <c r="F69" s="168">
        <v>357</v>
      </c>
      <c r="G69" s="168">
        <v>51</v>
      </c>
      <c r="H69" s="157">
        <f t="shared" si="1"/>
        <v>7</v>
      </c>
    </row>
    <row r="70" spans="1:8" x14ac:dyDescent="0.2">
      <c r="A70" s="16" t="s">
        <v>51</v>
      </c>
      <c r="B70" s="169">
        <v>87</v>
      </c>
      <c r="C70" s="169">
        <v>18</v>
      </c>
      <c r="D70" s="158">
        <f t="shared" si="0"/>
        <v>4.833333333333333</v>
      </c>
      <c r="F70" s="169">
        <v>261</v>
      </c>
      <c r="G70" s="169">
        <v>33</v>
      </c>
      <c r="H70" s="158">
        <f t="shared" si="1"/>
        <v>7.9090909090909092</v>
      </c>
    </row>
    <row r="71" spans="1:8" x14ac:dyDescent="0.2">
      <c r="A71" s="16" t="s">
        <v>52</v>
      </c>
      <c r="B71" s="169">
        <v>72</v>
      </c>
      <c r="C71" s="169">
        <v>9</v>
      </c>
      <c r="D71" s="158">
        <f t="shared" si="0"/>
        <v>8</v>
      </c>
      <c r="F71" s="169">
        <v>160</v>
      </c>
      <c r="G71" s="169">
        <v>10</v>
      </c>
      <c r="H71" s="158">
        <f t="shared" si="1"/>
        <v>16</v>
      </c>
    </row>
    <row r="72" spans="1:8" x14ac:dyDescent="0.2">
      <c r="A72" s="42" t="s">
        <v>53</v>
      </c>
      <c r="B72" s="170">
        <v>96</v>
      </c>
      <c r="C72" s="170">
        <v>13</v>
      </c>
      <c r="D72" s="159">
        <f t="shared" si="0"/>
        <v>7.384615384615385</v>
      </c>
      <c r="F72" s="170">
        <v>170</v>
      </c>
      <c r="G72" s="170">
        <v>20</v>
      </c>
      <c r="H72" s="159">
        <f t="shared" si="1"/>
        <v>8.5</v>
      </c>
    </row>
    <row r="73" spans="1:8" x14ac:dyDescent="0.2">
      <c r="A73" s="53" t="s">
        <v>78</v>
      </c>
      <c r="B73" s="171">
        <v>298</v>
      </c>
      <c r="C73" s="171">
        <v>34</v>
      </c>
      <c r="D73" s="165">
        <f t="shared" si="0"/>
        <v>8.764705882352942</v>
      </c>
      <c r="F73" s="171">
        <v>1373</v>
      </c>
      <c r="G73" s="171">
        <v>57</v>
      </c>
      <c r="H73" s="165">
        <f t="shared" si="1"/>
        <v>24.087719298245613</v>
      </c>
    </row>
    <row r="74" spans="1:8" x14ac:dyDescent="0.2">
      <c r="A74" s="14" t="s">
        <v>54</v>
      </c>
      <c r="B74" s="168">
        <v>73</v>
      </c>
      <c r="C74" s="168">
        <v>13</v>
      </c>
      <c r="D74" s="157">
        <f t="shared" si="0"/>
        <v>5.615384615384615</v>
      </c>
      <c r="F74" s="168">
        <v>282</v>
      </c>
      <c r="G74" s="168">
        <v>19</v>
      </c>
      <c r="H74" s="157">
        <f t="shared" si="1"/>
        <v>14.842105263157896</v>
      </c>
    </row>
    <row r="75" spans="1:8" x14ac:dyDescent="0.2">
      <c r="A75" s="16" t="s">
        <v>55</v>
      </c>
      <c r="B75" s="169">
        <v>70</v>
      </c>
      <c r="C75" s="169">
        <v>5</v>
      </c>
      <c r="D75" s="158">
        <f t="shared" si="0"/>
        <v>14</v>
      </c>
      <c r="F75" s="169">
        <v>318</v>
      </c>
      <c r="G75" s="169">
        <v>12</v>
      </c>
      <c r="H75" s="158">
        <f t="shared" si="1"/>
        <v>26.5</v>
      </c>
    </row>
    <row r="76" spans="1:8" x14ac:dyDescent="0.2">
      <c r="A76" s="16" t="s">
        <v>56</v>
      </c>
      <c r="B76" s="169">
        <v>46</v>
      </c>
      <c r="C76" s="169">
        <v>5</v>
      </c>
      <c r="D76" s="158">
        <f t="shared" ref="D76:D86" si="2">B76/C76</f>
        <v>9.1999999999999993</v>
      </c>
      <c r="F76" s="169">
        <v>161</v>
      </c>
      <c r="G76" s="169">
        <v>4</v>
      </c>
      <c r="H76" s="158">
        <f t="shared" ref="H76:H86" si="3">F76/G76</f>
        <v>40.25</v>
      </c>
    </row>
    <row r="77" spans="1:8" x14ac:dyDescent="0.2">
      <c r="A77" s="16" t="s">
        <v>57</v>
      </c>
      <c r="B77" s="169">
        <v>35</v>
      </c>
      <c r="C77" s="169">
        <v>5</v>
      </c>
      <c r="D77" s="158">
        <f t="shared" si="2"/>
        <v>7</v>
      </c>
      <c r="F77" s="169">
        <v>214</v>
      </c>
      <c r="G77" s="169">
        <v>8</v>
      </c>
      <c r="H77" s="158">
        <f t="shared" si="3"/>
        <v>26.75</v>
      </c>
    </row>
    <row r="78" spans="1:8" x14ac:dyDescent="0.2">
      <c r="A78" s="16" t="s">
        <v>58</v>
      </c>
      <c r="B78" s="169">
        <v>41</v>
      </c>
      <c r="C78" s="169">
        <v>3</v>
      </c>
      <c r="D78" s="158">
        <f t="shared" si="2"/>
        <v>13.666666666666666</v>
      </c>
      <c r="F78" s="169">
        <v>260</v>
      </c>
      <c r="G78" s="169">
        <v>5</v>
      </c>
      <c r="H78" s="158">
        <f t="shared" si="3"/>
        <v>52</v>
      </c>
    </row>
    <row r="79" spans="1:8" x14ac:dyDescent="0.2">
      <c r="A79" s="42" t="s">
        <v>59</v>
      </c>
      <c r="B79" s="170">
        <v>33</v>
      </c>
      <c r="C79" s="170">
        <v>3</v>
      </c>
      <c r="D79" s="159">
        <f t="shared" si="2"/>
        <v>11</v>
      </c>
      <c r="F79" s="170">
        <v>138</v>
      </c>
      <c r="G79" s="170">
        <v>9</v>
      </c>
      <c r="H79" s="159">
        <f t="shared" si="3"/>
        <v>15.333333333333334</v>
      </c>
    </row>
    <row r="80" spans="1:8" x14ac:dyDescent="0.2">
      <c r="A80" s="63" t="s">
        <v>99</v>
      </c>
      <c r="B80" s="166">
        <v>20</v>
      </c>
      <c r="C80" s="166">
        <v>14</v>
      </c>
      <c r="D80" s="163">
        <f t="shared" si="2"/>
        <v>1.4285714285714286</v>
      </c>
      <c r="F80" s="166">
        <v>187</v>
      </c>
      <c r="G80" s="166">
        <v>22</v>
      </c>
      <c r="H80" s="163">
        <f t="shared" si="3"/>
        <v>8.5</v>
      </c>
    </row>
    <row r="81" spans="1:8" x14ac:dyDescent="0.2">
      <c r="A81" s="65" t="s">
        <v>79</v>
      </c>
      <c r="B81" s="167">
        <v>20</v>
      </c>
      <c r="C81" s="167">
        <v>14</v>
      </c>
      <c r="D81" s="164">
        <f t="shared" si="2"/>
        <v>1.4285714285714286</v>
      </c>
      <c r="F81" s="167">
        <v>187</v>
      </c>
      <c r="G81" s="167">
        <v>22</v>
      </c>
      <c r="H81" s="164">
        <f t="shared" si="3"/>
        <v>8.5</v>
      </c>
    </row>
    <row r="82" spans="1:8" x14ac:dyDescent="0.2">
      <c r="A82" s="14" t="s">
        <v>33</v>
      </c>
      <c r="B82" s="168">
        <v>7</v>
      </c>
      <c r="C82" s="168">
        <v>4</v>
      </c>
      <c r="D82" s="157">
        <f t="shared" si="2"/>
        <v>1.75</v>
      </c>
      <c r="F82" s="168">
        <v>51</v>
      </c>
      <c r="G82" s="168">
        <v>12</v>
      </c>
      <c r="H82" s="157">
        <f t="shared" si="3"/>
        <v>4.25</v>
      </c>
    </row>
    <row r="83" spans="1:8" x14ac:dyDescent="0.2">
      <c r="A83" s="16" t="s">
        <v>34</v>
      </c>
      <c r="B83" s="169">
        <v>9</v>
      </c>
      <c r="C83" s="169">
        <v>7</v>
      </c>
      <c r="D83" s="158">
        <f t="shared" si="2"/>
        <v>1.2857142857142858</v>
      </c>
      <c r="F83" s="169">
        <v>48</v>
      </c>
      <c r="G83" s="169">
        <v>9</v>
      </c>
      <c r="H83" s="158">
        <f t="shared" si="3"/>
        <v>5.333333333333333</v>
      </c>
    </row>
    <row r="84" spans="1:8" x14ac:dyDescent="0.2">
      <c r="A84" s="18" t="s">
        <v>35</v>
      </c>
      <c r="B84" s="172">
        <v>4</v>
      </c>
      <c r="C84" s="172">
        <v>3</v>
      </c>
      <c r="D84" s="160">
        <f t="shared" si="2"/>
        <v>1.3333333333333333</v>
      </c>
      <c r="F84" s="172">
        <v>88</v>
      </c>
      <c r="G84" s="172">
        <v>1</v>
      </c>
      <c r="H84" s="160">
        <f t="shared" si="3"/>
        <v>88</v>
      </c>
    </row>
    <row r="85" spans="1:8" x14ac:dyDescent="0.2">
      <c r="B85" s="173"/>
      <c r="C85" s="173"/>
      <c r="D85" s="161"/>
      <c r="F85" s="173"/>
      <c r="G85" s="173"/>
      <c r="H85" s="161"/>
    </row>
    <row r="86" spans="1:8" x14ac:dyDescent="0.2">
      <c r="A86" s="8" t="s">
        <v>60</v>
      </c>
      <c r="B86" s="143">
        <f>B11+B20+B50+B80</f>
        <v>2054</v>
      </c>
      <c r="C86" s="143">
        <f>C11+C20+C50+C80</f>
        <v>524</v>
      </c>
      <c r="D86" s="162">
        <f t="shared" si="2"/>
        <v>3.9198473282442747</v>
      </c>
      <c r="F86" s="143">
        <f>F11+F20+F50+F80</f>
        <v>8184</v>
      </c>
      <c r="G86" s="143">
        <f>G11+G20+G50+G80</f>
        <v>1034</v>
      </c>
      <c r="H86" s="162">
        <f t="shared" si="3"/>
        <v>7.9148936170212769</v>
      </c>
    </row>
    <row r="88" spans="1:8" x14ac:dyDescent="0.2">
      <c r="A88" s="340" t="s">
        <v>556</v>
      </c>
    </row>
    <row r="89" spans="1:8" ht="42.75" customHeight="1" x14ac:dyDescent="0.2">
      <c r="A89" s="633" t="s">
        <v>579</v>
      </c>
      <c r="B89" s="633"/>
      <c r="C89" s="633"/>
      <c r="D89" s="633"/>
      <c r="E89" s="633"/>
      <c r="F89" s="633"/>
      <c r="G89" s="633"/>
      <c r="H89" s="633"/>
    </row>
  </sheetData>
  <mergeCells count="5">
    <mergeCell ref="B8:D8"/>
    <mergeCell ref="F8:H8"/>
    <mergeCell ref="A2:H2"/>
    <mergeCell ref="A5:H5"/>
    <mergeCell ref="A89:H8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1" tint="4.9989318521683403E-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246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ht="14.25" customHeight="1" x14ac:dyDescent="0.2">
      <c r="B35" s="330"/>
      <c r="C35" s="330"/>
      <c r="D35" s="330"/>
    </row>
    <row r="36" spans="1:9" ht="12" customHeight="1" x14ac:dyDescent="0.2">
      <c r="B36" s="611"/>
      <c r="C36" s="611"/>
      <c r="D36" s="611"/>
      <c r="E36" s="611"/>
      <c r="F36" s="611"/>
      <c r="G36" s="611"/>
      <c r="H36" s="611"/>
      <c r="I36" s="428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1">
    <mergeCell ref="A47:I47"/>
    <mergeCell ref="A48:I48"/>
    <mergeCell ref="O15:V15"/>
    <mergeCell ref="O16:V16"/>
    <mergeCell ref="A24:I25"/>
    <mergeCell ref="A28:I28"/>
    <mergeCell ref="A32:I32"/>
    <mergeCell ref="A45:I45"/>
    <mergeCell ref="A46:I46"/>
    <mergeCell ref="F44:H44"/>
    <mergeCell ref="B36:H36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2020</oddHeader>
    <oddFooter>Page &amp;P de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theme="1" tint="4.9989318521683403E-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256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x14ac:dyDescent="0.2">
      <c r="B35" s="330"/>
      <c r="C35" s="330"/>
      <c r="D35" s="330"/>
    </row>
    <row r="36" spans="1:9" x14ac:dyDescent="0.2">
      <c r="B36" s="330"/>
      <c r="C36" s="330"/>
      <c r="D36" s="330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J23"/>
  <sheetViews>
    <sheetView showGridLines="0" workbookViewId="0">
      <selection activeCell="K8" sqref="K8"/>
    </sheetView>
  </sheetViews>
  <sheetFormatPr baseColWidth="10" defaultColWidth="23.1640625" defaultRowHeight="12.75" x14ac:dyDescent="0.2"/>
  <cols>
    <col min="1" max="1" width="27" bestFit="1" customWidth="1"/>
    <col min="2" max="2" width="13.6640625" customWidth="1"/>
    <col min="3" max="3" width="13" customWidth="1"/>
    <col min="4" max="4" width="18.6640625" customWidth="1"/>
    <col min="6" max="7" width="14.1640625" customWidth="1"/>
    <col min="8" max="8" width="16.6640625" customWidth="1"/>
    <col min="9" max="9" width="18" customWidth="1"/>
    <col min="10" max="10" width="12.6640625" customWidth="1"/>
  </cols>
  <sheetData>
    <row r="1" spans="1:10" ht="13.5" thickBot="1" x14ac:dyDescent="0.25"/>
    <row r="2" spans="1:10" ht="33" customHeight="1" thickTop="1" thickBot="1" x14ac:dyDescent="0.25">
      <c r="A2" s="648" t="s">
        <v>516</v>
      </c>
      <c r="B2" s="649"/>
      <c r="C2" s="649"/>
      <c r="D2" s="649"/>
      <c r="E2" s="649"/>
      <c r="F2" s="649"/>
      <c r="G2" s="649"/>
      <c r="H2" s="649"/>
      <c r="I2" s="649"/>
      <c r="J2" s="650"/>
    </row>
    <row r="3" spans="1:10" ht="13.5" thickTop="1" x14ac:dyDescent="0.2"/>
    <row r="5" spans="1:10" x14ac:dyDescent="0.2">
      <c r="A5" s="624" t="s">
        <v>549</v>
      </c>
      <c r="B5" s="624"/>
      <c r="C5" s="624"/>
      <c r="D5" s="624"/>
      <c r="E5" s="624"/>
      <c r="F5" s="624"/>
      <c r="G5" s="624"/>
      <c r="H5" s="624"/>
      <c r="I5" s="624"/>
      <c r="J5" s="624"/>
    </row>
    <row r="8" spans="1:10" ht="18" customHeight="1" x14ac:dyDescent="0.2">
      <c r="B8" s="637" t="s">
        <v>174</v>
      </c>
      <c r="C8" s="638"/>
      <c r="D8" s="638"/>
      <c r="E8" s="638"/>
      <c r="F8" s="638"/>
      <c r="G8" s="638"/>
      <c r="H8" s="638"/>
      <c r="I8" s="638"/>
      <c r="J8" s="641" t="s">
        <v>60</v>
      </c>
    </row>
    <row r="9" spans="1:10" s="264" customFormat="1" ht="63.75" x14ac:dyDescent="0.2">
      <c r="B9" s="265" t="s">
        <v>171</v>
      </c>
      <c r="C9" s="266" t="s">
        <v>499</v>
      </c>
      <c r="D9" s="266" t="s">
        <v>172</v>
      </c>
      <c r="E9" s="266" t="s">
        <v>500</v>
      </c>
      <c r="F9" s="266" t="s">
        <v>173</v>
      </c>
      <c r="G9" s="266" t="s">
        <v>531</v>
      </c>
      <c r="H9" s="266" t="s">
        <v>415</v>
      </c>
      <c r="I9" s="266" t="s">
        <v>501</v>
      </c>
      <c r="J9" s="642"/>
    </row>
    <row r="10" spans="1:10" s="264" customFormat="1" x14ac:dyDescent="0.2">
      <c r="B10" s="269"/>
      <c r="C10" s="269"/>
      <c r="D10" s="269"/>
      <c r="E10" s="269"/>
      <c r="F10" s="269"/>
      <c r="G10" s="269"/>
      <c r="H10" s="269"/>
      <c r="I10" s="269"/>
      <c r="J10" s="271"/>
    </row>
    <row r="11" spans="1:10" x14ac:dyDescent="0.2">
      <c r="A11" s="270" t="s">
        <v>88</v>
      </c>
      <c r="B11" s="249"/>
      <c r="C11" s="249">
        <v>13</v>
      </c>
      <c r="D11" s="249">
        <v>2</v>
      </c>
      <c r="E11" s="249">
        <v>3</v>
      </c>
      <c r="F11" s="249">
        <v>10</v>
      </c>
      <c r="G11" s="249">
        <v>2</v>
      </c>
      <c r="H11" s="249">
        <v>18</v>
      </c>
      <c r="I11" s="249"/>
      <c r="J11" s="272">
        <f>SUM(B11:I11)</f>
        <v>48</v>
      </c>
    </row>
    <row r="12" spans="1:10" ht="13.5" x14ac:dyDescent="0.2">
      <c r="A12" s="75" t="s">
        <v>89</v>
      </c>
      <c r="B12" s="443"/>
      <c r="C12" s="15">
        <v>13</v>
      </c>
      <c r="D12" s="15">
        <v>2</v>
      </c>
      <c r="E12" s="15">
        <v>2</v>
      </c>
      <c r="F12" s="15">
        <v>9</v>
      </c>
      <c r="G12" s="15">
        <v>1</v>
      </c>
      <c r="H12" s="15">
        <v>17</v>
      </c>
      <c r="I12" s="15"/>
      <c r="J12" s="444"/>
    </row>
    <row r="13" spans="1:10" ht="13.5" x14ac:dyDescent="0.2">
      <c r="A13" s="83" t="s">
        <v>90</v>
      </c>
      <c r="B13" s="451"/>
      <c r="C13" s="17"/>
      <c r="D13" s="17"/>
      <c r="E13" s="17"/>
      <c r="F13" s="17"/>
      <c r="G13" s="17">
        <v>1</v>
      </c>
      <c r="H13" s="17"/>
      <c r="I13" s="17"/>
      <c r="J13" s="452"/>
    </row>
    <row r="14" spans="1:10" ht="13.5" x14ac:dyDescent="0.2">
      <c r="A14" s="83" t="s">
        <v>91</v>
      </c>
      <c r="B14" s="451"/>
      <c r="C14" s="17"/>
      <c r="D14" s="17"/>
      <c r="E14" s="17">
        <v>1</v>
      </c>
      <c r="F14" s="17">
        <v>1</v>
      </c>
      <c r="G14" s="17"/>
      <c r="H14" s="17">
        <v>1</v>
      </c>
      <c r="I14" s="17"/>
      <c r="J14" s="452"/>
    </row>
    <row r="15" spans="1:10" x14ac:dyDescent="0.2">
      <c r="A15" s="270" t="s">
        <v>92</v>
      </c>
      <c r="B15" s="249">
        <v>3</v>
      </c>
      <c r="C15" s="249">
        <v>20</v>
      </c>
      <c r="D15" s="249">
        <v>1</v>
      </c>
      <c r="E15" s="249">
        <v>4</v>
      </c>
      <c r="F15" s="249">
        <v>9</v>
      </c>
      <c r="G15" s="249"/>
      <c r="H15" s="249">
        <v>5</v>
      </c>
      <c r="I15" s="249"/>
      <c r="J15" s="272">
        <f>SUM(B15:I15)</f>
        <v>42</v>
      </c>
    </row>
    <row r="16" spans="1:10" ht="13.5" x14ac:dyDescent="0.2">
      <c r="A16" s="75" t="s">
        <v>93</v>
      </c>
      <c r="B16" s="275"/>
      <c r="C16" s="276">
        <v>20</v>
      </c>
      <c r="D16" s="276">
        <v>1</v>
      </c>
      <c r="E16" s="276">
        <v>4</v>
      </c>
      <c r="F16" s="276">
        <v>7</v>
      </c>
      <c r="G16" s="276"/>
      <c r="H16" s="276">
        <v>5</v>
      </c>
      <c r="I16" s="276"/>
      <c r="J16" s="273"/>
    </row>
    <row r="17" spans="1:10" ht="13.5" x14ac:dyDescent="0.2">
      <c r="A17" s="267" t="s">
        <v>94</v>
      </c>
      <c r="B17" s="559"/>
      <c r="C17" s="560"/>
      <c r="D17" s="560"/>
      <c r="E17" s="560"/>
      <c r="F17" s="560"/>
      <c r="G17" s="560"/>
      <c r="H17" s="560"/>
      <c r="I17" s="560"/>
      <c r="J17" s="561"/>
    </row>
    <row r="18" spans="1:10" ht="13.5" x14ac:dyDescent="0.2">
      <c r="A18" s="268" t="s">
        <v>95</v>
      </c>
      <c r="B18" s="277">
        <v>3</v>
      </c>
      <c r="C18" s="278"/>
      <c r="D18" s="278"/>
      <c r="E18" s="278"/>
      <c r="F18" s="278">
        <v>2</v>
      </c>
      <c r="G18" s="278"/>
      <c r="H18" s="278"/>
      <c r="I18" s="278"/>
      <c r="J18" s="274"/>
    </row>
    <row r="19" spans="1:10" ht="13.5" x14ac:dyDescent="0.2">
      <c r="A19" s="267"/>
    </row>
    <row r="20" spans="1:10" x14ac:dyDescent="0.2">
      <c r="A20" s="191" t="s">
        <v>60</v>
      </c>
      <c r="B20" s="254">
        <f t="shared" ref="B20:I20" si="0">B11+B15</f>
        <v>3</v>
      </c>
      <c r="C20" s="254">
        <f t="shared" si="0"/>
        <v>33</v>
      </c>
      <c r="D20" s="254">
        <f t="shared" si="0"/>
        <v>3</v>
      </c>
      <c r="E20" s="254">
        <f t="shared" si="0"/>
        <v>7</v>
      </c>
      <c r="F20" s="254">
        <f t="shared" si="0"/>
        <v>19</v>
      </c>
      <c r="G20" s="254">
        <f t="shared" si="0"/>
        <v>2</v>
      </c>
      <c r="H20" s="254">
        <f t="shared" si="0"/>
        <v>23</v>
      </c>
      <c r="I20" s="254">
        <f t="shared" si="0"/>
        <v>0</v>
      </c>
      <c r="J20" s="272">
        <f>SUM(B20:I20)</f>
        <v>90</v>
      </c>
    </row>
    <row r="22" spans="1:10" x14ac:dyDescent="0.2">
      <c r="A22" s="340" t="s">
        <v>575</v>
      </c>
    </row>
    <row r="23" spans="1:10" x14ac:dyDescent="0.2">
      <c r="A23" s="341" t="s">
        <v>578</v>
      </c>
    </row>
  </sheetData>
  <mergeCells count="4">
    <mergeCell ref="B8:I8"/>
    <mergeCell ref="J8:J9"/>
    <mergeCell ref="A2:J2"/>
    <mergeCell ref="A5:J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91" fitToHeight="0" orientation="landscape" r:id="rId1"/>
  <headerFooter>
    <oddHeader>&amp;L&amp;"Times New Roman,Gras"&amp;9DGRH A1-1&amp;R&amp;"Times New Roman,Gras"&amp;9Juillet 2020</oddHeader>
    <oddFooter>Page 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2" tint="-0.89999084444715716"/>
    <pageSetUpPr fitToPage="1"/>
  </sheetPr>
  <dimension ref="A1:E66"/>
  <sheetViews>
    <sheetView showGridLines="0" showZeros="0" workbookViewId="0">
      <selection activeCell="K24" sqref="K24"/>
    </sheetView>
  </sheetViews>
  <sheetFormatPr baseColWidth="10" defaultRowHeight="12.75" x14ac:dyDescent="0.2"/>
  <cols>
    <col min="1" max="1" width="13.6640625" bestFit="1" customWidth="1"/>
    <col min="2" max="2" width="8.5" customWidth="1"/>
    <col min="3" max="3" width="18.83203125" customWidth="1"/>
    <col min="5" max="5" width="87" customWidth="1"/>
  </cols>
  <sheetData>
    <row r="1" spans="1:5" x14ac:dyDescent="0.2">
      <c r="A1" s="329"/>
      <c r="B1" s="329"/>
      <c r="C1" s="329"/>
      <c r="D1" s="329"/>
      <c r="E1" s="329"/>
    </row>
    <row r="2" spans="1:5" x14ac:dyDescent="0.2">
      <c r="A2" s="629" t="s">
        <v>257</v>
      </c>
      <c r="B2" s="629"/>
      <c r="C2" s="629"/>
      <c r="D2" s="629"/>
      <c r="E2" s="629"/>
    </row>
    <row r="3" spans="1:5" x14ac:dyDescent="0.2">
      <c r="A3" s="329"/>
      <c r="B3" s="329"/>
      <c r="C3" s="329"/>
      <c r="D3" s="329"/>
      <c r="E3" s="329"/>
    </row>
    <row r="4" spans="1:5" ht="12.75" customHeight="1" x14ac:dyDescent="0.2">
      <c r="A4" s="329"/>
      <c r="B4" s="329"/>
      <c r="C4" s="329"/>
      <c r="D4" s="329"/>
      <c r="E4" s="329"/>
    </row>
    <row r="5" spans="1:5" ht="25.5" x14ac:dyDescent="0.2">
      <c r="A5" s="391" t="s">
        <v>258</v>
      </c>
      <c r="B5" s="391" t="s">
        <v>259</v>
      </c>
      <c r="C5" s="391" t="s">
        <v>260</v>
      </c>
      <c r="D5" s="391" t="s">
        <v>261</v>
      </c>
      <c r="E5" s="391" t="s">
        <v>262</v>
      </c>
    </row>
    <row r="6" spans="1:5" x14ac:dyDescent="0.2">
      <c r="A6" s="382"/>
      <c r="B6" s="382"/>
      <c r="C6" s="382"/>
      <c r="D6" s="382"/>
      <c r="E6" s="382"/>
    </row>
    <row r="7" spans="1:5" x14ac:dyDescent="0.2">
      <c r="A7" s="689" t="s">
        <v>0</v>
      </c>
      <c r="B7" s="690" t="s">
        <v>1</v>
      </c>
      <c r="C7" s="693" t="s">
        <v>263</v>
      </c>
      <c r="D7" s="383" t="s">
        <v>1</v>
      </c>
      <c r="E7" s="384" t="s">
        <v>264</v>
      </c>
    </row>
    <row r="8" spans="1:5" x14ac:dyDescent="0.2">
      <c r="A8" s="689"/>
      <c r="B8" s="691"/>
      <c r="C8" s="694"/>
      <c r="D8" s="385" t="s">
        <v>2</v>
      </c>
      <c r="E8" s="386" t="s">
        <v>265</v>
      </c>
    </row>
    <row r="9" spans="1:5" x14ac:dyDescent="0.2">
      <c r="A9" s="689"/>
      <c r="B9" s="691"/>
      <c r="C9" s="694"/>
      <c r="D9" s="385" t="s">
        <v>3</v>
      </c>
      <c r="E9" s="386" t="s">
        <v>266</v>
      </c>
    </row>
    <row r="10" spans="1:5" x14ac:dyDescent="0.2">
      <c r="A10" s="689"/>
      <c r="B10" s="692"/>
      <c r="C10" s="694"/>
      <c r="D10" s="385" t="s">
        <v>4</v>
      </c>
      <c r="E10" s="386" t="s">
        <v>267</v>
      </c>
    </row>
    <row r="11" spans="1:5" ht="21" customHeight="1" x14ac:dyDescent="0.2">
      <c r="A11" s="689"/>
      <c r="B11" s="695" t="s">
        <v>2</v>
      </c>
      <c r="C11" s="694" t="s">
        <v>268</v>
      </c>
      <c r="D11" s="385" t="s">
        <v>5</v>
      </c>
      <c r="E11" s="386" t="s">
        <v>269</v>
      </c>
    </row>
    <row r="12" spans="1:5" ht="21" customHeight="1" x14ac:dyDescent="0.2">
      <c r="A12" s="689"/>
      <c r="B12" s="696"/>
      <c r="C12" s="694"/>
      <c r="D12" s="385" t="s">
        <v>6</v>
      </c>
      <c r="E12" s="386" t="s">
        <v>270</v>
      </c>
    </row>
    <row r="13" spans="1:5" ht="12.75" customHeight="1" x14ac:dyDescent="0.2">
      <c r="A13" s="689" t="s">
        <v>7</v>
      </c>
      <c r="B13" s="698" t="s">
        <v>3</v>
      </c>
      <c r="C13" s="701" t="s">
        <v>271</v>
      </c>
      <c r="D13" s="385" t="s">
        <v>8</v>
      </c>
      <c r="E13" s="386" t="s">
        <v>272</v>
      </c>
    </row>
    <row r="14" spans="1:5" x14ac:dyDescent="0.2">
      <c r="A14" s="689"/>
      <c r="B14" s="699"/>
      <c r="C14" s="702"/>
      <c r="D14" s="385" t="s">
        <v>9</v>
      </c>
      <c r="E14" s="386" t="s">
        <v>273</v>
      </c>
    </row>
    <row r="15" spans="1:5" x14ac:dyDescent="0.2">
      <c r="A15" s="689"/>
      <c r="B15" s="699"/>
      <c r="C15" s="702"/>
      <c r="D15" s="385" t="s">
        <v>10</v>
      </c>
      <c r="E15" s="386" t="s">
        <v>274</v>
      </c>
    </row>
    <row r="16" spans="1:5" x14ac:dyDescent="0.2">
      <c r="A16" s="689"/>
      <c r="B16" s="699"/>
      <c r="C16" s="702"/>
      <c r="D16" s="387">
        <v>10</v>
      </c>
      <c r="E16" s="386" t="s">
        <v>275</v>
      </c>
    </row>
    <row r="17" spans="1:5" x14ac:dyDescent="0.2">
      <c r="A17" s="689"/>
      <c r="B17" s="699"/>
      <c r="C17" s="702"/>
      <c r="D17" s="387">
        <v>11</v>
      </c>
      <c r="E17" s="386" t="s">
        <v>276</v>
      </c>
    </row>
    <row r="18" spans="1:5" x14ac:dyDescent="0.2">
      <c r="A18" s="689"/>
      <c r="B18" s="699"/>
      <c r="C18" s="702"/>
      <c r="D18" s="387">
        <v>12</v>
      </c>
      <c r="E18" s="386" t="s">
        <v>277</v>
      </c>
    </row>
    <row r="19" spans="1:5" x14ac:dyDescent="0.2">
      <c r="A19" s="689"/>
      <c r="B19" s="699"/>
      <c r="C19" s="702"/>
      <c r="D19" s="387">
        <v>13</v>
      </c>
      <c r="E19" s="386" t="s">
        <v>278</v>
      </c>
    </row>
    <row r="20" spans="1:5" ht="25.5" x14ac:dyDescent="0.2">
      <c r="A20" s="689"/>
      <c r="B20" s="699"/>
      <c r="C20" s="702"/>
      <c r="D20" s="387">
        <v>14</v>
      </c>
      <c r="E20" s="386" t="s">
        <v>279</v>
      </c>
    </row>
    <row r="21" spans="1:5" ht="25.5" x14ac:dyDescent="0.2">
      <c r="A21" s="689"/>
      <c r="B21" s="700"/>
      <c r="C21" s="703"/>
      <c r="D21" s="387">
        <v>15</v>
      </c>
      <c r="E21" s="386" t="s">
        <v>280</v>
      </c>
    </row>
    <row r="22" spans="1:5" x14ac:dyDescent="0.2">
      <c r="A22" s="689"/>
      <c r="B22" s="698" t="s">
        <v>4</v>
      </c>
      <c r="C22" s="701" t="s">
        <v>281</v>
      </c>
      <c r="D22" s="387">
        <v>16</v>
      </c>
      <c r="E22" s="386" t="s">
        <v>282</v>
      </c>
    </row>
    <row r="23" spans="1:5" x14ac:dyDescent="0.2">
      <c r="A23" s="689"/>
      <c r="B23" s="704"/>
      <c r="C23" s="702"/>
      <c r="D23" s="387">
        <v>17</v>
      </c>
      <c r="E23" s="386" t="s">
        <v>283</v>
      </c>
    </row>
    <row r="24" spans="1:5" ht="38.25" x14ac:dyDescent="0.2">
      <c r="A24" s="689"/>
      <c r="B24" s="704"/>
      <c r="C24" s="702"/>
      <c r="D24" s="387">
        <v>18</v>
      </c>
      <c r="E24" s="386" t="s">
        <v>284</v>
      </c>
    </row>
    <row r="25" spans="1:5" x14ac:dyDescent="0.2">
      <c r="A25" s="689"/>
      <c r="B25" s="704"/>
      <c r="C25" s="702"/>
      <c r="D25" s="387">
        <v>19</v>
      </c>
      <c r="E25" s="386" t="s">
        <v>285</v>
      </c>
    </row>
    <row r="26" spans="1:5" x14ac:dyDescent="0.2">
      <c r="A26" s="689"/>
      <c r="B26" s="704"/>
      <c r="C26" s="702"/>
      <c r="D26" s="387">
        <v>20</v>
      </c>
      <c r="E26" s="386" t="s">
        <v>286</v>
      </c>
    </row>
    <row r="27" spans="1:5" ht="25.5" x14ac:dyDescent="0.2">
      <c r="A27" s="689"/>
      <c r="B27" s="704"/>
      <c r="C27" s="702"/>
      <c r="D27" s="387">
        <v>21</v>
      </c>
      <c r="E27" s="386" t="s">
        <v>287</v>
      </c>
    </row>
    <row r="28" spans="1:5" ht="25.5" x14ac:dyDescent="0.2">
      <c r="A28" s="689"/>
      <c r="B28" s="704"/>
      <c r="C28" s="702"/>
      <c r="D28" s="387">
        <v>22</v>
      </c>
      <c r="E28" s="386" t="s">
        <v>288</v>
      </c>
    </row>
    <row r="29" spans="1:5" x14ac:dyDescent="0.2">
      <c r="A29" s="689"/>
      <c r="B29" s="704"/>
      <c r="C29" s="702"/>
      <c r="D29" s="387">
        <v>23</v>
      </c>
      <c r="E29" s="386" t="s">
        <v>289</v>
      </c>
    </row>
    <row r="30" spans="1:5" x14ac:dyDescent="0.2">
      <c r="A30" s="689"/>
      <c r="B30" s="705"/>
      <c r="C30" s="703"/>
      <c r="D30" s="387">
        <v>24</v>
      </c>
      <c r="E30" s="386" t="s">
        <v>290</v>
      </c>
    </row>
    <row r="31" spans="1:5" ht="12.75" customHeight="1" x14ac:dyDescent="0.2">
      <c r="A31" s="689"/>
      <c r="B31" s="706">
        <v>12</v>
      </c>
      <c r="C31" s="701" t="s">
        <v>291</v>
      </c>
      <c r="D31" s="387">
        <v>70</v>
      </c>
      <c r="E31" s="386" t="s">
        <v>292</v>
      </c>
    </row>
    <row r="32" spans="1:5" x14ac:dyDescent="0.2">
      <c r="A32" s="689"/>
      <c r="B32" s="704"/>
      <c r="C32" s="702"/>
      <c r="D32" s="387">
        <v>71</v>
      </c>
      <c r="E32" s="386" t="s">
        <v>293</v>
      </c>
    </row>
    <row r="33" spans="1:5" x14ac:dyDescent="0.2">
      <c r="A33" s="689"/>
      <c r="B33" s="704"/>
      <c r="C33" s="702"/>
      <c r="D33" s="387">
        <v>72</v>
      </c>
      <c r="E33" s="386" t="s">
        <v>294</v>
      </c>
    </row>
    <row r="34" spans="1:5" x14ac:dyDescent="0.2">
      <c r="A34" s="689"/>
      <c r="B34" s="704"/>
      <c r="C34" s="702"/>
      <c r="D34" s="387">
        <v>73</v>
      </c>
      <c r="E34" s="386" t="s">
        <v>295</v>
      </c>
    </row>
    <row r="35" spans="1:5" x14ac:dyDescent="0.2">
      <c r="A35" s="689"/>
      <c r="B35" s="705"/>
      <c r="C35" s="703"/>
      <c r="D35" s="387">
        <v>74</v>
      </c>
      <c r="E35" s="386" t="s">
        <v>296</v>
      </c>
    </row>
    <row r="36" spans="1:5" ht="12.75" customHeight="1" x14ac:dyDescent="0.2">
      <c r="A36" s="697"/>
      <c r="B36" s="685" t="s">
        <v>297</v>
      </c>
      <c r="C36" s="686"/>
      <c r="D36" s="385" t="s">
        <v>31</v>
      </c>
      <c r="E36" s="386" t="s">
        <v>298</v>
      </c>
    </row>
    <row r="37" spans="1:5" x14ac:dyDescent="0.2">
      <c r="A37" s="388"/>
      <c r="B37" s="687"/>
      <c r="C37" s="688"/>
      <c r="D37" s="385" t="s">
        <v>83</v>
      </c>
      <c r="E37" s="386" t="s">
        <v>299</v>
      </c>
    </row>
    <row r="38" spans="1:5" ht="12.75" customHeight="1" x14ac:dyDescent="0.2">
      <c r="A38" s="689" t="s">
        <v>36</v>
      </c>
      <c r="B38" s="698" t="s">
        <v>5</v>
      </c>
      <c r="C38" s="701" t="s">
        <v>300</v>
      </c>
      <c r="D38" s="387">
        <v>25</v>
      </c>
      <c r="E38" s="386" t="s">
        <v>301</v>
      </c>
    </row>
    <row r="39" spans="1:5" x14ac:dyDescent="0.2">
      <c r="A39" s="689"/>
      <c r="B39" s="704"/>
      <c r="C39" s="702"/>
      <c r="D39" s="387">
        <v>26</v>
      </c>
      <c r="E39" s="386" t="s">
        <v>302</v>
      </c>
    </row>
    <row r="40" spans="1:5" x14ac:dyDescent="0.2">
      <c r="A40" s="689"/>
      <c r="B40" s="705"/>
      <c r="C40" s="703"/>
      <c r="D40" s="387">
        <v>27</v>
      </c>
      <c r="E40" s="386" t="s">
        <v>303</v>
      </c>
    </row>
    <row r="41" spans="1:5" x14ac:dyDescent="0.2">
      <c r="A41" s="689"/>
      <c r="B41" s="695" t="s">
        <v>6</v>
      </c>
      <c r="C41" s="694" t="s">
        <v>304</v>
      </c>
      <c r="D41" s="387">
        <v>28</v>
      </c>
      <c r="E41" s="386" t="s">
        <v>305</v>
      </c>
    </row>
    <row r="42" spans="1:5" x14ac:dyDescent="0.2">
      <c r="A42" s="689"/>
      <c r="B42" s="696"/>
      <c r="C42" s="694"/>
      <c r="D42" s="387">
        <v>29</v>
      </c>
      <c r="E42" s="386" t="s">
        <v>306</v>
      </c>
    </row>
    <row r="43" spans="1:5" x14ac:dyDescent="0.2">
      <c r="A43" s="689"/>
      <c r="B43" s="696"/>
      <c r="C43" s="694"/>
      <c r="D43" s="387">
        <v>30</v>
      </c>
      <c r="E43" s="386" t="s">
        <v>307</v>
      </c>
    </row>
    <row r="44" spans="1:5" x14ac:dyDescent="0.2">
      <c r="A44" s="689"/>
      <c r="B44" s="695" t="s">
        <v>8</v>
      </c>
      <c r="C44" s="694" t="s">
        <v>308</v>
      </c>
      <c r="D44" s="387">
        <v>31</v>
      </c>
      <c r="E44" s="386" t="s">
        <v>309</v>
      </c>
    </row>
    <row r="45" spans="1:5" x14ac:dyDescent="0.2">
      <c r="A45" s="689"/>
      <c r="B45" s="696"/>
      <c r="C45" s="694"/>
      <c r="D45" s="387">
        <v>32</v>
      </c>
      <c r="E45" s="386" t="s">
        <v>310</v>
      </c>
    </row>
    <row r="46" spans="1:5" x14ac:dyDescent="0.2">
      <c r="A46" s="689"/>
      <c r="B46" s="696"/>
      <c r="C46" s="694"/>
      <c r="D46" s="387">
        <v>33</v>
      </c>
      <c r="E46" s="386" t="s">
        <v>311</v>
      </c>
    </row>
    <row r="47" spans="1:5" x14ac:dyDescent="0.2">
      <c r="A47" s="689"/>
      <c r="B47" s="714" t="s">
        <v>9</v>
      </c>
      <c r="C47" s="694" t="s">
        <v>312</v>
      </c>
      <c r="D47" s="387">
        <v>34</v>
      </c>
      <c r="E47" s="386" t="s">
        <v>313</v>
      </c>
    </row>
    <row r="48" spans="1:5" x14ac:dyDescent="0.2">
      <c r="A48" s="689"/>
      <c r="B48" s="691"/>
      <c r="C48" s="694"/>
      <c r="D48" s="387">
        <v>35</v>
      </c>
      <c r="E48" s="386" t="s">
        <v>314</v>
      </c>
    </row>
    <row r="49" spans="1:5" x14ac:dyDescent="0.2">
      <c r="A49" s="689"/>
      <c r="B49" s="691"/>
      <c r="C49" s="694"/>
      <c r="D49" s="387">
        <v>36</v>
      </c>
      <c r="E49" s="386" t="s">
        <v>315</v>
      </c>
    </row>
    <row r="50" spans="1:5" x14ac:dyDescent="0.2">
      <c r="A50" s="689"/>
      <c r="B50" s="692"/>
      <c r="C50" s="694"/>
      <c r="D50" s="387">
        <v>37</v>
      </c>
      <c r="E50" s="386" t="s">
        <v>316</v>
      </c>
    </row>
    <row r="51" spans="1:5" x14ac:dyDescent="0.2">
      <c r="A51" s="689"/>
      <c r="B51" s="695" t="s">
        <v>10</v>
      </c>
      <c r="C51" s="694" t="s">
        <v>317</v>
      </c>
      <c r="D51" s="387">
        <v>60</v>
      </c>
      <c r="E51" s="386" t="s">
        <v>318</v>
      </c>
    </row>
    <row r="52" spans="1:5" x14ac:dyDescent="0.2">
      <c r="A52" s="689"/>
      <c r="B52" s="696"/>
      <c r="C52" s="694"/>
      <c r="D52" s="387">
        <v>61</v>
      </c>
      <c r="E52" s="386" t="s">
        <v>319</v>
      </c>
    </row>
    <row r="53" spans="1:5" x14ac:dyDescent="0.2">
      <c r="A53" s="689"/>
      <c r="B53" s="696"/>
      <c r="C53" s="694"/>
      <c r="D53" s="387">
        <v>62</v>
      </c>
      <c r="E53" s="386" t="s">
        <v>320</v>
      </c>
    </row>
    <row r="54" spans="1:5" x14ac:dyDescent="0.2">
      <c r="A54" s="689"/>
      <c r="B54" s="696"/>
      <c r="C54" s="694"/>
      <c r="D54" s="387">
        <v>63</v>
      </c>
      <c r="E54" s="386" t="s">
        <v>321</v>
      </c>
    </row>
    <row r="55" spans="1:5" x14ac:dyDescent="0.2">
      <c r="A55" s="689"/>
      <c r="B55" s="707">
        <v>10</v>
      </c>
      <c r="C55" s="694" t="s">
        <v>322</v>
      </c>
      <c r="D55" s="387">
        <v>64</v>
      </c>
      <c r="E55" s="386" t="s">
        <v>323</v>
      </c>
    </row>
    <row r="56" spans="1:5" x14ac:dyDescent="0.2">
      <c r="A56" s="689"/>
      <c r="B56" s="691"/>
      <c r="C56" s="694"/>
      <c r="D56" s="387">
        <v>65</v>
      </c>
      <c r="E56" s="386" t="s">
        <v>324</v>
      </c>
    </row>
    <row r="57" spans="1:5" x14ac:dyDescent="0.2">
      <c r="A57" s="689"/>
      <c r="B57" s="691"/>
      <c r="C57" s="694"/>
      <c r="D57" s="387">
        <v>66</v>
      </c>
      <c r="E57" s="386" t="s">
        <v>325</v>
      </c>
    </row>
    <row r="58" spans="1:5" x14ac:dyDescent="0.2">
      <c r="A58" s="689"/>
      <c r="B58" s="691"/>
      <c r="C58" s="694"/>
      <c r="D58" s="387">
        <v>67</v>
      </c>
      <c r="E58" s="386" t="s">
        <v>326</v>
      </c>
    </row>
    <row r="59" spans="1:5" x14ac:dyDescent="0.2">
      <c r="A59" s="689"/>
      <c r="B59" s="691"/>
      <c r="C59" s="694"/>
      <c r="D59" s="387">
        <v>68</v>
      </c>
      <c r="E59" s="386" t="s">
        <v>327</v>
      </c>
    </row>
    <row r="60" spans="1:5" x14ac:dyDescent="0.2">
      <c r="A60" s="689"/>
      <c r="B60" s="692"/>
      <c r="C60" s="694"/>
      <c r="D60" s="387">
        <v>69</v>
      </c>
      <c r="E60" s="386" t="s">
        <v>328</v>
      </c>
    </row>
    <row r="61" spans="1:5" x14ac:dyDescent="0.2">
      <c r="A61" s="697" t="s">
        <v>32</v>
      </c>
      <c r="B61" s="706">
        <v>11</v>
      </c>
      <c r="C61" s="711" t="s">
        <v>99</v>
      </c>
      <c r="D61" s="387">
        <v>80</v>
      </c>
      <c r="E61" s="386" t="s">
        <v>329</v>
      </c>
    </row>
    <row r="62" spans="1:5" x14ac:dyDescent="0.2">
      <c r="A62" s="708"/>
      <c r="B62" s="704"/>
      <c r="C62" s="712"/>
      <c r="D62" s="387">
        <v>81</v>
      </c>
      <c r="E62" s="386" t="s">
        <v>330</v>
      </c>
    </row>
    <row r="63" spans="1:5" x14ac:dyDescent="0.2">
      <c r="A63" s="708"/>
      <c r="B63" s="704"/>
      <c r="C63" s="712"/>
      <c r="D63" s="387">
        <v>82</v>
      </c>
      <c r="E63" s="386" t="s">
        <v>331</v>
      </c>
    </row>
    <row r="64" spans="1:5" x14ac:dyDescent="0.2">
      <c r="A64" s="708"/>
      <c r="B64" s="704"/>
      <c r="C64" s="712"/>
      <c r="D64" s="387">
        <v>85</v>
      </c>
      <c r="E64" s="386" t="s">
        <v>329</v>
      </c>
    </row>
    <row r="65" spans="1:5" x14ac:dyDescent="0.2">
      <c r="A65" s="708"/>
      <c r="B65" s="704"/>
      <c r="C65" s="712"/>
      <c r="D65" s="387">
        <v>86</v>
      </c>
      <c r="E65" s="386" t="s">
        <v>330</v>
      </c>
    </row>
    <row r="66" spans="1:5" x14ac:dyDescent="0.2">
      <c r="A66" s="709"/>
      <c r="B66" s="710"/>
      <c r="C66" s="713"/>
      <c r="D66" s="389">
        <v>87</v>
      </c>
      <c r="E66" s="390" t="s">
        <v>331</v>
      </c>
    </row>
  </sheetData>
  <mergeCells count="30"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B36:C37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76" orientation="portrait" r:id="rId1"/>
  <headerFooter>
    <oddHeader>&amp;L&amp;"Times New Roman,Gras"&amp;9DGRH A1-1&amp;R&amp;"Times New Roman,Gras"&amp;9Juillet 2020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BO32"/>
  <sheetViews>
    <sheetView showGridLines="0" showZeros="0" zoomScaleNormal="100" workbookViewId="0">
      <selection activeCell="G39" sqref="G39"/>
    </sheetView>
  </sheetViews>
  <sheetFormatPr baseColWidth="10" defaultColWidth="13.33203125" defaultRowHeight="12.75" x14ac:dyDescent="0.2"/>
  <cols>
    <col min="1" max="1" width="46" style="297" customWidth="1"/>
    <col min="2" max="6" width="16.5" style="303" customWidth="1"/>
    <col min="7" max="7" width="16.5" style="327" customWidth="1"/>
    <col min="8" max="8" width="16.5" style="304" customWidth="1"/>
    <col min="9" max="9" width="23.6640625" style="304" customWidth="1"/>
    <col min="10" max="16384" width="13.33203125" style="297"/>
  </cols>
  <sheetData>
    <row r="1" spans="1:67" ht="13.5" thickBot="1" x14ac:dyDescent="0.25"/>
    <row r="2" spans="1:67" s="294" customFormat="1" ht="33.75" customHeight="1" thickTop="1" thickBot="1" x14ac:dyDescent="0.25">
      <c r="A2" s="612" t="s">
        <v>516</v>
      </c>
      <c r="B2" s="613"/>
      <c r="C2" s="613"/>
      <c r="D2" s="613"/>
      <c r="E2" s="613"/>
      <c r="F2" s="613"/>
      <c r="G2" s="613"/>
      <c r="H2" s="614"/>
      <c r="I2" s="293"/>
    </row>
    <row r="3" spans="1:67" s="294" customFormat="1" ht="13.5" thickTop="1" x14ac:dyDescent="0.2">
      <c r="A3" s="295"/>
      <c r="B3" s="295"/>
      <c r="C3" s="295"/>
      <c r="D3" s="295"/>
      <c r="E3" s="295"/>
      <c r="F3" s="295"/>
      <c r="G3" s="295"/>
      <c r="H3" s="295"/>
      <c r="I3" s="293"/>
    </row>
    <row r="4" spans="1:67" s="294" customFormat="1" x14ac:dyDescent="0.2">
      <c r="I4" s="293"/>
    </row>
    <row r="5" spans="1:67" x14ac:dyDescent="0.2">
      <c r="A5" s="615" t="s">
        <v>344</v>
      </c>
      <c r="B5" s="615"/>
      <c r="C5" s="615"/>
      <c r="D5" s="615"/>
      <c r="E5" s="615"/>
      <c r="F5" s="615"/>
      <c r="G5" s="615"/>
      <c r="H5" s="615"/>
      <c r="I5" s="296"/>
    </row>
    <row r="6" spans="1:67" x14ac:dyDescent="0.2">
      <c r="A6" s="298"/>
      <c r="B6" s="299"/>
      <c r="C6" s="299"/>
      <c r="D6" s="299"/>
      <c r="E6" s="299"/>
      <c r="F6" s="299"/>
      <c r="G6" s="299"/>
      <c r="H6" s="300"/>
      <c r="I6" s="300"/>
    </row>
    <row r="7" spans="1:67" x14ac:dyDescent="0.2">
      <c r="A7" s="301"/>
      <c r="B7" s="302"/>
      <c r="G7" s="297"/>
    </row>
    <row r="8" spans="1:67" s="294" customFormat="1" x14ac:dyDescent="0.2">
      <c r="B8" s="616" t="s">
        <v>84</v>
      </c>
      <c r="C8" s="618" t="s">
        <v>62</v>
      </c>
      <c r="D8" s="619"/>
      <c r="E8" s="619"/>
      <c r="F8" s="619"/>
      <c r="G8" s="616" t="s">
        <v>85</v>
      </c>
      <c r="H8" s="620" t="s">
        <v>86</v>
      </c>
      <c r="I8" s="305"/>
    </row>
    <row r="9" spans="1:67" s="294" customFormat="1" ht="25.5" x14ac:dyDescent="0.2">
      <c r="A9" s="306"/>
      <c r="B9" s="617"/>
      <c r="C9" s="307" t="s">
        <v>64</v>
      </c>
      <c r="D9" s="308" t="s">
        <v>65</v>
      </c>
      <c r="E9" s="309" t="s">
        <v>66</v>
      </c>
      <c r="F9" s="310" t="s">
        <v>87</v>
      </c>
      <c r="G9" s="617"/>
      <c r="H9" s="621"/>
      <c r="I9" s="311"/>
    </row>
    <row r="10" spans="1:67" s="294" customFormat="1" x14ac:dyDescent="0.2">
      <c r="A10" s="306"/>
      <c r="B10" s="312"/>
      <c r="C10" s="313"/>
      <c r="D10" s="314"/>
      <c r="E10" s="314"/>
      <c r="F10" s="312"/>
      <c r="G10" s="312"/>
      <c r="H10" s="315"/>
      <c r="I10" s="311"/>
    </row>
    <row r="11" spans="1:67" x14ac:dyDescent="0.2">
      <c r="A11" s="71" t="s">
        <v>88</v>
      </c>
      <c r="B11" s="72">
        <f>B12+B13+B14+B15+B16</f>
        <v>1070</v>
      </c>
      <c r="C11" s="72">
        <f>C12+C13+C14+C15+C16</f>
        <v>110</v>
      </c>
      <c r="D11" s="72">
        <f>D12+D13+D14+D15+D16</f>
        <v>5</v>
      </c>
      <c r="E11" s="72">
        <f>E12+E13+E14+E15+E16</f>
        <v>903</v>
      </c>
      <c r="F11" s="73">
        <f t="shared" ref="F11:F16" si="0">E11+D11+C11</f>
        <v>1018</v>
      </c>
      <c r="G11" s="72">
        <f>B11-F11</f>
        <v>52</v>
      </c>
      <c r="H11" s="74">
        <f>F11/B11</f>
        <v>0.95140186915887848</v>
      </c>
    </row>
    <row r="12" spans="1:67" ht="13.5" x14ac:dyDescent="0.2">
      <c r="A12" s="75" t="s">
        <v>89</v>
      </c>
      <c r="B12" s="76">
        <v>1020</v>
      </c>
      <c r="C12" s="77">
        <v>77</v>
      </c>
      <c r="D12" s="78">
        <v>4</v>
      </c>
      <c r="E12" s="79">
        <v>895</v>
      </c>
      <c r="F12" s="80">
        <f t="shared" si="0"/>
        <v>976</v>
      </c>
      <c r="G12" s="81">
        <f t="shared" ref="G12:G24" si="1">B12-F12</f>
        <v>44</v>
      </c>
      <c r="H12" s="82">
        <f t="shared" ref="H12:H24" si="2">F12/B12</f>
        <v>0.95686274509803926</v>
      </c>
      <c r="I12" s="316"/>
      <c r="J12" s="317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</row>
    <row r="13" spans="1:67" ht="13.5" x14ac:dyDescent="0.2">
      <c r="A13" s="83" t="s">
        <v>90</v>
      </c>
      <c r="B13" s="84">
        <v>8</v>
      </c>
      <c r="C13" s="85"/>
      <c r="D13" s="86">
        <v>1</v>
      </c>
      <c r="E13" s="87">
        <v>6</v>
      </c>
      <c r="F13" s="88">
        <f t="shared" si="0"/>
        <v>7</v>
      </c>
      <c r="G13" s="89">
        <f t="shared" si="1"/>
        <v>1</v>
      </c>
      <c r="H13" s="90">
        <f t="shared" si="2"/>
        <v>0.875</v>
      </c>
      <c r="I13" s="316"/>
      <c r="J13" s="317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</row>
    <row r="14" spans="1:67" ht="13.5" x14ac:dyDescent="0.2">
      <c r="A14" s="83" t="s">
        <v>416</v>
      </c>
      <c r="B14" s="84"/>
      <c r="C14" s="85"/>
      <c r="D14" s="86"/>
      <c r="E14" s="87"/>
      <c r="F14" s="88">
        <f t="shared" si="0"/>
        <v>0</v>
      </c>
      <c r="G14" s="89">
        <f t="shared" si="1"/>
        <v>0</v>
      </c>
      <c r="H14" s="90"/>
      <c r="I14" s="316"/>
      <c r="J14" s="317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</row>
    <row r="15" spans="1:67" ht="13.5" x14ac:dyDescent="0.2">
      <c r="A15" s="83" t="s">
        <v>395</v>
      </c>
      <c r="B15" s="84">
        <v>6</v>
      </c>
      <c r="C15" s="434"/>
      <c r="D15" s="435"/>
      <c r="E15" s="87">
        <v>2</v>
      </c>
      <c r="F15" s="88">
        <f t="shared" si="0"/>
        <v>2</v>
      </c>
      <c r="G15" s="89">
        <f t="shared" si="1"/>
        <v>4</v>
      </c>
      <c r="H15" s="90">
        <f t="shared" si="2"/>
        <v>0.33333333333333331</v>
      </c>
      <c r="I15" s="316"/>
      <c r="J15" s="317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</row>
    <row r="16" spans="1:67" s="294" customFormat="1" ht="13.5" x14ac:dyDescent="0.2">
      <c r="A16" s="91" t="s">
        <v>91</v>
      </c>
      <c r="B16" s="92">
        <v>36</v>
      </c>
      <c r="C16" s="93">
        <v>33</v>
      </c>
      <c r="D16" s="94"/>
      <c r="E16" s="95"/>
      <c r="F16" s="96">
        <f t="shared" si="0"/>
        <v>33</v>
      </c>
      <c r="G16" s="97">
        <f t="shared" si="1"/>
        <v>3</v>
      </c>
      <c r="H16" s="98">
        <f t="shared" si="2"/>
        <v>0.91666666666666663</v>
      </c>
      <c r="I16" s="316"/>
      <c r="K16" s="317"/>
    </row>
    <row r="17" spans="1:67" x14ac:dyDescent="0.2">
      <c r="A17" s="71" t="s">
        <v>92</v>
      </c>
      <c r="B17" s="72">
        <f t="shared" ref="B17:G17" si="3">B18+B19+B20+B21+B22+B24</f>
        <v>661</v>
      </c>
      <c r="C17" s="72">
        <f t="shared" si="3"/>
        <v>93</v>
      </c>
      <c r="D17" s="72">
        <f t="shared" si="3"/>
        <v>2</v>
      </c>
      <c r="E17" s="72">
        <f t="shared" si="3"/>
        <v>516</v>
      </c>
      <c r="F17" s="73">
        <f t="shared" si="3"/>
        <v>611</v>
      </c>
      <c r="G17" s="72">
        <f t="shared" si="3"/>
        <v>50</v>
      </c>
      <c r="H17" s="74">
        <f t="shared" si="2"/>
        <v>0.92435703479576403</v>
      </c>
      <c r="I17" s="316"/>
      <c r="J17" s="294"/>
      <c r="K17" s="294"/>
      <c r="L17" s="294"/>
      <c r="M17" s="294"/>
      <c r="N17" s="294"/>
      <c r="O17" s="294"/>
      <c r="P17" s="317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</row>
    <row r="18" spans="1:67" ht="13.5" x14ac:dyDescent="0.2">
      <c r="A18" s="75" t="s">
        <v>93</v>
      </c>
      <c r="B18" s="76">
        <v>521</v>
      </c>
      <c r="C18" s="77">
        <v>57</v>
      </c>
      <c r="D18" s="78">
        <v>1</v>
      </c>
      <c r="E18" s="79">
        <v>426</v>
      </c>
      <c r="F18" s="80">
        <f t="shared" ref="F18:F24" si="4">E18+D18+C18</f>
        <v>484</v>
      </c>
      <c r="G18" s="81">
        <f t="shared" si="1"/>
        <v>37</v>
      </c>
      <c r="H18" s="82">
        <f t="shared" si="2"/>
        <v>0.92898272552783112</v>
      </c>
      <c r="I18" s="316"/>
      <c r="J18" s="318"/>
    </row>
    <row r="19" spans="1:67" ht="13.5" x14ac:dyDescent="0.2">
      <c r="A19" s="75" t="s">
        <v>417</v>
      </c>
      <c r="B19" s="76"/>
      <c r="C19" s="77"/>
      <c r="D19" s="78"/>
      <c r="E19" s="79"/>
      <c r="F19" s="80">
        <f t="shared" si="4"/>
        <v>0</v>
      </c>
      <c r="G19" s="81"/>
      <c r="H19" s="82"/>
      <c r="I19" s="316"/>
      <c r="J19" s="318"/>
    </row>
    <row r="20" spans="1:67" ht="13.5" x14ac:dyDescent="0.2">
      <c r="A20" s="83" t="s">
        <v>245</v>
      </c>
      <c r="B20" s="84">
        <v>60</v>
      </c>
      <c r="C20" s="392"/>
      <c r="D20" s="393"/>
      <c r="E20" s="87">
        <v>52</v>
      </c>
      <c r="F20" s="88">
        <f t="shared" si="4"/>
        <v>52</v>
      </c>
      <c r="G20" s="99">
        <f t="shared" si="1"/>
        <v>8</v>
      </c>
      <c r="H20" s="420">
        <f t="shared" si="2"/>
        <v>0.8666666666666667</v>
      </c>
      <c r="I20" s="316"/>
      <c r="J20" s="318"/>
    </row>
    <row r="21" spans="1:67" ht="13.5" x14ac:dyDescent="0.2">
      <c r="A21" s="83" t="s">
        <v>94</v>
      </c>
      <c r="B21" s="84">
        <v>3</v>
      </c>
      <c r="C21" s="392"/>
      <c r="D21" s="393"/>
      <c r="E21" s="87">
        <v>3</v>
      </c>
      <c r="F21" s="88">
        <f t="shared" si="4"/>
        <v>3</v>
      </c>
      <c r="G21" s="89">
        <f t="shared" si="1"/>
        <v>0</v>
      </c>
      <c r="H21" s="90">
        <f t="shared" si="2"/>
        <v>1</v>
      </c>
      <c r="I21" s="316"/>
    </row>
    <row r="22" spans="1:67" ht="13.5" x14ac:dyDescent="0.2">
      <c r="A22" s="83" t="s">
        <v>95</v>
      </c>
      <c r="B22" s="84">
        <v>42</v>
      </c>
      <c r="C22" s="85">
        <v>36</v>
      </c>
      <c r="D22" s="86">
        <v>1</v>
      </c>
      <c r="E22" s="394"/>
      <c r="F22" s="88">
        <f t="shared" si="4"/>
        <v>37</v>
      </c>
      <c r="G22" s="89">
        <f t="shared" si="1"/>
        <v>5</v>
      </c>
      <c r="H22" s="90">
        <f t="shared" si="2"/>
        <v>0.88095238095238093</v>
      </c>
      <c r="I22" s="316"/>
    </row>
    <row r="23" spans="1:67" ht="25.5" x14ac:dyDescent="0.2">
      <c r="A23" s="100" t="s">
        <v>349</v>
      </c>
      <c r="B23" s="101"/>
      <c r="C23" s="319"/>
      <c r="D23" s="320"/>
      <c r="E23" s="321"/>
      <c r="F23" s="322">
        <f t="shared" si="4"/>
        <v>0</v>
      </c>
      <c r="G23" s="323">
        <f t="shared" si="1"/>
        <v>0</v>
      </c>
      <c r="H23" s="324"/>
      <c r="I23" s="316"/>
    </row>
    <row r="24" spans="1:67" ht="13.5" x14ac:dyDescent="0.2">
      <c r="A24" s="102" t="s">
        <v>96</v>
      </c>
      <c r="B24" s="103">
        <v>35</v>
      </c>
      <c r="C24" s="395"/>
      <c r="D24" s="396"/>
      <c r="E24" s="104">
        <v>35</v>
      </c>
      <c r="F24" s="105">
        <f t="shared" si="4"/>
        <v>35</v>
      </c>
      <c r="G24" s="106">
        <f t="shared" si="1"/>
        <v>0</v>
      </c>
      <c r="H24" s="421">
        <f t="shared" si="2"/>
        <v>1</v>
      </c>
      <c r="I24" s="316"/>
    </row>
    <row r="25" spans="1:67" ht="13.5" x14ac:dyDescent="0.2">
      <c r="A25" s="107"/>
      <c r="B25" s="107"/>
      <c r="C25" s="325"/>
      <c r="D25" s="325"/>
      <c r="E25" s="325"/>
      <c r="F25" s="325"/>
      <c r="G25" s="325"/>
      <c r="H25" s="326"/>
      <c r="I25" s="316"/>
    </row>
    <row r="26" spans="1:67" x14ac:dyDescent="0.2">
      <c r="A26" s="108" t="s">
        <v>60</v>
      </c>
      <c r="B26" s="109">
        <f t="shared" ref="B26:G26" si="5">B17+B11</f>
        <v>1731</v>
      </c>
      <c r="C26" s="109">
        <f t="shared" si="5"/>
        <v>203</v>
      </c>
      <c r="D26" s="109">
        <f t="shared" si="5"/>
        <v>7</v>
      </c>
      <c r="E26" s="109">
        <f t="shared" si="5"/>
        <v>1419</v>
      </c>
      <c r="F26" s="73">
        <f t="shared" si="5"/>
        <v>1629</v>
      </c>
      <c r="G26" s="109">
        <f t="shared" si="5"/>
        <v>102</v>
      </c>
      <c r="H26" s="110">
        <f>F26/B26</f>
        <v>0.94107452339688047</v>
      </c>
      <c r="I26" s="316"/>
    </row>
    <row r="27" spans="1:67" x14ac:dyDescent="0.2">
      <c r="A27" s="111"/>
      <c r="B27" s="111"/>
      <c r="C27" s="325"/>
      <c r="D27" s="325"/>
      <c r="E27" s="325"/>
      <c r="F27" s="325"/>
      <c r="G27" s="325"/>
      <c r="H27" s="326"/>
      <c r="I27" s="316"/>
    </row>
    <row r="28" spans="1:67" s="294" customFormat="1" x14ac:dyDescent="0.2">
      <c r="A28" s="340" t="s">
        <v>551</v>
      </c>
      <c r="B28" s="303"/>
      <c r="C28" s="302"/>
      <c r="D28" s="302"/>
      <c r="E28" s="302"/>
      <c r="F28" s="302"/>
      <c r="G28" s="447"/>
      <c r="H28" s="302"/>
      <c r="I28" s="316"/>
      <c r="J28" s="317"/>
    </row>
    <row r="29" spans="1:67" x14ac:dyDescent="0.2">
      <c r="A29" s="341" t="s">
        <v>550</v>
      </c>
      <c r="J29" s="318"/>
      <c r="L29" s="318"/>
    </row>
    <row r="31" spans="1:67" x14ac:dyDescent="0.2">
      <c r="A31" s="302"/>
      <c r="E31" s="302"/>
      <c r="F31" s="302"/>
    </row>
    <row r="32" spans="1:67" x14ac:dyDescent="0.2">
      <c r="A32" s="302"/>
      <c r="G32" s="303"/>
    </row>
  </sheetData>
  <mergeCells count="6">
    <mergeCell ref="A2:H2"/>
    <mergeCell ref="A5:H5"/>
    <mergeCell ref="B8:B9"/>
    <mergeCell ref="C8:F8"/>
    <mergeCell ref="G8:G9"/>
    <mergeCell ref="H8:H9"/>
  </mergeCells>
  <dataValidations disablePrompts="1"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BO29"/>
  <sheetViews>
    <sheetView showGridLines="0" showZeros="0" zoomScaleNormal="100" workbookViewId="0">
      <selection activeCell="D33" sqref="D33"/>
    </sheetView>
  </sheetViews>
  <sheetFormatPr baseColWidth="10" defaultColWidth="13.33203125" defaultRowHeight="12.75" x14ac:dyDescent="0.2"/>
  <cols>
    <col min="1" max="1" width="46" style="297" customWidth="1"/>
    <col min="2" max="6" width="16.5" style="303" customWidth="1"/>
    <col min="7" max="7" width="16.5" style="327" customWidth="1"/>
    <col min="8" max="8" width="16.5" style="304" customWidth="1"/>
    <col min="9" max="9" width="23.6640625" style="304" customWidth="1"/>
    <col min="10" max="16384" width="13.33203125" style="297"/>
  </cols>
  <sheetData>
    <row r="1" spans="1:67" ht="13.5" thickBot="1" x14ac:dyDescent="0.25"/>
    <row r="2" spans="1:67" s="294" customFormat="1" ht="33.75" customHeight="1" thickTop="1" thickBot="1" x14ac:dyDescent="0.25">
      <c r="A2" s="612" t="s">
        <v>517</v>
      </c>
      <c r="B2" s="613"/>
      <c r="C2" s="613"/>
      <c r="D2" s="613"/>
      <c r="E2" s="613"/>
      <c r="F2" s="613"/>
      <c r="G2" s="613"/>
      <c r="H2" s="614"/>
      <c r="I2" s="293"/>
    </row>
    <row r="3" spans="1:67" s="294" customFormat="1" ht="13.5" thickTop="1" x14ac:dyDescent="0.2">
      <c r="A3" s="295"/>
      <c r="B3" s="295"/>
      <c r="C3" s="295"/>
      <c r="D3" s="295"/>
      <c r="E3" s="295"/>
      <c r="F3" s="295"/>
      <c r="G3" s="295"/>
      <c r="H3" s="295"/>
      <c r="I3" s="293"/>
    </row>
    <row r="4" spans="1:67" s="294" customFormat="1" x14ac:dyDescent="0.2">
      <c r="I4" s="293"/>
    </row>
    <row r="5" spans="1:67" x14ac:dyDescent="0.2">
      <c r="A5" s="615" t="s">
        <v>332</v>
      </c>
      <c r="B5" s="615"/>
      <c r="C5" s="615"/>
      <c r="D5" s="615"/>
      <c r="E5" s="615"/>
      <c r="F5" s="615"/>
      <c r="G5" s="615"/>
      <c r="H5" s="615"/>
      <c r="I5" s="296"/>
    </row>
    <row r="6" spans="1:67" x14ac:dyDescent="0.2">
      <c r="A6" s="298"/>
      <c r="B6" s="299"/>
      <c r="C6" s="299"/>
      <c r="D6" s="299"/>
      <c r="E6" s="299"/>
      <c r="F6" s="299"/>
      <c r="G6" s="299"/>
      <c r="H6" s="300"/>
      <c r="I6" s="300"/>
    </row>
    <row r="7" spans="1:67" x14ac:dyDescent="0.2">
      <c r="A7" s="301"/>
      <c r="B7" s="302"/>
      <c r="G7" s="297"/>
    </row>
    <row r="8" spans="1:67" s="294" customFormat="1" x14ac:dyDescent="0.2">
      <c r="B8" s="616" t="s">
        <v>84</v>
      </c>
      <c r="C8" s="618" t="s">
        <v>62</v>
      </c>
      <c r="D8" s="619"/>
      <c r="E8" s="619"/>
      <c r="F8" s="619"/>
      <c r="G8" s="616" t="s">
        <v>85</v>
      </c>
      <c r="H8" s="620" t="s">
        <v>86</v>
      </c>
      <c r="I8" s="305"/>
    </row>
    <row r="9" spans="1:67" s="294" customFormat="1" ht="25.5" x14ac:dyDescent="0.2">
      <c r="A9" s="306"/>
      <c r="B9" s="617"/>
      <c r="C9" s="307" t="s">
        <v>64</v>
      </c>
      <c r="D9" s="308" t="s">
        <v>65</v>
      </c>
      <c r="E9" s="309" t="s">
        <v>66</v>
      </c>
      <c r="F9" s="310" t="s">
        <v>87</v>
      </c>
      <c r="G9" s="617"/>
      <c r="H9" s="621"/>
      <c r="I9" s="311"/>
    </row>
    <row r="10" spans="1:67" s="294" customFormat="1" x14ac:dyDescent="0.2">
      <c r="A10" s="306"/>
      <c r="B10" s="312"/>
      <c r="C10" s="313"/>
      <c r="D10" s="314"/>
      <c r="E10" s="314"/>
      <c r="F10" s="312"/>
      <c r="G10" s="312"/>
      <c r="H10" s="315"/>
      <c r="I10" s="311"/>
    </row>
    <row r="11" spans="1:67" x14ac:dyDescent="0.2">
      <c r="A11" s="71" t="s">
        <v>88</v>
      </c>
      <c r="B11" s="72">
        <f>B12+B13+B14+B15+B16</f>
        <v>928</v>
      </c>
      <c r="C11" s="72">
        <f>C12+C13+C14+C15+C16</f>
        <v>83</v>
      </c>
      <c r="D11" s="72">
        <f>D12+D13+D14+D15+D16</f>
        <v>5</v>
      </c>
      <c r="E11" s="72">
        <f>E12+E13+E14+E15+E16</f>
        <v>801</v>
      </c>
      <c r="F11" s="73">
        <f t="shared" ref="F11:F16" si="0">E11+D11+C11</f>
        <v>889</v>
      </c>
      <c r="G11" s="72">
        <f>B11-F11</f>
        <v>39</v>
      </c>
      <c r="H11" s="74">
        <f>F11/B11</f>
        <v>0.95797413793103448</v>
      </c>
    </row>
    <row r="12" spans="1:67" ht="13.5" x14ac:dyDescent="0.2">
      <c r="A12" s="75" t="s">
        <v>89</v>
      </c>
      <c r="B12" s="76">
        <v>897</v>
      </c>
      <c r="C12" s="77">
        <v>63</v>
      </c>
      <c r="D12" s="78">
        <v>4</v>
      </c>
      <c r="E12" s="79">
        <v>796</v>
      </c>
      <c r="F12" s="80">
        <f t="shared" si="0"/>
        <v>863</v>
      </c>
      <c r="G12" s="81">
        <f t="shared" ref="G12:G24" si="1">B12-F12</f>
        <v>34</v>
      </c>
      <c r="H12" s="82">
        <f t="shared" ref="H12:H24" si="2">F12/B12</f>
        <v>0.96209587513935335</v>
      </c>
      <c r="I12" s="316"/>
      <c r="J12" s="317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</row>
    <row r="13" spans="1:67" ht="13.5" x14ac:dyDescent="0.2">
      <c r="A13" s="83" t="s">
        <v>90</v>
      </c>
      <c r="B13" s="84">
        <v>7</v>
      </c>
      <c r="C13" s="85"/>
      <c r="D13" s="86">
        <v>1</v>
      </c>
      <c r="E13" s="87">
        <v>5</v>
      </c>
      <c r="F13" s="80">
        <f t="shared" si="0"/>
        <v>6</v>
      </c>
      <c r="G13" s="89">
        <f t="shared" si="1"/>
        <v>1</v>
      </c>
      <c r="H13" s="90">
        <f t="shared" si="2"/>
        <v>0.8571428571428571</v>
      </c>
      <c r="I13" s="316"/>
      <c r="J13" s="317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</row>
    <row r="14" spans="1:67" ht="13.5" x14ac:dyDescent="0.2">
      <c r="A14" s="83" t="s">
        <v>416</v>
      </c>
      <c r="B14" s="84"/>
      <c r="C14" s="85"/>
      <c r="D14" s="86"/>
      <c r="E14" s="87"/>
      <c r="F14" s="88">
        <f t="shared" si="0"/>
        <v>0</v>
      </c>
      <c r="G14" s="89">
        <f t="shared" si="1"/>
        <v>0</v>
      </c>
      <c r="H14" s="90"/>
      <c r="I14" s="316"/>
      <c r="J14" s="317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</row>
    <row r="15" spans="1:67" ht="13.5" x14ac:dyDescent="0.2">
      <c r="A15" s="83" t="s">
        <v>395</v>
      </c>
      <c r="B15" s="84">
        <v>3</v>
      </c>
      <c r="C15" s="434"/>
      <c r="D15" s="435"/>
      <c r="E15" s="87"/>
      <c r="F15" s="88">
        <f t="shared" si="0"/>
        <v>0</v>
      </c>
      <c r="G15" s="89">
        <f t="shared" si="1"/>
        <v>3</v>
      </c>
      <c r="H15" s="90">
        <f t="shared" si="2"/>
        <v>0</v>
      </c>
      <c r="I15" s="316"/>
      <c r="J15" s="317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</row>
    <row r="16" spans="1:67" s="294" customFormat="1" ht="13.5" x14ac:dyDescent="0.2">
      <c r="A16" s="91" t="s">
        <v>91</v>
      </c>
      <c r="B16" s="92">
        <v>21</v>
      </c>
      <c r="C16" s="93">
        <v>20</v>
      </c>
      <c r="D16" s="94"/>
      <c r="E16" s="95"/>
      <c r="F16" s="88">
        <f t="shared" si="0"/>
        <v>20</v>
      </c>
      <c r="G16" s="97">
        <f t="shared" si="1"/>
        <v>1</v>
      </c>
      <c r="H16" s="98">
        <f t="shared" si="2"/>
        <v>0.95238095238095233</v>
      </c>
      <c r="I16" s="316"/>
      <c r="K16" s="317"/>
    </row>
    <row r="17" spans="1:67" x14ac:dyDescent="0.2">
      <c r="A17" s="71" t="s">
        <v>92</v>
      </c>
      <c r="B17" s="72">
        <f t="shared" ref="B17:G17" si="3">B18+B19+B20+B21+B22+B24</f>
        <v>576</v>
      </c>
      <c r="C17" s="72">
        <f t="shared" si="3"/>
        <v>81</v>
      </c>
      <c r="D17" s="72">
        <f t="shared" si="3"/>
        <v>2</v>
      </c>
      <c r="E17" s="72">
        <f t="shared" si="3"/>
        <v>456</v>
      </c>
      <c r="F17" s="73">
        <f t="shared" si="3"/>
        <v>539</v>
      </c>
      <c r="G17" s="72">
        <f t="shared" si="3"/>
        <v>37</v>
      </c>
      <c r="H17" s="74">
        <f t="shared" si="2"/>
        <v>0.93576388888888884</v>
      </c>
      <c r="I17" s="316"/>
      <c r="J17" s="294"/>
      <c r="K17" s="294"/>
      <c r="L17" s="294"/>
      <c r="M17" s="294"/>
      <c r="N17" s="294"/>
      <c r="O17" s="294"/>
      <c r="P17" s="317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</row>
    <row r="18" spans="1:67" ht="13.5" x14ac:dyDescent="0.2">
      <c r="A18" s="75" t="s">
        <v>93</v>
      </c>
      <c r="B18" s="76">
        <v>455</v>
      </c>
      <c r="C18" s="77">
        <v>53</v>
      </c>
      <c r="D18" s="78">
        <v>1</v>
      </c>
      <c r="E18" s="79">
        <v>373</v>
      </c>
      <c r="F18" s="80">
        <f t="shared" ref="F18:F24" si="4">E18+D18+C18</f>
        <v>427</v>
      </c>
      <c r="G18" s="81">
        <f t="shared" si="1"/>
        <v>28</v>
      </c>
      <c r="H18" s="82">
        <f t="shared" si="2"/>
        <v>0.93846153846153846</v>
      </c>
      <c r="I18" s="316"/>
      <c r="J18" s="318"/>
    </row>
    <row r="19" spans="1:67" ht="13.5" x14ac:dyDescent="0.2">
      <c r="A19" s="75" t="s">
        <v>417</v>
      </c>
      <c r="B19" s="76"/>
      <c r="C19" s="77"/>
      <c r="D19" s="78"/>
      <c r="E19" s="79"/>
      <c r="F19" s="80">
        <f t="shared" si="4"/>
        <v>0</v>
      </c>
      <c r="G19" s="81"/>
      <c r="H19" s="82"/>
      <c r="I19" s="316"/>
      <c r="J19" s="318"/>
    </row>
    <row r="20" spans="1:67" ht="13.5" x14ac:dyDescent="0.2">
      <c r="A20" s="83" t="s">
        <v>245</v>
      </c>
      <c r="B20" s="84">
        <v>52</v>
      </c>
      <c r="C20" s="392"/>
      <c r="D20" s="393"/>
      <c r="E20" s="587">
        <v>46</v>
      </c>
      <c r="F20" s="88">
        <f t="shared" si="4"/>
        <v>46</v>
      </c>
      <c r="G20" s="99">
        <f t="shared" si="1"/>
        <v>6</v>
      </c>
      <c r="H20" s="420">
        <f t="shared" si="2"/>
        <v>0.88461538461538458</v>
      </c>
      <c r="I20" s="316"/>
      <c r="J20" s="318"/>
    </row>
    <row r="21" spans="1:67" ht="13.5" x14ac:dyDescent="0.2">
      <c r="A21" s="83" t="s">
        <v>94</v>
      </c>
      <c r="B21" s="84">
        <v>2</v>
      </c>
      <c r="C21" s="392"/>
      <c r="D21" s="393"/>
      <c r="E21" s="87">
        <v>2</v>
      </c>
      <c r="F21" s="88">
        <f t="shared" si="4"/>
        <v>2</v>
      </c>
      <c r="G21" s="89">
        <f t="shared" si="1"/>
        <v>0</v>
      </c>
      <c r="H21" s="90">
        <f t="shared" si="2"/>
        <v>1</v>
      </c>
      <c r="I21" s="316"/>
    </row>
    <row r="22" spans="1:67" ht="13.5" x14ac:dyDescent="0.2">
      <c r="A22" s="83" t="s">
        <v>95</v>
      </c>
      <c r="B22" s="84">
        <v>32</v>
      </c>
      <c r="C22" s="85">
        <v>28</v>
      </c>
      <c r="D22" s="86">
        <v>1</v>
      </c>
      <c r="E22" s="394"/>
      <c r="F22" s="88">
        <f t="shared" si="4"/>
        <v>29</v>
      </c>
      <c r="G22" s="89">
        <f t="shared" si="1"/>
        <v>3</v>
      </c>
      <c r="H22" s="90">
        <f t="shared" si="2"/>
        <v>0.90625</v>
      </c>
      <c r="I22" s="316"/>
    </row>
    <row r="23" spans="1:67" ht="25.5" x14ac:dyDescent="0.2">
      <c r="A23" s="100" t="s">
        <v>349</v>
      </c>
      <c r="B23" s="101"/>
      <c r="C23" s="319"/>
      <c r="D23" s="320"/>
      <c r="E23" s="321"/>
      <c r="F23" s="322">
        <f t="shared" si="4"/>
        <v>0</v>
      </c>
      <c r="G23" s="323">
        <f t="shared" si="1"/>
        <v>0</v>
      </c>
      <c r="H23" s="324"/>
      <c r="I23" s="316"/>
    </row>
    <row r="24" spans="1:67" ht="13.5" x14ac:dyDescent="0.2">
      <c r="A24" s="588" t="s">
        <v>96</v>
      </c>
      <c r="B24" s="589">
        <v>35</v>
      </c>
      <c r="C24" s="590"/>
      <c r="D24" s="591"/>
      <c r="E24" s="592">
        <v>35</v>
      </c>
      <c r="F24" s="593">
        <f t="shared" si="4"/>
        <v>35</v>
      </c>
      <c r="G24" s="106">
        <f t="shared" si="1"/>
        <v>0</v>
      </c>
      <c r="H24" s="421">
        <f t="shared" si="2"/>
        <v>1</v>
      </c>
      <c r="I24" s="316"/>
    </row>
    <row r="25" spans="1:67" ht="13.5" x14ac:dyDescent="0.2">
      <c r="A25" s="107"/>
      <c r="B25" s="107"/>
      <c r="C25" s="325"/>
      <c r="D25" s="325"/>
      <c r="E25" s="325"/>
      <c r="F25" s="325"/>
      <c r="G25" s="325"/>
      <c r="H25" s="326"/>
      <c r="I25" s="316"/>
    </row>
    <row r="26" spans="1:67" x14ac:dyDescent="0.2">
      <c r="A26" s="108" t="s">
        <v>60</v>
      </c>
      <c r="B26" s="109">
        <f t="shared" ref="B26:G26" si="5">B17+B11</f>
        <v>1504</v>
      </c>
      <c r="C26" s="109">
        <f t="shared" si="5"/>
        <v>164</v>
      </c>
      <c r="D26" s="109">
        <f t="shared" si="5"/>
        <v>7</v>
      </c>
      <c r="E26" s="109">
        <f t="shared" si="5"/>
        <v>1257</v>
      </c>
      <c r="F26" s="73">
        <f t="shared" si="5"/>
        <v>1428</v>
      </c>
      <c r="G26" s="109">
        <f t="shared" si="5"/>
        <v>76</v>
      </c>
      <c r="H26" s="110">
        <f>F26/B26</f>
        <v>0.94946808510638303</v>
      </c>
      <c r="I26" s="316"/>
    </row>
    <row r="27" spans="1:67" x14ac:dyDescent="0.2">
      <c r="A27" s="111"/>
      <c r="B27" s="111"/>
      <c r="C27" s="325"/>
      <c r="D27" s="325"/>
      <c r="E27" s="325"/>
      <c r="F27" s="325"/>
      <c r="G27" s="325"/>
      <c r="H27" s="326"/>
      <c r="I27" s="316"/>
    </row>
    <row r="28" spans="1:67" s="294" customFormat="1" x14ac:dyDescent="0.2">
      <c r="A28" s="340" t="s">
        <v>552</v>
      </c>
      <c r="B28" s="303"/>
      <c r="C28" s="302"/>
      <c r="D28" s="302"/>
      <c r="E28" s="302"/>
      <c r="F28" s="447"/>
      <c r="G28" s="447"/>
      <c r="H28" s="302"/>
      <c r="I28" s="316"/>
      <c r="J28" s="317"/>
    </row>
    <row r="29" spans="1:67" x14ac:dyDescent="0.2">
      <c r="A29" s="341" t="s">
        <v>553</v>
      </c>
      <c r="J29" s="318"/>
      <c r="L29" s="318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BO32"/>
  <sheetViews>
    <sheetView showGridLines="0" showZeros="0" zoomScaleNormal="100" workbookViewId="0">
      <selection activeCell="L21" sqref="L21"/>
    </sheetView>
  </sheetViews>
  <sheetFormatPr baseColWidth="10" defaultColWidth="13.33203125" defaultRowHeight="12.75" x14ac:dyDescent="0.2"/>
  <cols>
    <col min="1" max="1" width="46" style="297" customWidth="1"/>
    <col min="2" max="6" width="16.5" style="303" customWidth="1"/>
    <col min="7" max="7" width="16.5" style="327" customWidth="1"/>
    <col min="8" max="8" width="16.5" style="304" customWidth="1"/>
    <col min="9" max="9" width="23.6640625" style="304" customWidth="1"/>
    <col min="10" max="16384" width="13.33203125" style="297"/>
  </cols>
  <sheetData>
    <row r="1" spans="1:67" ht="13.5" thickBot="1" x14ac:dyDescent="0.25"/>
    <row r="2" spans="1:67" s="294" customFormat="1" ht="33.75" customHeight="1" thickTop="1" thickBot="1" x14ac:dyDescent="0.25">
      <c r="A2" s="612" t="s">
        <v>518</v>
      </c>
      <c r="B2" s="613"/>
      <c r="C2" s="613"/>
      <c r="D2" s="613"/>
      <c r="E2" s="613"/>
      <c r="F2" s="613"/>
      <c r="G2" s="613"/>
      <c r="H2" s="614"/>
      <c r="I2" s="293"/>
    </row>
    <row r="3" spans="1:67" s="294" customFormat="1" ht="13.5" thickTop="1" x14ac:dyDescent="0.2">
      <c r="A3" s="295"/>
      <c r="B3" s="295"/>
      <c r="C3" s="295"/>
      <c r="D3" s="295"/>
      <c r="E3" s="295"/>
      <c r="F3" s="295"/>
      <c r="G3" s="295"/>
      <c r="H3" s="295"/>
      <c r="I3" s="293"/>
    </row>
    <row r="4" spans="1:67" s="294" customFormat="1" x14ac:dyDescent="0.2">
      <c r="I4" s="293"/>
    </row>
    <row r="5" spans="1:67" x14ac:dyDescent="0.2">
      <c r="A5" s="615" t="s">
        <v>343</v>
      </c>
      <c r="B5" s="615"/>
      <c r="C5" s="615"/>
      <c r="D5" s="615"/>
      <c r="E5" s="615"/>
      <c r="F5" s="615"/>
      <c r="G5" s="615"/>
      <c r="H5" s="615"/>
      <c r="I5" s="296"/>
    </row>
    <row r="6" spans="1:67" x14ac:dyDescent="0.2">
      <c r="A6" s="298"/>
      <c r="B6" s="299"/>
      <c r="C6" s="299"/>
      <c r="D6" s="299"/>
      <c r="E6" s="299"/>
      <c r="F6" s="299"/>
      <c r="G6" s="299"/>
      <c r="H6" s="300"/>
      <c r="I6" s="300"/>
    </row>
    <row r="7" spans="1:67" x14ac:dyDescent="0.2">
      <c r="A7" s="301"/>
      <c r="B7" s="302"/>
      <c r="G7" s="297"/>
    </row>
    <row r="8" spans="1:67" s="294" customFormat="1" x14ac:dyDescent="0.2">
      <c r="B8" s="616" t="s">
        <v>84</v>
      </c>
      <c r="C8" s="618" t="s">
        <v>62</v>
      </c>
      <c r="D8" s="619"/>
      <c r="E8" s="619"/>
      <c r="F8" s="619"/>
      <c r="G8" s="616" t="s">
        <v>85</v>
      </c>
      <c r="H8" s="620" t="s">
        <v>86</v>
      </c>
      <c r="I8" s="305"/>
    </row>
    <row r="9" spans="1:67" s="294" customFormat="1" ht="25.5" x14ac:dyDescent="0.2">
      <c r="A9" s="306"/>
      <c r="B9" s="617"/>
      <c r="C9" s="307" t="s">
        <v>64</v>
      </c>
      <c r="D9" s="308" t="s">
        <v>65</v>
      </c>
      <c r="E9" s="309" t="s">
        <v>66</v>
      </c>
      <c r="F9" s="310" t="s">
        <v>87</v>
      </c>
      <c r="G9" s="617"/>
      <c r="H9" s="621"/>
      <c r="I9" s="311"/>
    </row>
    <row r="10" spans="1:67" s="294" customFormat="1" x14ac:dyDescent="0.2">
      <c r="A10" s="306"/>
      <c r="B10" s="312"/>
      <c r="C10" s="313"/>
      <c r="D10" s="314"/>
      <c r="E10" s="314"/>
      <c r="F10" s="312"/>
      <c r="G10" s="312"/>
      <c r="H10" s="315"/>
      <c r="I10" s="311"/>
    </row>
    <row r="11" spans="1:67" x14ac:dyDescent="0.2">
      <c r="A11" s="71" t="s">
        <v>88</v>
      </c>
      <c r="B11" s="72">
        <f>B12+B13+B14+B15+B16</f>
        <v>142</v>
      </c>
      <c r="C11" s="72">
        <f>C12+C13+C14+C15+C16</f>
        <v>27</v>
      </c>
      <c r="D11" s="72">
        <f>D12+D13+D14+D15+D16</f>
        <v>0</v>
      </c>
      <c r="E11" s="72">
        <f>E12+E13+E14+E15+E16</f>
        <v>102</v>
      </c>
      <c r="F11" s="73">
        <f t="shared" ref="F11:F16" si="0">E11+D11+C11</f>
        <v>129</v>
      </c>
      <c r="G11" s="72">
        <f>B11-F11</f>
        <v>13</v>
      </c>
      <c r="H11" s="74">
        <f>F11/B11</f>
        <v>0.90845070422535212</v>
      </c>
    </row>
    <row r="12" spans="1:67" ht="13.5" x14ac:dyDescent="0.2">
      <c r="A12" s="75" t="s">
        <v>89</v>
      </c>
      <c r="B12" s="76">
        <v>123</v>
      </c>
      <c r="C12" s="77">
        <v>14</v>
      </c>
      <c r="D12" s="78"/>
      <c r="E12" s="79">
        <v>99</v>
      </c>
      <c r="F12" s="80">
        <f t="shared" si="0"/>
        <v>113</v>
      </c>
      <c r="G12" s="81">
        <f t="shared" ref="G12:G24" si="1">B12-F12</f>
        <v>10</v>
      </c>
      <c r="H12" s="82">
        <f t="shared" ref="H12:H22" si="2">F12/B12</f>
        <v>0.91869918699186992</v>
      </c>
      <c r="I12" s="316"/>
      <c r="J12" s="317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</row>
    <row r="13" spans="1:67" ht="13.5" x14ac:dyDescent="0.2">
      <c r="A13" s="83" t="s">
        <v>90</v>
      </c>
      <c r="B13" s="84">
        <v>1</v>
      </c>
      <c r="C13" s="85"/>
      <c r="D13" s="86"/>
      <c r="E13" s="87">
        <v>1</v>
      </c>
      <c r="F13" s="88">
        <f t="shared" si="0"/>
        <v>1</v>
      </c>
      <c r="G13" s="89">
        <f t="shared" si="1"/>
        <v>0</v>
      </c>
      <c r="H13" s="90"/>
      <c r="I13" s="316"/>
      <c r="J13" s="317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</row>
    <row r="14" spans="1:67" ht="13.5" x14ac:dyDescent="0.2">
      <c r="A14" s="83" t="s">
        <v>416</v>
      </c>
      <c r="B14" s="92"/>
      <c r="C14" s="93"/>
      <c r="D14" s="94"/>
      <c r="E14" s="95"/>
      <c r="F14" s="96">
        <f t="shared" si="0"/>
        <v>0</v>
      </c>
      <c r="G14" s="97">
        <f t="shared" si="1"/>
        <v>0</v>
      </c>
      <c r="H14" s="98"/>
      <c r="I14" s="316"/>
      <c r="J14" s="317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</row>
    <row r="15" spans="1:67" ht="13.5" x14ac:dyDescent="0.2">
      <c r="A15" s="91" t="s">
        <v>395</v>
      </c>
      <c r="B15" s="92">
        <v>3</v>
      </c>
      <c r="C15" s="93"/>
      <c r="D15" s="94"/>
      <c r="E15" s="95">
        <v>2</v>
      </c>
      <c r="F15" s="96">
        <f t="shared" si="0"/>
        <v>2</v>
      </c>
      <c r="G15" s="97">
        <f t="shared" si="1"/>
        <v>1</v>
      </c>
      <c r="H15" s="98">
        <f t="shared" si="2"/>
        <v>0.66666666666666663</v>
      </c>
      <c r="I15" s="316"/>
      <c r="J15" s="317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</row>
    <row r="16" spans="1:67" s="294" customFormat="1" ht="13.5" x14ac:dyDescent="0.2">
      <c r="A16" s="91" t="s">
        <v>91</v>
      </c>
      <c r="B16" s="92">
        <v>15</v>
      </c>
      <c r="C16" s="93">
        <v>13</v>
      </c>
      <c r="D16" s="94"/>
      <c r="E16" s="95"/>
      <c r="F16" s="96">
        <f t="shared" si="0"/>
        <v>13</v>
      </c>
      <c r="G16" s="97">
        <f t="shared" si="1"/>
        <v>2</v>
      </c>
      <c r="H16" s="98">
        <f t="shared" si="2"/>
        <v>0.8666666666666667</v>
      </c>
      <c r="I16" s="316"/>
      <c r="K16" s="317"/>
    </row>
    <row r="17" spans="1:67" x14ac:dyDescent="0.2">
      <c r="A17" s="71" t="s">
        <v>92</v>
      </c>
      <c r="B17" s="72">
        <f t="shared" ref="B17:G17" si="3">B18+B19+B20+B21+B22+B24</f>
        <v>85</v>
      </c>
      <c r="C17" s="72">
        <f t="shared" si="3"/>
        <v>12</v>
      </c>
      <c r="D17" s="72">
        <f t="shared" si="3"/>
        <v>0</v>
      </c>
      <c r="E17" s="72">
        <f t="shared" si="3"/>
        <v>60</v>
      </c>
      <c r="F17" s="73">
        <f t="shared" si="3"/>
        <v>72</v>
      </c>
      <c r="G17" s="72">
        <f t="shared" si="3"/>
        <v>13</v>
      </c>
      <c r="H17" s="74">
        <f t="shared" si="2"/>
        <v>0.84705882352941175</v>
      </c>
      <c r="I17" s="316"/>
      <c r="J17" s="294"/>
      <c r="K17" s="294"/>
      <c r="L17" s="294"/>
      <c r="M17" s="294"/>
      <c r="N17" s="294"/>
      <c r="O17" s="294"/>
      <c r="P17" s="317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</row>
    <row r="18" spans="1:67" ht="13.5" x14ac:dyDescent="0.2">
      <c r="A18" s="75" t="s">
        <v>93</v>
      </c>
      <c r="B18" s="76">
        <v>66</v>
      </c>
      <c r="C18" s="77">
        <v>4</v>
      </c>
      <c r="D18" s="78"/>
      <c r="E18" s="79">
        <v>53</v>
      </c>
      <c r="F18" s="80">
        <f t="shared" ref="F18:F24" si="4">E18+D18+C18</f>
        <v>57</v>
      </c>
      <c r="G18" s="81">
        <f t="shared" si="1"/>
        <v>9</v>
      </c>
      <c r="H18" s="82">
        <f t="shared" si="2"/>
        <v>0.86363636363636365</v>
      </c>
      <c r="I18" s="316"/>
      <c r="J18" s="318"/>
    </row>
    <row r="19" spans="1:67" ht="13.5" x14ac:dyDescent="0.2">
      <c r="A19" s="75" t="s">
        <v>417</v>
      </c>
      <c r="B19" s="76"/>
      <c r="C19" s="77"/>
      <c r="D19" s="78"/>
      <c r="E19" s="79"/>
      <c r="F19" s="80">
        <f t="shared" si="4"/>
        <v>0</v>
      </c>
      <c r="G19" s="81"/>
      <c r="H19" s="82"/>
      <c r="I19" s="316"/>
      <c r="J19" s="318"/>
    </row>
    <row r="20" spans="1:67" ht="13.5" x14ac:dyDescent="0.2">
      <c r="A20" s="83" t="s">
        <v>245</v>
      </c>
      <c r="B20" s="419">
        <v>8</v>
      </c>
      <c r="C20" s="392"/>
      <c r="D20" s="393"/>
      <c r="E20" s="587">
        <v>6</v>
      </c>
      <c r="F20" s="88">
        <f t="shared" si="4"/>
        <v>6</v>
      </c>
      <c r="G20" s="99">
        <f t="shared" si="1"/>
        <v>2</v>
      </c>
      <c r="H20" s="420">
        <f t="shared" si="2"/>
        <v>0.75</v>
      </c>
      <c r="I20" s="316"/>
      <c r="J20" s="318"/>
    </row>
    <row r="21" spans="1:67" ht="13.5" x14ac:dyDescent="0.2">
      <c r="A21" s="83" t="s">
        <v>94</v>
      </c>
      <c r="B21" s="84">
        <v>1</v>
      </c>
      <c r="C21" s="392"/>
      <c r="D21" s="393"/>
      <c r="E21" s="87">
        <v>1</v>
      </c>
      <c r="F21" s="88">
        <f t="shared" si="4"/>
        <v>1</v>
      </c>
      <c r="G21" s="89">
        <f t="shared" si="1"/>
        <v>0</v>
      </c>
      <c r="H21" s="90"/>
      <c r="I21" s="316"/>
    </row>
    <row r="22" spans="1:67" ht="13.5" x14ac:dyDescent="0.2">
      <c r="A22" s="268" t="s">
        <v>95</v>
      </c>
      <c r="B22" s="412">
        <v>10</v>
      </c>
      <c r="C22" s="413">
        <v>8</v>
      </c>
      <c r="D22" s="414"/>
      <c r="E22" s="415"/>
      <c r="F22" s="416">
        <f t="shared" si="4"/>
        <v>8</v>
      </c>
      <c r="G22" s="417">
        <f t="shared" si="1"/>
        <v>2</v>
      </c>
      <c r="H22" s="418">
        <f t="shared" si="2"/>
        <v>0.8</v>
      </c>
      <c r="I22" s="316"/>
    </row>
    <row r="23" spans="1:67" ht="25.5" x14ac:dyDescent="0.2">
      <c r="A23" s="100" t="s">
        <v>349</v>
      </c>
      <c r="B23" s="101"/>
      <c r="C23" s="319"/>
      <c r="D23" s="320"/>
      <c r="E23" s="321"/>
      <c r="F23" s="322">
        <f t="shared" si="4"/>
        <v>0</v>
      </c>
      <c r="G23" s="323">
        <f t="shared" si="1"/>
        <v>0</v>
      </c>
      <c r="H23" s="324"/>
      <c r="I23" s="316"/>
    </row>
    <row r="24" spans="1:67" ht="13.5" x14ac:dyDescent="0.2">
      <c r="A24" s="102" t="s">
        <v>96</v>
      </c>
      <c r="B24" s="103"/>
      <c r="C24" s="395"/>
      <c r="D24" s="396"/>
      <c r="E24" s="104"/>
      <c r="F24" s="105">
        <f t="shared" si="4"/>
        <v>0</v>
      </c>
      <c r="G24" s="106">
        <f t="shared" si="1"/>
        <v>0</v>
      </c>
      <c r="H24" s="421"/>
      <c r="I24" s="316"/>
    </row>
    <row r="25" spans="1:67" ht="13.5" x14ac:dyDescent="0.2">
      <c r="A25" s="107"/>
      <c r="B25" s="107"/>
      <c r="C25" s="325"/>
      <c r="D25" s="325"/>
      <c r="E25" s="325"/>
      <c r="F25" s="325"/>
      <c r="G25" s="325"/>
      <c r="H25" s="326"/>
      <c r="I25" s="316"/>
    </row>
    <row r="26" spans="1:67" x14ac:dyDescent="0.2">
      <c r="A26" s="108" t="s">
        <v>60</v>
      </c>
      <c r="B26" s="109">
        <f t="shared" ref="B26:G26" si="5">B17+B11</f>
        <v>227</v>
      </c>
      <c r="C26" s="109">
        <f t="shared" si="5"/>
        <v>39</v>
      </c>
      <c r="D26" s="109">
        <f t="shared" si="5"/>
        <v>0</v>
      </c>
      <c r="E26" s="109">
        <f t="shared" si="5"/>
        <v>162</v>
      </c>
      <c r="F26" s="73">
        <f t="shared" si="5"/>
        <v>201</v>
      </c>
      <c r="G26" s="109">
        <f t="shared" si="5"/>
        <v>26</v>
      </c>
      <c r="H26" s="110">
        <f>F26/B26</f>
        <v>0.88546255506607929</v>
      </c>
      <c r="I26" s="316"/>
    </row>
    <row r="27" spans="1:67" x14ac:dyDescent="0.2">
      <c r="A27" s="111"/>
      <c r="B27" s="111"/>
      <c r="C27" s="325"/>
      <c r="D27" s="325"/>
      <c r="E27" s="325"/>
      <c r="F27" s="325"/>
      <c r="G27" s="325"/>
      <c r="H27" s="326"/>
      <c r="I27" s="316"/>
    </row>
    <row r="28" spans="1:67" s="294" customFormat="1" x14ac:dyDescent="0.2">
      <c r="A28" s="340" t="s">
        <v>554</v>
      </c>
      <c r="B28" s="303"/>
      <c r="C28" s="302"/>
      <c r="D28" s="302"/>
      <c r="E28" s="302"/>
      <c r="F28" s="302"/>
      <c r="G28" s="302"/>
      <c r="H28" s="302"/>
      <c r="I28" s="316"/>
      <c r="J28" s="317"/>
    </row>
    <row r="29" spans="1:67" x14ac:dyDescent="0.2">
      <c r="A29" s="341" t="s">
        <v>555</v>
      </c>
      <c r="J29" s="318"/>
      <c r="L29" s="318"/>
    </row>
    <row r="31" spans="1:67" x14ac:dyDescent="0.2">
      <c r="A31" s="302"/>
      <c r="E31" s="302"/>
      <c r="F31" s="302"/>
    </row>
    <row r="32" spans="1:67" x14ac:dyDescent="0.2">
      <c r="A32" s="302"/>
      <c r="G32" s="303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2020</oddHeader>
    <oddFooter>&amp;C&amp;"Times New Roman,Gras"&amp;9Page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F163"/>
  <sheetViews>
    <sheetView showGridLines="0" zoomScale="85" zoomScaleNormal="85" workbookViewId="0">
      <pane xSplit="1" ySplit="8" topLeftCell="B9" activePane="bottomRight" state="frozenSplit"/>
      <selection activeCell="K24" sqref="K24"/>
      <selection pane="topRight" activeCell="K24" sqref="K24"/>
      <selection pane="bottomLeft" activeCell="K24" sqref="K24"/>
      <selection pane="bottomRight" activeCell="A2" sqref="A2:AF2"/>
    </sheetView>
  </sheetViews>
  <sheetFormatPr baseColWidth="10" defaultRowHeight="12.75" x14ac:dyDescent="0.2"/>
  <cols>
    <col min="1" max="1" width="36.1640625" style="7" customWidth="1"/>
    <col min="2" max="2" width="9" bestFit="1" customWidth="1"/>
    <col min="3" max="3" width="9.5" bestFit="1" customWidth="1"/>
    <col min="4" max="4" width="9" bestFit="1" customWidth="1"/>
    <col min="5" max="5" width="9.5" bestFit="1" customWidth="1"/>
    <col min="6" max="6" width="9" style="7" bestFit="1" customWidth="1"/>
    <col min="7" max="7" width="9.5" style="7" bestFit="1" customWidth="1"/>
    <col min="8" max="8" width="9" bestFit="1" customWidth="1"/>
    <col min="9" max="9" width="9.5" bestFit="1" customWidth="1"/>
    <col min="10" max="10" width="9" bestFit="1" customWidth="1"/>
    <col min="11" max="11" width="9.5" bestFit="1" customWidth="1"/>
    <col min="12" max="12" width="9" style="7" bestFit="1" customWidth="1"/>
    <col min="13" max="13" width="9.5" style="7" bestFit="1" customWidth="1"/>
    <col min="14" max="14" width="9" bestFit="1" customWidth="1"/>
    <col min="15" max="15" width="9.5" bestFit="1" customWidth="1"/>
    <col min="16" max="16" width="9" bestFit="1" customWidth="1"/>
    <col min="17" max="17" width="9.5" bestFit="1" customWidth="1"/>
    <col min="18" max="18" width="9" style="7" bestFit="1" customWidth="1"/>
    <col min="19" max="19" width="9.5" style="7" bestFit="1" customWidth="1"/>
    <col min="20" max="20" width="9" bestFit="1" customWidth="1"/>
    <col min="21" max="21" width="9.5" bestFit="1" customWidth="1"/>
    <col min="22" max="22" width="9" bestFit="1" customWidth="1"/>
    <col min="23" max="23" width="9.5" bestFit="1" customWidth="1"/>
    <col min="24" max="24" width="9" style="7" bestFit="1" customWidth="1"/>
    <col min="25" max="25" width="9.5" style="7" bestFit="1" customWidth="1"/>
    <col min="26" max="26" width="3" customWidth="1"/>
    <col min="27" max="27" width="9" bestFit="1" customWidth="1"/>
    <col min="28" max="28" width="9.5" bestFit="1" customWidth="1"/>
    <col min="29" max="29" width="9" bestFit="1" customWidth="1"/>
    <col min="30" max="30" width="9.5" bestFit="1" customWidth="1"/>
    <col min="31" max="31" width="9" style="7" bestFit="1" customWidth="1"/>
    <col min="32" max="32" width="9.5" style="7" bestFit="1" customWidth="1"/>
    <col min="34" max="41" width="12" customWidth="1"/>
  </cols>
  <sheetData>
    <row r="1" spans="1:32" ht="13.5" thickBot="1" x14ac:dyDescent="0.25"/>
    <row r="2" spans="1:32" ht="43.5" customHeight="1" thickTop="1" thickBot="1" x14ac:dyDescent="0.25">
      <c r="A2" s="612" t="s">
        <v>516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3"/>
    </row>
    <row r="3" spans="1:32" ht="13.5" thickTop="1" x14ac:dyDescent="0.2"/>
    <row r="4" spans="1:32" x14ac:dyDescent="0.2">
      <c r="A4" s="624" t="s">
        <v>333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</row>
    <row r="6" spans="1:32" x14ac:dyDescent="0.2">
      <c r="A6"/>
      <c r="B6" s="626" t="s">
        <v>97</v>
      </c>
      <c r="C6" s="626"/>
      <c r="D6" s="626"/>
      <c r="E6" s="626"/>
      <c r="F6" s="626"/>
      <c r="G6" s="626"/>
      <c r="H6" s="626" t="s">
        <v>98</v>
      </c>
      <c r="I6" s="626"/>
      <c r="J6" s="626"/>
      <c r="K6" s="626"/>
      <c r="L6" s="626"/>
      <c r="M6" s="626"/>
      <c r="N6" s="626" t="s">
        <v>100</v>
      </c>
      <c r="O6" s="626"/>
      <c r="P6" s="626"/>
      <c r="Q6" s="626"/>
      <c r="R6" s="626"/>
      <c r="S6" s="626"/>
      <c r="T6" s="626" t="s">
        <v>99</v>
      </c>
      <c r="U6" s="626"/>
      <c r="V6" s="626"/>
      <c r="W6" s="626"/>
      <c r="X6" s="626"/>
      <c r="Y6" s="626"/>
      <c r="Z6" s="279"/>
      <c r="AA6" s="627" t="s">
        <v>102</v>
      </c>
      <c r="AB6" s="627"/>
      <c r="AC6" s="627"/>
      <c r="AD6" s="627"/>
      <c r="AE6" s="627"/>
      <c r="AF6" s="627"/>
    </row>
    <row r="7" spans="1:32" x14ac:dyDescent="0.2">
      <c r="A7"/>
      <c r="B7" s="628" t="s">
        <v>169</v>
      </c>
      <c r="C7" s="628"/>
      <c r="D7" s="628" t="s">
        <v>170</v>
      </c>
      <c r="E7" s="628"/>
      <c r="F7" s="626" t="s">
        <v>102</v>
      </c>
      <c r="G7" s="626"/>
      <c r="H7" s="625" t="s">
        <v>169</v>
      </c>
      <c r="I7" s="625"/>
      <c r="J7" s="625" t="s">
        <v>170</v>
      </c>
      <c r="K7" s="625"/>
      <c r="L7" s="626" t="s">
        <v>102</v>
      </c>
      <c r="M7" s="626"/>
      <c r="N7" s="625" t="s">
        <v>169</v>
      </c>
      <c r="O7" s="625"/>
      <c r="P7" s="625" t="s">
        <v>170</v>
      </c>
      <c r="Q7" s="625"/>
      <c r="R7" s="626" t="s">
        <v>102</v>
      </c>
      <c r="S7" s="626"/>
      <c r="T7" s="625" t="s">
        <v>169</v>
      </c>
      <c r="U7" s="625"/>
      <c r="V7" s="625" t="s">
        <v>170</v>
      </c>
      <c r="W7" s="625"/>
      <c r="X7" s="626" t="s">
        <v>102</v>
      </c>
      <c r="Y7" s="626"/>
      <c r="AA7" s="625" t="s">
        <v>169</v>
      </c>
      <c r="AB7" s="625"/>
      <c r="AC7" s="625" t="s">
        <v>170</v>
      </c>
      <c r="AD7" s="625"/>
      <c r="AE7" s="626" t="s">
        <v>102</v>
      </c>
      <c r="AF7" s="626"/>
    </row>
    <row r="8" spans="1:32" ht="15" x14ac:dyDescent="0.25">
      <c r="A8" s="453"/>
      <c r="B8" s="2" t="s">
        <v>236</v>
      </c>
      <c r="C8" s="2" t="s">
        <v>237</v>
      </c>
      <c r="D8" s="2" t="s">
        <v>236</v>
      </c>
      <c r="E8" s="2" t="s">
        <v>237</v>
      </c>
      <c r="F8" s="2" t="s">
        <v>236</v>
      </c>
      <c r="G8" s="2" t="s">
        <v>237</v>
      </c>
      <c r="H8" s="2" t="s">
        <v>236</v>
      </c>
      <c r="I8" s="2" t="s">
        <v>237</v>
      </c>
      <c r="J8" s="2" t="s">
        <v>236</v>
      </c>
      <c r="K8" s="2" t="s">
        <v>237</v>
      </c>
      <c r="L8" s="2" t="s">
        <v>236</v>
      </c>
      <c r="M8" s="2" t="s">
        <v>237</v>
      </c>
      <c r="N8" s="2" t="s">
        <v>236</v>
      </c>
      <c r="O8" s="2" t="s">
        <v>237</v>
      </c>
      <c r="P8" s="2" t="s">
        <v>236</v>
      </c>
      <c r="Q8" s="2" t="s">
        <v>237</v>
      </c>
      <c r="R8" s="2" t="s">
        <v>236</v>
      </c>
      <c r="S8" s="2" t="s">
        <v>237</v>
      </c>
      <c r="T8" s="2" t="s">
        <v>236</v>
      </c>
      <c r="U8" s="2" t="s">
        <v>237</v>
      </c>
      <c r="V8" s="2" t="s">
        <v>236</v>
      </c>
      <c r="W8" s="2" t="s">
        <v>237</v>
      </c>
      <c r="X8" s="2" t="s">
        <v>236</v>
      </c>
      <c r="Y8" s="2" t="s">
        <v>237</v>
      </c>
      <c r="AA8" s="2" t="s">
        <v>236</v>
      </c>
      <c r="AB8" s="2" t="s">
        <v>237</v>
      </c>
      <c r="AC8" s="2" t="s">
        <v>236</v>
      </c>
      <c r="AD8" s="2" t="s">
        <v>237</v>
      </c>
      <c r="AE8" s="2" t="s">
        <v>236</v>
      </c>
      <c r="AF8" s="2" t="s">
        <v>237</v>
      </c>
    </row>
    <row r="9" spans="1:32" ht="15" x14ac:dyDescent="0.25">
      <c r="A9" s="454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117"/>
      <c r="M9" s="454"/>
      <c r="N9" s="454"/>
      <c r="O9" s="454"/>
      <c r="P9" s="454"/>
      <c r="Q9" s="454"/>
      <c r="R9" s="117"/>
      <c r="S9" s="454"/>
      <c r="T9" s="454"/>
      <c r="U9" s="454"/>
      <c r="V9" s="454"/>
      <c r="W9" s="454"/>
      <c r="X9" s="117"/>
      <c r="Y9" s="454"/>
      <c r="Z9" s="117"/>
      <c r="AA9" s="117"/>
      <c r="AB9" s="117"/>
      <c r="AC9" s="117"/>
      <c r="AD9" s="117"/>
      <c r="AE9" s="117"/>
      <c r="AF9" s="117"/>
    </row>
    <row r="10" spans="1:32" ht="15" x14ac:dyDescent="0.25">
      <c r="A10" s="455" t="s">
        <v>429</v>
      </c>
      <c r="B10" s="456">
        <v>16</v>
      </c>
      <c r="C10" s="456">
        <v>13</v>
      </c>
      <c r="D10" s="456">
        <v>11</v>
      </c>
      <c r="E10" s="456">
        <v>10</v>
      </c>
      <c r="F10" s="457">
        <v>27</v>
      </c>
      <c r="G10" s="457">
        <v>23</v>
      </c>
      <c r="H10" s="456">
        <v>15</v>
      </c>
      <c r="I10" s="456">
        <v>15</v>
      </c>
      <c r="J10" s="456">
        <v>9</v>
      </c>
      <c r="K10" s="456">
        <v>9</v>
      </c>
      <c r="L10" s="457">
        <v>24</v>
      </c>
      <c r="M10" s="457">
        <v>24</v>
      </c>
      <c r="N10" s="456">
        <v>10</v>
      </c>
      <c r="O10" s="456">
        <v>10</v>
      </c>
      <c r="P10" s="456">
        <v>8</v>
      </c>
      <c r="Q10" s="456">
        <v>8</v>
      </c>
      <c r="R10" s="457">
        <v>18</v>
      </c>
      <c r="S10" s="457">
        <v>18</v>
      </c>
      <c r="T10" s="456">
        <v>2</v>
      </c>
      <c r="U10" s="456">
        <v>2</v>
      </c>
      <c r="V10" s="456">
        <v>1</v>
      </c>
      <c r="W10" s="456">
        <v>1</v>
      </c>
      <c r="X10" s="457">
        <v>3</v>
      </c>
      <c r="Y10" s="457">
        <v>3</v>
      </c>
      <c r="Z10" s="117"/>
      <c r="AA10" s="458">
        <f>B10+H10+N10+T10</f>
        <v>43</v>
      </c>
      <c r="AB10" s="458">
        <f t="shared" ref="AB10:AB71" si="0">C10+I10+O10+U10</f>
        <v>40</v>
      </c>
      <c r="AC10" s="458">
        <f t="shared" ref="AC10:AC71" si="1">D10+J10+P10+V10</f>
        <v>29</v>
      </c>
      <c r="AD10" s="458">
        <f t="shared" ref="AD10:AD71" si="2">E10+K10+Q10+W10</f>
        <v>28</v>
      </c>
      <c r="AE10" s="459">
        <f t="shared" ref="AE10:AE71" si="3">F10+L10+R10+X10</f>
        <v>72</v>
      </c>
      <c r="AF10" s="459">
        <f t="shared" ref="AF10:AF71" si="4">G10+M10+S10+Y10</f>
        <v>68</v>
      </c>
    </row>
    <row r="11" spans="1:32" ht="15" x14ac:dyDescent="0.25">
      <c r="A11" s="460" t="s">
        <v>175</v>
      </c>
      <c r="B11" s="461"/>
      <c r="C11" s="461"/>
      <c r="D11" s="461">
        <v>1</v>
      </c>
      <c r="E11" s="461">
        <v>1</v>
      </c>
      <c r="F11" s="462">
        <v>1</v>
      </c>
      <c r="G11" s="462">
        <v>1</v>
      </c>
      <c r="H11" s="461"/>
      <c r="I11" s="461"/>
      <c r="J11" s="461"/>
      <c r="K11" s="461"/>
      <c r="L11" s="462"/>
      <c r="M11" s="462"/>
      <c r="N11" s="461"/>
      <c r="O11" s="461"/>
      <c r="P11" s="461"/>
      <c r="Q11" s="461"/>
      <c r="R11" s="462"/>
      <c r="S11" s="462"/>
      <c r="T11" s="461"/>
      <c r="U11" s="461"/>
      <c r="V11" s="461"/>
      <c r="W11" s="461"/>
      <c r="X11" s="462"/>
      <c r="Y11" s="462"/>
      <c r="Z11" s="117"/>
      <c r="AA11" s="463">
        <f t="shared" ref="AA11:AA72" si="5">B11+H11+N11+T11</f>
        <v>0</v>
      </c>
      <c r="AB11" s="463">
        <f t="shared" si="0"/>
        <v>0</v>
      </c>
      <c r="AC11" s="463">
        <f t="shared" si="1"/>
        <v>1</v>
      </c>
      <c r="AD11" s="463">
        <f t="shared" si="2"/>
        <v>1</v>
      </c>
      <c r="AE11" s="464">
        <f t="shared" si="3"/>
        <v>1</v>
      </c>
      <c r="AF11" s="464">
        <f t="shared" si="4"/>
        <v>1</v>
      </c>
    </row>
    <row r="12" spans="1:32" ht="15" x14ac:dyDescent="0.25">
      <c r="A12" s="460" t="s">
        <v>112</v>
      </c>
      <c r="B12" s="461">
        <v>15</v>
      </c>
      <c r="C12" s="461">
        <v>12</v>
      </c>
      <c r="D12" s="461">
        <v>9</v>
      </c>
      <c r="E12" s="461">
        <v>8</v>
      </c>
      <c r="F12" s="462">
        <v>24</v>
      </c>
      <c r="G12" s="462">
        <v>20</v>
      </c>
      <c r="H12" s="461">
        <v>13</v>
      </c>
      <c r="I12" s="461">
        <v>13</v>
      </c>
      <c r="J12" s="461">
        <v>9</v>
      </c>
      <c r="K12" s="461">
        <v>9</v>
      </c>
      <c r="L12" s="462">
        <v>22</v>
      </c>
      <c r="M12" s="462">
        <v>22</v>
      </c>
      <c r="N12" s="461">
        <v>8</v>
      </c>
      <c r="O12" s="461">
        <v>8</v>
      </c>
      <c r="P12" s="461">
        <v>5</v>
      </c>
      <c r="Q12" s="461">
        <v>5</v>
      </c>
      <c r="R12" s="462">
        <v>13</v>
      </c>
      <c r="S12" s="462">
        <v>13</v>
      </c>
      <c r="T12" s="461">
        <v>2</v>
      </c>
      <c r="U12" s="461">
        <v>2</v>
      </c>
      <c r="V12" s="461">
        <v>1</v>
      </c>
      <c r="W12" s="461">
        <v>1</v>
      </c>
      <c r="X12" s="462">
        <v>3</v>
      </c>
      <c r="Y12" s="462">
        <v>3</v>
      </c>
      <c r="Z12" s="117"/>
      <c r="AA12" s="463">
        <f t="shared" si="5"/>
        <v>38</v>
      </c>
      <c r="AB12" s="463">
        <f t="shared" si="0"/>
        <v>35</v>
      </c>
      <c r="AC12" s="463">
        <f t="shared" si="1"/>
        <v>24</v>
      </c>
      <c r="AD12" s="463">
        <f t="shared" si="2"/>
        <v>23</v>
      </c>
      <c r="AE12" s="464">
        <f t="shared" si="3"/>
        <v>62</v>
      </c>
      <c r="AF12" s="464">
        <f t="shared" si="4"/>
        <v>58</v>
      </c>
    </row>
    <row r="13" spans="1:32" ht="15" x14ac:dyDescent="0.25">
      <c r="A13" s="460" t="s">
        <v>176</v>
      </c>
      <c r="B13" s="461"/>
      <c r="C13" s="461"/>
      <c r="D13" s="461">
        <v>1</v>
      </c>
      <c r="E13" s="461">
        <v>1</v>
      </c>
      <c r="F13" s="462">
        <v>1</v>
      </c>
      <c r="G13" s="462">
        <v>1</v>
      </c>
      <c r="H13" s="461"/>
      <c r="I13" s="461"/>
      <c r="J13" s="461"/>
      <c r="K13" s="461"/>
      <c r="L13" s="462"/>
      <c r="M13" s="462"/>
      <c r="N13" s="461"/>
      <c r="O13" s="461"/>
      <c r="P13" s="461"/>
      <c r="Q13" s="461"/>
      <c r="R13" s="462"/>
      <c r="S13" s="462"/>
      <c r="T13" s="461"/>
      <c r="U13" s="461"/>
      <c r="V13" s="461"/>
      <c r="W13" s="461"/>
      <c r="X13" s="462"/>
      <c r="Y13" s="462"/>
      <c r="Z13" s="117"/>
      <c r="AA13" s="463">
        <f t="shared" si="5"/>
        <v>0</v>
      </c>
      <c r="AB13" s="463">
        <f t="shared" si="0"/>
        <v>0</v>
      </c>
      <c r="AC13" s="463">
        <f t="shared" si="1"/>
        <v>1</v>
      </c>
      <c r="AD13" s="463">
        <f t="shared" si="2"/>
        <v>1</v>
      </c>
      <c r="AE13" s="464">
        <f t="shared" si="3"/>
        <v>1</v>
      </c>
      <c r="AF13" s="464">
        <f t="shared" si="4"/>
        <v>1</v>
      </c>
    </row>
    <row r="14" spans="1:32" ht="15" x14ac:dyDescent="0.25">
      <c r="A14" s="475" t="s">
        <v>430</v>
      </c>
      <c r="B14" s="476">
        <v>1</v>
      </c>
      <c r="C14" s="476">
        <v>1</v>
      </c>
      <c r="D14" s="476"/>
      <c r="E14" s="476"/>
      <c r="F14" s="477">
        <v>1</v>
      </c>
      <c r="G14" s="477">
        <v>1</v>
      </c>
      <c r="H14" s="476">
        <v>2</v>
      </c>
      <c r="I14" s="476">
        <v>2</v>
      </c>
      <c r="J14" s="476"/>
      <c r="K14" s="476"/>
      <c r="L14" s="477">
        <v>2</v>
      </c>
      <c r="M14" s="477">
        <v>2</v>
      </c>
      <c r="N14" s="476">
        <v>2</v>
      </c>
      <c r="O14" s="476">
        <v>2</v>
      </c>
      <c r="P14" s="476">
        <v>3</v>
      </c>
      <c r="Q14" s="476">
        <v>3</v>
      </c>
      <c r="R14" s="477">
        <v>5</v>
      </c>
      <c r="S14" s="477">
        <v>5</v>
      </c>
      <c r="T14" s="476"/>
      <c r="U14" s="476"/>
      <c r="V14" s="476"/>
      <c r="W14" s="476"/>
      <c r="X14" s="477"/>
      <c r="Y14" s="477"/>
      <c r="Z14" s="117"/>
      <c r="AA14" s="478">
        <f t="shared" si="5"/>
        <v>5</v>
      </c>
      <c r="AB14" s="478">
        <f t="shared" si="0"/>
        <v>5</v>
      </c>
      <c r="AC14" s="478">
        <f t="shared" si="1"/>
        <v>3</v>
      </c>
      <c r="AD14" s="478">
        <f t="shared" si="2"/>
        <v>3</v>
      </c>
      <c r="AE14" s="479">
        <f t="shared" si="3"/>
        <v>8</v>
      </c>
      <c r="AF14" s="479">
        <f t="shared" si="4"/>
        <v>8</v>
      </c>
    </row>
    <row r="15" spans="1:32" ht="15" x14ac:dyDescent="0.25">
      <c r="A15" s="455" t="s">
        <v>431</v>
      </c>
      <c r="B15" s="456">
        <v>6</v>
      </c>
      <c r="C15" s="456">
        <v>6</v>
      </c>
      <c r="D15" s="456"/>
      <c r="E15" s="456"/>
      <c r="F15" s="457">
        <v>6</v>
      </c>
      <c r="G15" s="457">
        <v>6</v>
      </c>
      <c r="H15" s="456">
        <v>13</v>
      </c>
      <c r="I15" s="456">
        <v>13</v>
      </c>
      <c r="J15" s="456">
        <v>6</v>
      </c>
      <c r="K15" s="456">
        <v>6</v>
      </c>
      <c r="L15" s="457">
        <v>19</v>
      </c>
      <c r="M15" s="457">
        <v>19</v>
      </c>
      <c r="N15" s="456">
        <v>14</v>
      </c>
      <c r="O15" s="456">
        <v>14</v>
      </c>
      <c r="P15" s="456">
        <v>5</v>
      </c>
      <c r="Q15" s="456">
        <v>5</v>
      </c>
      <c r="R15" s="457">
        <v>19</v>
      </c>
      <c r="S15" s="457">
        <v>19</v>
      </c>
      <c r="T15" s="456">
        <v>1</v>
      </c>
      <c r="U15" s="456">
        <v>1</v>
      </c>
      <c r="V15" s="456">
        <v>1</v>
      </c>
      <c r="W15" s="456">
        <v>1</v>
      </c>
      <c r="X15" s="457">
        <v>2</v>
      </c>
      <c r="Y15" s="457">
        <v>2</v>
      </c>
      <c r="Z15" s="117"/>
      <c r="AA15" s="458">
        <f t="shared" si="5"/>
        <v>34</v>
      </c>
      <c r="AB15" s="458">
        <f t="shared" si="0"/>
        <v>34</v>
      </c>
      <c r="AC15" s="458">
        <f t="shared" si="1"/>
        <v>12</v>
      </c>
      <c r="AD15" s="458">
        <f t="shared" si="2"/>
        <v>12</v>
      </c>
      <c r="AE15" s="459">
        <f t="shared" si="3"/>
        <v>46</v>
      </c>
      <c r="AF15" s="459">
        <f t="shared" si="4"/>
        <v>46</v>
      </c>
    </row>
    <row r="16" spans="1:32" ht="15" x14ac:dyDescent="0.25">
      <c r="A16" s="460" t="s">
        <v>113</v>
      </c>
      <c r="B16" s="461">
        <v>5</v>
      </c>
      <c r="C16" s="461">
        <v>5</v>
      </c>
      <c r="D16" s="461"/>
      <c r="E16" s="461"/>
      <c r="F16" s="462">
        <v>5</v>
      </c>
      <c r="G16" s="462">
        <v>5</v>
      </c>
      <c r="H16" s="461">
        <v>11</v>
      </c>
      <c r="I16" s="461">
        <v>11</v>
      </c>
      <c r="J16" s="461">
        <v>6</v>
      </c>
      <c r="K16" s="461">
        <v>6</v>
      </c>
      <c r="L16" s="462">
        <v>17</v>
      </c>
      <c r="M16" s="462">
        <v>17</v>
      </c>
      <c r="N16" s="461">
        <v>4</v>
      </c>
      <c r="O16" s="461">
        <v>4</v>
      </c>
      <c r="P16" s="461">
        <v>1</v>
      </c>
      <c r="Q16" s="461">
        <v>1</v>
      </c>
      <c r="R16" s="462">
        <v>5</v>
      </c>
      <c r="S16" s="462">
        <v>5</v>
      </c>
      <c r="T16" s="461">
        <v>1</v>
      </c>
      <c r="U16" s="461">
        <v>1</v>
      </c>
      <c r="V16" s="461">
        <v>1</v>
      </c>
      <c r="W16" s="461">
        <v>1</v>
      </c>
      <c r="X16" s="462">
        <v>2</v>
      </c>
      <c r="Y16" s="462">
        <v>2</v>
      </c>
      <c r="Z16" s="117"/>
      <c r="AA16" s="463">
        <f t="shared" si="5"/>
        <v>21</v>
      </c>
      <c r="AB16" s="463">
        <f t="shared" si="0"/>
        <v>21</v>
      </c>
      <c r="AC16" s="463">
        <f t="shared" si="1"/>
        <v>8</v>
      </c>
      <c r="AD16" s="463">
        <f t="shared" si="2"/>
        <v>8</v>
      </c>
      <c r="AE16" s="464">
        <f t="shared" si="3"/>
        <v>29</v>
      </c>
      <c r="AF16" s="464">
        <f t="shared" si="4"/>
        <v>29</v>
      </c>
    </row>
    <row r="17" spans="1:32" ht="15" x14ac:dyDescent="0.25">
      <c r="A17" s="460" t="s">
        <v>177</v>
      </c>
      <c r="B17" s="461">
        <v>1</v>
      </c>
      <c r="C17" s="461">
        <v>1</v>
      </c>
      <c r="D17" s="461"/>
      <c r="E17" s="461"/>
      <c r="F17" s="462">
        <v>1</v>
      </c>
      <c r="G17" s="462">
        <v>1</v>
      </c>
      <c r="H17" s="461">
        <v>2</v>
      </c>
      <c r="I17" s="461">
        <v>2</v>
      </c>
      <c r="J17" s="461"/>
      <c r="K17" s="461"/>
      <c r="L17" s="462">
        <v>2</v>
      </c>
      <c r="M17" s="462">
        <v>2</v>
      </c>
      <c r="N17" s="461">
        <v>10</v>
      </c>
      <c r="O17" s="461">
        <v>10</v>
      </c>
      <c r="P17" s="461">
        <v>4</v>
      </c>
      <c r="Q17" s="461">
        <v>4</v>
      </c>
      <c r="R17" s="462">
        <v>14</v>
      </c>
      <c r="S17" s="462">
        <v>14</v>
      </c>
      <c r="T17" s="461"/>
      <c r="U17" s="461"/>
      <c r="V17" s="461"/>
      <c r="W17" s="461"/>
      <c r="X17" s="462"/>
      <c r="Y17" s="462"/>
      <c r="Z17" s="117"/>
      <c r="AA17" s="463">
        <f t="shared" si="5"/>
        <v>13</v>
      </c>
      <c r="AB17" s="463">
        <f t="shared" si="0"/>
        <v>13</v>
      </c>
      <c r="AC17" s="463">
        <f t="shared" si="1"/>
        <v>4</v>
      </c>
      <c r="AD17" s="463">
        <f t="shared" si="2"/>
        <v>4</v>
      </c>
      <c r="AE17" s="464">
        <f t="shared" si="3"/>
        <v>17</v>
      </c>
      <c r="AF17" s="464">
        <f t="shared" si="4"/>
        <v>17</v>
      </c>
    </row>
    <row r="18" spans="1:32" ht="15" x14ac:dyDescent="0.25">
      <c r="A18" s="455" t="s">
        <v>432</v>
      </c>
      <c r="B18" s="456">
        <v>2</v>
      </c>
      <c r="C18" s="456">
        <v>2</v>
      </c>
      <c r="D18" s="456">
        <v>1</v>
      </c>
      <c r="E18" s="456">
        <v>1</v>
      </c>
      <c r="F18" s="457">
        <v>3</v>
      </c>
      <c r="G18" s="457">
        <v>3</v>
      </c>
      <c r="H18" s="456">
        <v>14</v>
      </c>
      <c r="I18" s="456">
        <v>13</v>
      </c>
      <c r="J18" s="456">
        <v>4</v>
      </c>
      <c r="K18" s="456">
        <v>3</v>
      </c>
      <c r="L18" s="457">
        <v>18</v>
      </c>
      <c r="M18" s="457">
        <v>16</v>
      </c>
      <c r="N18" s="456">
        <v>7</v>
      </c>
      <c r="O18" s="456">
        <v>6</v>
      </c>
      <c r="P18" s="456">
        <v>4</v>
      </c>
      <c r="Q18" s="456">
        <v>4</v>
      </c>
      <c r="R18" s="457">
        <v>11</v>
      </c>
      <c r="S18" s="457">
        <v>10</v>
      </c>
      <c r="T18" s="456"/>
      <c r="U18" s="456"/>
      <c r="V18" s="456">
        <v>1</v>
      </c>
      <c r="W18" s="456">
        <v>1</v>
      </c>
      <c r="X18" s="457">
        <v>1</v>
      </c>
      <c r="Y18" s="457">
        <v>1</v>
      </c>
      <c r="Z18" s="117"/>
      <c r="AA18" s="458">
        <f t="shared" si="5"/>
        <v>23</v>
      </c>
      <c r="AB18" s="458">
        <f t="shared" si="0"/>
        <v>21</v>
      </c>
      <c r="AC18" s="458">
        <f t="shared" si="1"/>
        <v>10</v>
      </c>
      <c r="AD18" s="458">
        <f t="shared" si="2"/>
        <v>9</v>
      </c>
      <c r="AE18" s="459">
        <f t="shared" si="3"/>
        <v>33</v>
      </c>
      <c r="AF18" s="459">
        <f t="shared" si="4"/>
        <v>30</v>
      </c>
    </row>
    <row r="19" spans="1:32" ht="15" x14ac:dyDescent="0.25">
      <c r="A19" s="460" t="s">
        <v>396</v>
      </c>
      <c r="B19" s="461"/>
      <c r="C19" s="461"/>
      <c r="D19" s="461"/>
      <c r="E19" s="461"/>
      <c r="F19" s="462"/>
      <c r="G19" s="462"/>
      <c r="H19" s="461"/>
      <c r="I19" s="461"/>
      <c r="J19" s="461">
        <v>2</v>
      </c>
      <c r="K19" s="461">
        <v>1</v>
      </c>
      <c r="L19" s="462">
        <v>2</v>
      </c>
      <c r="M19" s="462">
        <v>1</v>
      </c>
      <c r="N19" s="461">
        <v>3</v>
      </c>
      <c r="O19" s="461">
        <v>2</v>
      </c>
      <c r="P19" s="461"/>
      <c r="Q19" s="461"/>
      <c r="R19" s="462">
        <v>3</v>
      </c>
      <c r="S19" s="462">
        <v>2</v>
      </c>
      <c r="T19" s="461"/>
      <c r="U19" s="461"/>
      <c r="V19" s="461"/>
      <c r="W19" s="461"/>
      <c r="X19" s="462"/>
      <c r="Y19" s="462"/>
      <c r="Z19" s="117"/>
      <c r="AA19" s="463">
        <f t="shared" si="5"/>
        <v>3</v>
      </c>
      <c r="AB19" s="463">
        <f t="shared" si="0"/>
        <v>2</v>
      </c>
      <c r="AC19" s="463">
        <f t="shared" si="1"/>
        <v>2</v>
      </c>
      <c r="AD19" s="463">
        <f t="shared" si="2"/>
        <v>1</v>
      </c>
      <c r="AE19" s="464">
        <f t="shared" si="3"/>
        <v>5</v>
      </c>
      <c r="AF19" s="464">
        <f t="shared" si="4"/>
        <v>3</v>
      </c>
    </row>
    <row r="20" spans="1:32" ht="15" x14ac:dyDescent="0.25">
      <c r="A20" s="460" t="s">
        <v>114</v>
      </c>
      <c r="B20" s="461">
        <v>2</v>
      </c>
      <c r="C20" s="461">
        <v>2</v>
      </c>
      <c r="D20" s="461">
        <v>1</v>
      </c>
      <c r="E20" s="461">
        <v>1</v>
      </c>
      <c r="F20" s="462">
        <v>3</v>
      </c>
      <c r="G20" s="462">
        <v>3</v>
      </c>
      <c r="H20" s="461">
        <v>14</v>
      </c>
      <c r="I20" s="461">
        <v>13</v>
      </c>
      <c r="J20" s="461">
        <v>2</v>
      </c>
      <c r="K20" s="461">
        <v>2</v>
      </c>
      <c r="L20" s="462">
        <v>16</v>
      </c>
      <c r="M20" s="462">
        <v>15</v>
      </c>
      <c r="N20" s="461">
        <v>3</v>
      </c>
      <c r="O20" s="461">
        <v>3</v>
      </c>
      <c r="P20" s="461">
        <v>4</v>
      </c>
      <c r="Q20" s="461">
        <v>4</v>
      </c>
      <c r="R20" s="462">
        <v>7</v>
      </c>
      <c r="S20" s="462">
        <v>7</v>
      </c>
      <c r="T20" s="461"/>
      <c r="U20" s="461"/>
      <c r="V20" s="461">
        <v>1</v>
      </c>
      <c r="W20" s="461">
        <v>1</v>
      </c>
      <c r="X20" s="462">
        <v>1</v>
      </c>
      <c r="Y20" s="462">
        <v>1</v>
      </c>
      <c r="Z20" s="117"/>
      <c r="AA20" s="463">
        <f t="shared" si="5"/>
        <v>19</v>
      </c>
      <c r="AB20" s="463">
        <f t="shared" si="0"/>
        <v>18</v>
      </c>
      <c r="AC20" s="463">
        <f t="shared" si="1"/>
        <v>8</v>
      </c>
      <c r="AD20" s="463">
        <f t="shared" si="2"/>
        <v>8</v>
      </c>
      <c r="AE20" s="464">
        <f t="shared" si="3"/>
        <v>27</v>
      </c>
      <c r="AF20" s="464">
        <f t="shared" si="4"/>
        <v>26</v>
      </c>
    </row>
    <row r="21" spans="1:32" ht="15" x14ac:dyDescent="0.25">
      <c r="A21" s="460" t="s">
        <v>397</v>
      </c>
      <c r="B21" s="461"/>
      <c r="C21" s="461"/>
      <c r="D21" s="461"/>
      <c r="E21" s="461"/>
      <c r="F21" s="462"/>
      <c r="G21" s="462"/>
      <c r="H21" s="461"/>
      <c r="I21" s="461"/>
      <c r="J21" s="461"/>
      <c r="K21" s="461"/>
      <c r="L21" s="462"/>
      <c r="M21" s="462"/>
      <c r="N21" s="461">
        <v>1</v>
      </c>
      <c r="O21" s="461">
        <v>1</v>
      </c>
      <c r="P21" s="461"/>
      <c r="Q21" s="461"/>
      <c r="R21" s="462">
        <v>1</v>
      </c>
      <c r="S21" s="462">
        <v>1</v>
      </c>
      <c r="T21" s="461"/>
      <c r="U21" s="461"/>
      <c r="V21" s="461"/>
      <c r="W21" s="461"/>
      <c r="X21" s="462"/>
      <c r="Y21" s="462"/>
      <c r="Z21" s="117"/>
      <c r="AA21" s="463">
        <f t="shared" si="5"/>
        <v>1</v>
      </c>
      <c r="AB21" s="463">
        <f t="shared" si="0"/>
        <v>1</v>
      </c>
      <c r="AC21" s="463">
        <f t="shared" si="1"/>
        <v>0</v>
      </c>
      <c r="AD21" s="463">
        <f t="shared" si="2"/>
        <v>0</v>
      </c>
      <c r="AE21" s="464">
        <f t="shared" si="3"/>
        <v>1</v>
      </c>
      <c r="AF21" s="464">
        <f t="shared" si="4"/>
        <v>1</v>
      </c>
    </row>
    <row r="22" spans="1:32" ht="15" x14ac:dyDescent="0.25">
      <c r="A22" s="455" t="s">
        <v>433</v>
      </c>
      <c r="B22" s="456">
        <v>4</v>
      </c>
      <c r="C22" s="456">
        <v>4</v>
      </c>
      <c r="D22" s="456">
        <v>2</v>
      </c>
      <c r="E22" s="456">
        <v>2</v>
      </c>
      <c r="F22" s="457">
        <v>6</v>
      </c>
      <c r="G22" s="457">
        <v>6</v>
      </c>
      <c r="H22" s="456">
        <v>6</v>
      </c>
      <c r="I22" s="456">
        <v>5</v>
      </c>
      <c r="J22" s="456">
        <v>2</v>
      </c>
      <c r="K22" s="456">
        <v>1</v>
      </c>
      <c r="L22" s="457">
        <v>8</v>
      </c>
      <c r="M22" s="457">
        <v>6</v>
      </c>
      <c r="N22" s="456">
        <v>8</v>
      </c>
      <c r="O22" s="456">
        <v>8</v>
      </c>
      <c r="P22" s="456">
        <v>6</v>
      </c>
      <c r="Q22" s="456">
        <v>6</v>
      </c>
      <c r="R22" s="457">
        <v>14</v>
      </c>
      <c r="S22" s="457">
        <v>14</v>
      </c>
      <c r="T22" s="456"/>
      <c r="U22" s="456"/>
      <c r="V22" s="456">
        <v>2</v>
      </c>
      <c r="W22" s="456">
        <v>2</v>
      </c>
      <c r="X22" s="457">
        <v>2</v>
      </c>
      <c r="Y22" s="457">
        <v>2</v>
      </c>
      <c r="Z22" s="117"/>
      <c r="AA22" s="458">
        <f t="shared" si="5"/>
        <v>18</v>
      </c>
      <c r="AB22" s="458">
        <f t="shared" si="0"/>
        <v>17</v>
      </c>
      <c r="AC22" s="458">
        <f t="shared" si="1"/>
        <v>12</v>
      </c>
      <c r="AD22" s="458">
        <f t="shared" si="2"/>
        <v>11</v>
      </c>
      <c r="AE22" s="459">
        <f t="shared" si="3"/>
        <v>30</v>
      </c>
      <c r="AF22" s="459">
        <f t="shared" si="4"/>
        <v>28</v>
      </c>
    </row>
    <row r="23" spans="1:32" ht="15" x14ac:dyDescent="0.25">
      <c r="A23" s="460" t="s">
        <v>115</v>
      </c>
      <c r="B23" s="461">
        <v>2</v>
      </c>
      <c r="C23" s="461">
        <v>2</v>
      </c>
      <c r="D23" s="461">
        <v>1</v>
      </c>
      <c r="E23" s="461">
        <v>1</v>
      </c>
      <c r="F23" s="462">
        <v>3</v>
      </c>
      <c r="G23" s="462">
        <v>3</v>
      </c>
      <c r="H23" s="461">
        <v>2</v>
      </c>
      <c r="I23" s="461">
        <v>2</v>
      </c>
      <c r="J23" s="461">
        <v>1</v>
      </c>
      <c r="K23" s="461">
        <v>0</v>
      </c>
      <c r="L23" s="462">
        <v>3</v>
      </c>
      <c r="M23" s="462">
        <v>2</v>
      </c>
      <c r="N23" s="461">
        <v>5</v>
      </c>
      <c r="O23" s="461">
        <v>5</v>
      </c>
      <c r="P23" s="461">
        <v>3</v>
      </c>
      <c r="Q23" s="461">
        <v>3</v>
      </c>
      <c r="R23" s="462">
        <v>8</v>
      </c>
      <c r="S23" s="462">
        <v>8</v>
      </c>
      <c r="T23" s="461"/>
      <c r="U23" s="461"/>
      <c r="V23" s="461">
        <v>2</v>
      </c>
      <c r="W23" s="461">
        <v>2</v>
      </c>
      <c r="X23" s="462">
        <v>2</v>
      </c>
      <c r="Y23" s="462">
        <v>2</v>
      </c>
      <c r="Z23" s="117"/>
      <c r="AA23" s="463">
        <f t="shared" si="5"/>
        <v>9</v>
      </c>
      <c r="AB23" s="463">
        <f t="shared" si="0"/>
        <v>9</v>
      </c>
      <c r="AC23" s="463">
        <f t="shared" si="1"/>
        <v>7</v>
      </c>
      <c r="AD23" s="463">
        <f t="shared" si="2"/>
        <v>6</v>
      </c>
      <c r="AE23" s="464">
        <f t="shared" si="3"/>
        <v>16</v>
      </c>
      <c r="AF23" s="464">
        <f t="shared" si="4"/>
        <v>15</v>
      </c>
    </row>
    <row r="24" spans="1:32" ht="15" x14ac:dyDescent="0.25">
      <c r="A24" s="460" t="s">
        <v>178</v>
      </c>
      <c r="B24" s="461"/>
      <c r="C24" s="461"/>
      <c r="D24" s="461"/>
      <c r="E24" s="461"/>
      <c r="F24" s="462"/>
      <c r="G24" s="462"/>
      <c r="H24" s="461">
        <v>2</v>
      </c>
      <c r="I24" s="461">
        <v>1</v>
      </c>
      <c r="J24" s="461">
        <v>1</v>
      </c>
      <c r="K24" s="461">
        <v>1</v>
      </c>
      <c r="L24" s="462">
        <v>3</v>
      </c>
      <c r="M24" s="462">
        <v>2</v>
      </c>
      <c r="N24" s="461"/>
      <c r="O24" s="461"/>
      <c r="P24" s="461"/>
      <c r="Q24" s="461"/>
      <c r="R24" s="462"/>
      <c r="S24" s="462">
        <v>0</v>
      </c>
      <c r="T24" s="461"/>
      <c r="U24" s="461"/>
      <c r="V24" s="461"/>
      <c r="W24" s="461"/>
      <c r="X24" s="462"/>
      <c r="Y24" s="462"/>
      <c r="Z24" s="117"/>
      <c r="AA24" s="463">
        <f t="shared" si="5"/>
        <v>2</v>
      </c>
      <c r="AB24" s="463">
        <f t="shared" si="0"/>
        <v>1</v>
      </c>
      <c r="AC24" s="463">
        <f t="shared" si="1"/>
        <v>1</v>
      </c>
      <c r="AD24" s="463">
        <f t="shared" si="2"/>
        <v>1</v>
      </c>
      <c r="AE24" s="464">
        <f t="shared" si="3"/>
        <v>3</v>
      </c>
      <c r="AF24" s="464">
        <f t="shared" si="4"/>
        <v>2</v>
      </c>
    </row>
    <row r="25" spans="1:32" ht="15" x14ac:dyDescent="0.25">
      <c r="A25" s="460" t="s">
        <v>398</v>
      </c>
      <c r="B25" s="461">
        <v>1</v>
      </c>
      <c r="C25" s="461">
        <v>1</v>
      </c>
      <c r="D25" s="461"/>
      <c r="E25" s="461"/>
      <c r="F25" s="462">
        <v>1</v>
      </c>
      <c r="G25" s="462">
        <v>1</v>
      </c>
      <c r="H25" s="461"/>
      <c r="I25" s="461"/>
      <c r="J25" s="461"/>
      <c r="K25" s="461"/>
      <c r="L25" s="462"/>
      <c r="M25" s="462"/>
      <c r="N25" s="461"/>
      <c r="O25" s="461"/>
      <c r="P25" s="461"/>
      <c r="Q25" s="461"/>
      <c r="R25" s="462"/>
      <c r="S25" s="462">
        <v>0</v>
      </c>
      <c r="T25" s="461"/>
      <c r="U25" s="461"/>
      <c r="V25" s="461"/>
      <c r="W25" s="461"/>
      <c r="X25" s="462"/>
      <c r="Y25" s="462"/>
      <c r="Z25" s="117"/>
      <c r="AA25" s="463">
        <f t="shared" si="5"/>
        <v>1</v>
      </c>
      <c r="AB25" s="463">
        <f t="shared" si="0"/>
        <v>1</v>
      </c>
      <c r="AC25" s="463">
        <f t="shared" si="1"/>
        <v>0</v>
      </c>
      <c r="AD25" s="463">
        <f t="shared" si="2"/>
        <v>0</v>
      </c>
      <c r="AE25" s="464">
        <f t="shared" si="3"/>
        <v>1</v>
      </c>
      <c r="AF25" s="464">
        <f t="shared" si="4"/>
        <v>1</v>
      </c>
    </row>
    <row r="26" spans="1:32" ht="15" x14ac:dyDescent="0.25">
      <c r="A26" s="460" t="s">
        <v>179</v>
      </c>
      <c r="B26" s="461"/>
      <c r="C26" s="461"/>
      <c r="D26" s="461"/>
      <c r="E26" s="461"/>
      <c r="F26" s="462"/>
      <c r="G26" s="462"/>
      <c r="H26" s="461"/>
      <c r="I26" s="461"/>
      <c r="J26" s="461"/>
      <c r="K26" s="461"/>
      <c r="L26" s="462"/>
      <c r="M26" s="462"/>
      <c r="N26" s="461">
        <v>3</v>
      </c>
      <c r="O26" s="461">
        <v>3</v>
      </c>
      <c r="P26" s="461">
        <v>2</v>
      </c>
      <c r="Q26" s="461">
        <v>2</v>
      </c>
      <c r="R26" s="462">
        <v>5</v>
      </c>
      <c r="S26" s="462">
        <v>5</v>
      </c>
      <c r="T26" s="461"/>
      <c r="U26" s="461"/>
      <c r="V26" s="461"/>
      <c r="W26" s="461"/>
      <c r="X26" s="462"/>
      <c r="Y26" s="462"/>
      <c r="Z26" s="117"/>
      <c r="AA26" s="463">
        <f t="shared" si="5"/>
        <v>3</v>
      </c>
      <c r="AB26" s="463">
        <f t="shared" si="0"/>
        <v>3</v>
      </c>
      <c r="AC26" s="463">
        <f t="shared" si="1"/>
        <v>2</v>
      </c>
      <c r="AD26" s="463">
        <f t="shared" si="2"/>
        <v>2</v>
      </c>
      <c r="AE26" s="464">
        <f t="shared" si="3"/>
        <v>5</v>
      </c>
      <c r="AF26" s="464">
        <f t="shared" si="4"/>
        <v>5</v>
      </c>
    </row>
    <row r="27" spans="1:32" ht="15" x14ac:dyDescent="0.25">
      <c r="A27" s="460" t="s">
        <v>180</v>
      </c>
      <c r="B27" s="461">
        <v>1</v>
      </c>
      <c r="C27" s="461">
        <v>1</v>
      </c>
      <c r="D27" s="461">
        <v>1</v>
      </c>
      <c r="E27" s="461">
        <v>1</v>
      </c>
      <c r="F27" s="462">
        <v>2</v>
      </c>
      <c r="G27" s="462">
        <v>2</v>
      </c>
      <c r="H27" s="461">
        <v>2</v>
      </c>
      <c r="I27" s="461">
        <v>2</v>
      </c>
      <c r="J27" s="461"/>
      <c r="K27" s="461"/>
      <c r="L27" s="462">
        <v>2</v>
      </c>
      <c r="M27" s="462">
        <v>2</v>
      </c>
      <c r="N27" s="461"/>
      <c r="O27" s="461"/>
      <c r="P27" s="461">
        <v>1</v>
      </c>
      <c r="Q27" s="461">
        <v>1</v>
      </c>
      <c r="R27" s="462">
        <v>1</v>
      </c>
      <c r="S27" s="462">
        <v>1</v>
      </c>
      <c r="T27" s="461"/>
      <c r="U27" s="461"/>
      <c r="V27" s="461"/>
      <c r="W27" s="461"/>
      <c r="X27" s="462"/>
      <c r="Y27" s="462"/>
      <c r="Z27" s="117"/>
      <c r="AA27" s="463">
        <f t="shared" si="5"/>
        <v>3</v>
      </c>
      <c r="AB27" s="463">
        <f t="shared" si="0"/>
        <v>3</v>
      </c>
      <c r="AC27" s="463">
        <f t="shared" si="1"/>
        <v>2</v>
      </c>
      <c r="AD27" s="463">
        <f t="shared" si="2"/>
        <v>2</v>
      </c>
      <c r="AE27" s="464">
        <f t="shared" si="3"/>
        <v>5</v>
      </c>
      <c r="AF27" s="464">
        <f t="shared" si="4"/>
        <v>5</v>
      </c>
    </row>
    <row r="28" spans="1:32" ht="15" x14ac:dyDescent="0.25">
      <c r="A28" s="455" t="s">
        <v>434</v>
      </c>
      <c r="B28" s="456"/>
      <c r="C28" s="456"/>
      <c r="D28" s="456">
        <v>2</v>
      </c>
      <c r="E28" s="456">
        <v>2</v>
      </c>
      <c r="F28" s="457">
        <v>2</v>
      </c>
      <c r="G28" s="457">
        <v>2</v>
      </c>
      <c r="H28" s="456">
        <v>4</v>
      </c>
      <c r="I28" s="456">
        <v>4</v>
      </c>
      <c r="J28" s="456">
        <v>5</v>
      </c>
      <c r="K28" s="456">
        <v>5</v>
      </c>
      <c r="L28" s="457">
        <v>9</v>
      </c>
      <c r="M28" s="457">
        <v>9</v>
      </c>
      <c r="N28" s="456">
        <v>5</v>
      </c>
      <c r="O28" s="456">
        <v>5</v>
      </c>
      <c r="P28" s="456"/>
      <c r="Q28" s="456"/>
      <c r="R28" s="457">
        <v>5</v>
      </c>
      <c r="S28" s="457">
        <v>5</v>
      </c>
      <c r="T28" s="456">
        <v>1</v>
      </c>
      <c r="U28" s="456">
        <v>1</v>
      </c>
      <c r="V28" s="456"/>
      <c r="W28" s="456"/>
      <c r="X28" s="457">
        <v>1</v>
      </c>
      <c r="Y28" s="457">
        <v>1</v>
      </c>
      <c r="Z28" s="117"/>
      <c r="AA28" s="458">
        <f t="shared" si="5"/>
        <v>10</v>
      </c>
      <c r="AB28" s="458">
        <f t="shared" si="0"/>
        <v>10</v>
      </c>
      <c r="AC28" s="458">
        <f t="shared" si="1"/>
        <v>7</v>
      </c>
      <c r="AD28" s="458">
        <f t="shared" si="2"/>
        <v>7</v>
      </c>
      <c r="AE28" s="459">
        <f t="shared" si="3"/>
        <v>17</v>
      </c>
      <c r="AF28" s="459">
        <f t="shared" si="4"/>
        <v>17</v>
      </c>
    </row>
    <row r="29" spans="1:32" ht="15" x14ac:dyDescent="0.25">
      <c r="A29" s="460" t="s">
        <v>116</v>
      </c>
      <c r="B29" s="461"/>
      <c r="C29" s="461"/>
      <c r="D29" s="461">
        <v>2</v>
      </c>
      <c r="E29" s="461">
        <v>2</v>
      </c>
      <c r="F29" s="462">
        <v>2</v>
      </c>
      <c r="G29" s="462">
        <v>2</v>
      </c>
      <c r="H29" s="461">
        <v>4</v>
      </c>
      <c r="I29" s="461">
        <v>4</v>
      </c>
      <c r="J29" s="461">
        <v>5</v>
      </c>
      <c r="K29" s="461">
        <v>5</v>
      </c>
      <c r="L29" s="462">
        <v>9</v>
      </c>
      <c r="M29" s="462">
        <v>9</v>
      </c>
      <c r="N29" s="461">
        <v>4</v>
      </c>
      <c r="O29" s="461">
        <v>4</v>
      </c>
      <c r="P29" s="461"/>
      <c r="Q29" s="461"/>
      <c r="R29" s="462">
        <v>4</v>
      </c>
      <c r="S29" s="462">
        <v>4</v>
      </c>
      <c r="T29" s="461">
        <v>1</v>
      </c>
      <c r="U29" s="461">
        <v>1</v>
      </c>
      <c r="V29" s="461"/>
      <c r="W29" s="461"/>
      <c r="X29" s="462">
        <v>1</v>
      </c>
      <c r="Y29" s="462">
        <v>1</v>
      </c>
      <c r="Z29" s="117"/>
      <c r="AA29" s="463">
        <f t="shared" si="5"/>
        <v>9</v>
      </c>
      <c r="AB29" s="463">
        <f t="shared" si="0"/>
        <v>9</v>
      </c>
      <c r="AC29" s="463">
        <f t="shared" si="1"/>
        <v>7</v>
      </c>
      <c r="AD29" s="463">
        <f t="shared" si="2"/>
        <v>7</v>
      </c>
      <c r="AE29" s="464">
        <f t="shared" si="3"/>
        <v>16</v>
      </c>
      <c r="AF29" s="464">
        <f t="shared" si="4"/>
        <v>16</v>
      </c>
    </row>
    <row r="30" spans="1:32" ht="15" x14ac:dyDescent="0.25">
      <c r="A30" s="460" t="s">
        <v>435</v>
      </c>
      <c r="B30" s="461"/>
      <c r="C30" s="461"/>
      <c r="D30" s="461"/>
      <c r="E30" s="461"/>
      <c r="F30" s="462"/>
      <c r="G30" s="462"/>
      <c r="H30" s="461"/>
      <c r="I30" s="461"/>
      <c r="J30" s="461"/>
      <c r="K30" s="461"/>
      <c r="L30" s="462"/>
      <c r="M30" s="462"/>
      <c r="N30" s="461">
        <v>1</v>
      </c>
      <c r="O30" s="461">
        <v>1</v>
      </c>
      <c r="P30" s="461"/>
      <c r="Q30" s="461"/>
      <c r="R30" s="462">
        <v>1</v>
      </c>
      <c r="S30" s="462">
        <v>1</v>
      </c>
      <c r="T30" s="461"/>
      <c r="U30" s="461"/>
      <c r="V30" s="461"/>
      <c r="W30" s="461"/>
      <c r="X30" s="462"/>
      <c r="Y30" s="462"/>
      <c r="Z30" s="117"/>
      <c r="AA30" s="463">
        <f t="shared" si="5"/>
        <v>1</v>
      </c>
      <c r="AB30" s="463">
        <f t="shared" si="0"/>
        <v>1</v>
      </c>
      <c r="AC30" s="463">
        <f t="shared" si="1"/>
        <v>0</v>
      </c>
      <c r="AD30" s="463">
        <f t="shared" si="2"/>
        <v>0</v>
      </c>
      <c r="AE30" s="464">
        <f t="shared" si="3"/>
        <v>1</v>
      </c>
      <c r="AF30" s="464">
        <f t="shared" si="4"/>
        <v>1</v>
      </c>
    </row>
    <row r="31" spans="1:32" ht="15" x14ac:dyDescent="0.25">
      <c r="A31" s="455" t="s">
        <v>436</v>
      </c>
      <c r="B31" s="456">
        <v>2</v>
      </c>
      <c r="C31" s="456">
        <v>2</v>
      </c>
      <c r="D31" s="456">
        <v>2</v>
      </c>
      <c r="E31" s="456">
        <v>2</v>
      </c>
      <c r="F31" s="457">
        <v>4</v>
      </c>
      <c r="G31" s="457">
        <v>4</v>
      </c>
      <c r="H31" s="456">
        <v>8</v>
      </c>
      <c r="I31" s="456">
        <v>8</v>
      </c>
      <c r="J31" s="456">
        <v>4</v>
      </c>
      <c r="K31" s="456">
        <v>4</v>
      </c>
      <c r="L31" s="457">
        <v>12</v>
      </c>
      <c r="M31" s="457">
        <v>12</v>
      </c>
      <c r="N31" s="456">
        <v>10</v>
      </c>
      <c r="O31" s="456">
        <v>10</v>
      </c>
      <c r="P31" s="456">
        <v>7</v>
      </c>
      <c r="Q31" s="456">
        <v>7</v>
      </c>
      <c r="R31" s="457">
        <v>17</v>
      </c>
      <c r="S31" s="457">
        <v>17</v>
      </c>
      <c r="T31" s="456"/>
      <c r="U31" s="456"/>
      <c r="V31" s="456"/>
      <c r="W31" s="456"/>
      <c r="X31" s="457"/>
      <c r="Y31" s="457"/>
      <c r="Z31" s="117"/>
      <c r="AA31" s="458">
        <f t="shared" si="5"/>
        <v>20</v>
      </c>
      <c r="AB31" s="458">
        <f t="shared" si="0"/>
        <v>20</v>
      </c>
      <c r="AC31" s="458">
        <f t="shared" si="1"/>
        <v>13</v>
      </c>
      <c r="AD31" s="458">
        <f t="shared" si="2"/>
        <v>13</v>
      </c>
      <c r="AE31" s="459">
        <f t="shared" si="3"/>
        <v>33</v>
      </c>
      <c r="AF31" s="459">
        <f t="shared" si="4"/>
        <v>33</v>
      </c>
    </row>
    <row r="32" spans="1:32" ht="15" x14ac:dyDescent="0.25">
      <c r="A32" s="460" t="s">
        <v>419</v>
      </c>
      <c r="B32" s="461">
        <v>2</v>
      </c>
      <c r="C32" s="461">
        <v>2</v>
      </c>
      <c r="D32" s="461">
        <v>2</v>
      </c>
      <c r="E32" s="461">
        <v>2</v>
      </c>
      <c r="F32" s="462">
        <v>4</v>
      </c>
      <c r="G32" s="462">
        <v>4</v>
      </c>
      <c r="H32" s="461">
        <v>8</v>
      </c>
      <c r="I32" s="461">
        <v>8</v>
      </c>
      <c r="J32" s="461">
        <v>4</v>
      </c>
      <c r="K32" s="461">
        <v>4</v>
      </c>
      <c r="L32" s="462">
        <v>12</v>
      </c>
      <c r="M32" s="462">
        <v>12</v>
      </c>
      <c r="N32" s="461">
        <v>8</v>
      </c>
      <c r="O32" s="461">
        <v>8</v>
      </c>
      <c r="P32" s="461">
        <v>6</v>
      </c>
      <c r="Q32" s="461">
        <v>6</v>
      </c>
      <c r="R32" s="462">
        <v>14</v>
      </c>
      <c r="S32" s="462">
        <v>14</v>
      </c>
      <c r="T32" s="461"/>
      <c r="U32" s="461"/>
      <c r="V32" s="461"/>
      <c r="W32" s="461"/>
      <c r="X32" s="462"/>
      <c r="Y32" s="462"/>
      <c r="Z32" s="117"/>
      <c r="AA32" s="463">
        <f t="shared" si="5"/>
        <v>18</v>
      </c>
      <c r="AB32" s="463">
        <f t="shared" si="0"/>
        <v>18</v>
      </c>
      <c r="AC32" s="463">
        <f t="shared" si="1"/>
        <v>12</v>
      </c>
      <c r="AD32" s="463">
        <f t="shared" si="2"/>
        <v>12</v>
      </c>
      <c r="AE32" s="464">
        <f t="shared" si="3"/>
        <v>30</v>
      </c>
      <c r="AF32" s="464">
        <f t="shared" si="4"/>
        <v>30</v>
      </c>
    </row>
    <row r="33" spans="1:32" ht="15" x14ac:dyDescent="0.25">
      <c r="A33" s="460" t="s">
        <v>437</v>
      </c>
      <c r="B33" s="461"/>
      <c r="C33" s="461"/>
      <c r="D33" s="461"/>
      <c r="E33" s="461"/>
      <c r="F33" s="462"/>
      <c r="G33" s="462"/>
      <c r="H33" s="461"/>
      <c r="I33" s="461"/>
      <c r="J33" s="461"/>
      <c r="K33" s="461"/>
      <c r="L33" s="462"/>
      <c r="M33" s="462"/>
      <c r="N33" s="461">
        <v>2</v>
      </c>
      <c r="O33" s="461">
        <v>2</v>
      </c>
      <c r="P33" s="461">
        <v>1</v>
      </c>
      <c r="Q33" s="461">
        <v>1</v>
      </c>
      <c r="R33" s="462">
        <v>3</v>
      </c>
      <c r="S33" s="462">
        <v>3</v>
      </c>
      <c r="T33" s="461"/>
      <c r="U33" s="461"/>
      <c r="V33" s="461"/>
      <c r="W33" s="461"/>
      <c r="X33" s="462"/>
      <c r="Y33" s="462"/>
      <c r="Z33" s="117"/>
      <c r="AA33" s="463">
        <f t="shared" si="5"/>
        <v>2</v>
      </c>
      <c r="AB33" s="463">
        <f t="shared" si="0"/>
        <v>2</v>
      </c>
      <c r="AC33" s="463">
        <f t="shared" si="1"/>
        <v>1</v>
      </c>
      <c r="AD33" s="463">
        <f t="shared" si="2"/>
        <v>1</v>
      </c>
      <c r="AE33" s="464">
        <f t="shared" si="3"/>
        <v>3</v>
      </c>
      <c r="AF33" s="464">
        <f t="shared" si="4"/>
        <v>3</v>
      </c>
    </row>
    <row r="34" spans="1:32" ht="15" x14ac:dyDescent="0.25">
      <c r="A34" s="455" t="s">
        <v>438</v>
      </c>
      <c r="B34" s="456">
        <v>2</v>
      </c>
      <c r="C34" s="456">
        <v>2</v>
      </c>
      <c r="D34" s="456"/>
      <c r="E34" s="456"/>
      <c r="F34" s="457">
        <v>2</v>
      </c>
      <c r="G34" s="457">
        <v>2</v>
      </c>
      <c r="H34" s="456">
        <v>2</v>
      </c>
      <c r="I34" s="456">
        <v>2</v>
      </c>
      <c r="J34" s="456"/>
      <c r="K34" s="456"/>
      <c r="L34" s="457">
        <v>2</v>
      </c>
      <c r="M34" s="457">
        <v>2</v>
      </c>
      <c r="N34" s="456"/>
      <c r="O34" s="456"/>
      <c r="P34" s="456"/>
      <c r="Q34" s="456"/>
      <c r="R34" s="457"/>
      <c r="S34" s="457"/>
      <c r="T34" s="456"/>
      <c r="U34" s="456"/>
      <c r="V34" s="456"/>
      <c r="W34" s="456"/>
      <c r="X34" s="457"/>
      <c r="Y34" s="457"/>
      <c r="Z34" s="117"/>
      <c r="AA34" s="458">
        <f t="shared" si="5"/>
        <v>4</v>
      </c>
      <c r="AB34" s="458">
        <f t="shared" si="0"/>
        <v>4</v>
      </c>
      <c r="AC34" s="458">
        <f t="shared" si="1"/>
        <v>0</v>
      </c>
      <c r="AD34" s="458">
        <f t="shared" si="2"/>
        <v>0</v>
      </c>
      <c r="AE34" s="459">
        <f t="shared" si="3"/>
        <v>4</v>
      </c>
      <c r="AF34" s="459">
        <f t="shared" si="4"/>
        <v>4</v>
      </c>
    </row>
    <row r="35" spans="1:32" ht="15" x14ac:dyDescent="0.25">
      <c r="A35" s="460" t="s">
        <v>181</v>
      </c>
      <c r="B35" s="461">
        <v>2</v>
      </c>
      <c r="C35" s="461">
        <v>2</v>
      </c>
      <c r="D35" s="461"/>
      <c r="E35" s="461"/>
      <c r="F35" s="462">
        <v>2</v>
      </c>
      <c r="G35" s="462">
        <v>2</v>
      </c>
      <c r="H35" s="461">
        <v>2</v>
      </c>
      <c r="I35" s="461">
        <v>2</v>
      </c>
      <c r="J35" s="461"/>
      <c r="K35" s="461"/>
      <c r="L35" s="462">
        <v>2</v>
      </c>
      <c r="M35" s="462">
        <v>2</v>
      </c>
      <c r="N35" s="461"/>
      <c r="O35" s="461"/>
      <c r="P35" s="461"/>
      <c r="Q35" s="461"/>
      <c r="R35" s="462"/>
      <c r="S35" s="462"/>
      <c r="T35" s="461"/>
      <c r="U35" s="461"/>
      <c r="V35" s="461"/>
      <c r="W35" s="461"/>
      <c r="X35" s="462"/>
      <c r="Y35" s="462"/>
      <c r="Z35" s="117"/>
      <c r="AA35" s="463">
        <f t="shared" si="5"/>
        <v>4</v>
      </c>
      <c r="AB35" s="463">
        <f t="shared" si="0"/>
        <v>4</v>
      </c>
      <c r="AC35" s="463">
        <f t="shared" si="1"/>
        <v>0</v>
      </c>
      <c r="AD35" s="463">
        <f t="shared" si="2"/>
        <v>0</v>
      </c>
      <c r="AE35" s="464">
        <f t="shared" si="3"/>
        <v>4</v>
      </c>
      <c r="AF35" s="464">
        <f t="shared" si="4"/>
        <v>4</v>
      </c>
    </row>
    <row r="36" spans="1:32" ht="15" x14ac:dyDescent="0.25">
      <c r="A36" s="455" t="s">
        <v>439</v>
      </c>
      <c r="B36" s="456">
        <v>20</v>
      </c>
      <c r="C36" s="456">
        <v>20</v>
      </c>
      <c r="D36" s="456">
        <v>3</v>
      </c>
      <c r="E36" s="456">
        <v>3</v>
      </c>
      <c r="F36" s="457">
        <v>23</v>
      </c>
      <c r="G36" s="457">
        <v>23</v>
      </c>
      <c r="H36" s="456">
        <v>27</v>
      </c>
      <c r="I36" s="456">
        <v>25</v>
      </c>
      <c r="J36" s="456">
        <v>10</v>
      </c>
      <c r="K36" s="456">
        <v>8</v>
      </c>
      <c r="L36" s="457">
        <v>37</v>
      </c>
      <c r="M36" s="457">
        <v>33</v>
      </c>
      <c r="N36" s="456">
        <v>20</v>
      </c>
      <c r="O36" s="456">
        <v>18</v>
      </c>
      <c r="P36" s="456">
        <v>14</v>
      </c>
      <c r="Q36" s="456">
        <v>11</v>
      </c>
      <c r="R36" s="457">
        <v>34</v>
      </c>
      <c r="S36" s="457">
        <v>29</v>
      </c>
      <c r="T36" s="456"/>
      <c r="U36" s="456"/>
      <c r="V36" s="456"/>
      <c r="W36" s="456"/>
      <c r="X36" s="457"/>
      <c r="Y36" s="457"/>
      <c r="Z36" s="117"/>
      <c r="AA36" s="458">
        <f t="shared" si="5"/>
        <v>67</v>
      </c>
      <c r="AB36" s="458">
        <f t="shared" si="0"/>
        <v>63</v>
      </c>
      <c r="AC36" s="458">
        <f t="shared" si="1"/>
        <v>27</v>
      </c>
      <c r="AD36" s="458">
        <f t="shared" si="2"/>
        <v>22</v>
      </c>
      <c r="AE36" s="459">
        <f t="shared" si="3"/>
        <v>94</v>
      </c>
      <c r="AF36" s="459">
        <f t="shared" si="4"/>
        <v>85</v>
      </c>
    </row>
    <row r="37" spans="1:32" ht="15" x14ac:dyDescent="0.25">
      <c r="A37" s="568" t="s">
        <v>484</v>
      </c>
      <c r="B37" s="461">
        <v>1</v>
      </c>
      <c r="C37" s="461">
        <v>1</v>
      </c>
      <c r="D37" s="461"/>
      <c r="E37" s="461"/>
      <c r="F37" s="462">
        <v>1</v>
      </c>
      <c r="G37" s="462">
        <v>1</v>
      </c>
      <c r="H37" s="461"/>
      <c r="I37" s="461"/>
      <c r="J37" s="461"/>
      <c r="K37" s="461"/>
      <c r="L37" s="462"/>
      <c r="M37" s="462"/>
      <c r="N37" s="461">
        <v>4</v>
      </c>
      <c r="O37" s="461">
        <v>4</v>
      </c>
      <c r="P37" s="461"/>
      <c r="Q37" s="461"/>
      <c r="R37" s="462">
        <v>4</v>
      </c>
      <c r="S37" s="462">
        <v>4</v>
      </c>
      <c r="T37" s="461"/>
      <c r="U37" s="461"/>
      <c r="V37" s="461"/>
      <c r="W37" s="461"/>
      <c r="X37" s="462"/>
      <c r="Y37" s="462"/>
      <c r="Z37" s="117"/>
      <c r="AA37" s="463">
        <f t="shared" si="5"/>
        <v>5</v>
      </c>
      <c r="AB37" s="463">
        <f t="shared" si="0"/>
        <v>5</v>
      </c>
      <c r="AC37" s="463">
        <f t="shared" si="1"/>
        <v>0</v>
      </c>
      <c r="AD37" s="463">
        <f t="shared" si="2"/>
        <v>0</v>
      </c>
      <c r="AE37" s="464">
        <f t="shared" si="3"/>
        <v>5</v>
      </c>
      <c r="AF37" s="464">
        <f t="shared" si="4"/>
        <v>5</v>
      </c>
    </row>
    <row r="38" spans="1:32" ht="15" x14ac:dyDescent="0.25">
      <c r="A38" s="460" t="s">
        <v>182</v>
      </c>
      <c r="B38" s="461">
        <v>4</v>
      </c>
      <c r="C38" s="461">
        <v>4</v>
      </c>
      <c r="D38" s="461"/>
      <c r="E38" s="461"/>
      <c r="F38" s="462">
        <v>4</v>
      </c>
      <c r="G38" s="462">
        <v>4</v>
      </c>
      <c r="H38" s="461">
        <v>8</v>
      </c>
      <c r="I38" s="461">
        <v>8</v>
      </c>
      <c r="J38" s="461">
        <v>2</v>
      </c>
      <c r="K38" s="461">
        <v>2</v>
      </c>
      <c r="L38" s="462">
        <v>10</v>
      </c>
      <c r="M38" s="462">
        <v>10</v>
      </c>
      <c r="N38" s="461">
        <v>5</v>
      </c>
      <c r="O38" s="461">
        <v>5</v>
      </c>
      <c r="P38" s="461">
        <v>2</v>
      </c>
      <c r="Q38" s="461">
        <v>1</v>
      </c>
      <c r="R38" s="462">
        <v>7</v>
      </c>
      <c r="S38" s="462">
        <v>6</v>
      </c>
      <c r="T38" s="461"/>
      <c r="U38" s="461"/>
      <c r="V38" s="461"/>
      <c r="W38" s="461"/>
      <c r="X38" s="462"/>
      <c r="Y38" s="462"/>
      <c r="Z38" s="117"/>
      <c r="AA38" s="463">
        <f t="shared" si="5"/>
        <v>17</v>
      </c>
      <c r="AB38" s="463">
        <f t="shared" si="0"/>
        <v>17</v>
      </c>
      <c r="AC38" s="463">
        <f t="shared" si="1"/>
        <v>4</v>
      </c>
      <c r="AD38" s="463">
        <f t="shared" si="2"/>
        <v>3</v>
      </c>
      <c r="AE38" s="464">
        <f t="shared" si="3"/>
        <v>21</v>
      </c>
      <c r="AF38" s="464">
        <f t="shared" si="4"/>
        <v>20</v>
      </c>
    </row>
    <row r="39" spans="1:32" ht="15" x14ac:dyDescent="0.25">
      <c r="A39" s="460" t="s">
        <v>440</v>
      </c>
      <c r="B39" s="461">
        <v>3</v>
      </c>
      <c r="C39" s="461">
        <v>3</v>
      </c>
      <c r="D39" s="461"/>
      <c r="E39" s="461"/>
      <c r="F39" s="462">
        <v>3</v>
      </c>
      <c r="G39" s="462">
        <v>3</v>
      </c>
      <c r="H39" s="461">
        <v>2</v>
      </c>
      <c r="I39" s="461">
        <v>1</v>
      </c>
      <c r="J39" s="461">
        <v>1</v>
      </c>
      <c r="K39" s="461">
        <v>1</v>
      </c>
      <c r="L39" s="462">
        <v>3</v>
      </c>
      <c r="M39" s="462">
        <v>2</v>
      </c>
      <c r="N39" s="461">
        <v>1</v>
      </c>
      <c r="O39" s="461">
        <v>0</v>
      </c>
      <c r="P39" s="461"/>
      <c r="Q39" s="461"/>
      <c r="R39" s="462">
        <v>1</v>
      </c>
      <c r="S39" s="462">
        <v>0</v>
      </c>
      <c r="T39" s="461"/>
      <c r="U39" s="461"/>
      <c r="V39" s="461"/>
      <c r="W39" s="461"/>
      <c r="X39" s="462"/>
      <c r="Y39" s="462"/>
      <c r="Z39" s="117"/>
      <c r="AA39" s="463">
        <f t="shared" si="5"/>
        <v>6</v>
      </c>
      <c r="AB39" s="463">
        <f t="shared" si="0"/>
        <v>4</v>
      </c>
      <c r="AC39" s="463">
        <f t="shared" si="1"/>
        <v>1</v>
      </c>
      <c r="AD39" s="463">
        <f t="shared" si="2"/>
        <v>1</v>
      </c>
      <c r="AE39" s="464">
        <f t="shared" si="3"/>
        <v>7</v>
      </c>
      <c r="AF39" s="464">
        <f t="shared" si="4"/>
        <v>5</v>
      </c>
    </row>
    <row r="40" spans="1:32" ht="15" x14ac:dyDescent="0.25">
      <c r="A40" s="460" t="s">
        <v>183</v>
      </c>
      <c r="B40" s="461">
        <v>10</v>
      </c>
      <c r="C40" s="461">
        <v>10</v>
      </c>
      <c r="D40" s="461">
        <v>3</v>
      </c>
      <c r="E40" s="461">
        <v>3</v>
      </c>
      <c r="F40" s="462">
        <v>13</v>
      </c>
      <c r="G40" s="462">
        <v>13</v>
      </c>
      <c r="H40" s="461">
        <v>10</v>
      </c>
      <c r="I40" s="461">
        <v>10</v>
      </c>
      <c r="J40" s="461">
        <v>7</v>
      </c>
      <c r="K40" s="461">
        <v>5</v>
      </c>
      <c r="L40" s="462">
        <v>17</v>
      </c>
      <c r="M40" s="462">
        <v>15</v>
      </c>
      <c r="N40" s="461">
        <v>4</v>
      </c>
      <c r="O40" s="461">
        <v>4</v>
      </c>
      <c r="P40" s="461">
        <v>5</v>
      </c>
      <c r="Q40" s="461">
        <v>4</v>
      </c>
      <c r="R40" s="462">
        <v>9</v>
      </c>
      <c r="S40" s="462">
        <v>8</v>
      </c>
      <c r="T40" s="461"/>
      <c r="U40" s="461"/>
      <c r="V40" s="461"/>
      <c r="W40" s="461"/>
      <c r="X40" s="462"/>
      <c r="Y40" s="462"/>
      <c r="Z40" s="117"/>
      <c r="AA40" s="463">
        <f t="shared" si="5"/>
        <v>24</v>
      </c>
      <c r="AB40" s="463">
        <f t="shared" si="0"/>
        <v>24</v>
      </c>
      <c r="AC40" s="463">
        <f t="shared" si="1"/>
        <v>15</v>
      </c>
      <c r="AD40" s="463">
        <f t="shared" si="2"/>
        <v>12</v>
      </c>
      <c r="AE40" s="464">
        <f t="shared" si="3"/>
        <v>39</v>
      </c>
      <c r="AF40" s="464">
        <f t="shared" si="4"/>
        <v>36</v>
      </c>
    </row>
    <row r="41" spans="1:32" ht="15" x14ac:dyDescent="0.25">
      <c r="A41" s="460" t="s">
        <v>184</v>
      </c>
      <c r="B41" s="461">
        <v>2</v>
      </c>
      <c r="C41" s="461">
        <v>2</v>
      </c>
      <c r="D41" s="461"/>
      <c r="E41" s="461"/>
      <c r="F41" s="462">
        <v>2</v>
      </c>
      <c r="G41" s="462">
        <v>2</v>
      </c>
      <c r="H41" s="461">
        <v>7</v>
      </c>
      <c r="I41" s="461">
        <v>6</v>
      </c>
      <c r="J41" s="461"/>
      <c r="K41" s="461"/>
      <c r="L41" s="462">
        <v>7</v>
      </c>
      <c r="M41" s="462">
        <v>6</v>
      </c>
      <c r="N41" s="461">
        <v>5</v>
      </c>
      <c r="O41" s="461">
        <v>4</v>
      </c>
      <c r="P41" s="461">
        <v>7</v>
      </c>
      <c r="Q41" s="461">
        <v>6</v>
      </c>
      <c r="R41" s="462">
        <v>12</v>
      </c>
      <c r="S41" s="462">
        <v>10</v>
      </c>
      <c r="T41" s="461"/>
      <c r="U41" s="461"/>
      <c r="V41" s="461"/>
      <c r="W41" s="461"/>
      <c r="X41" s="462"/>
      <c r="Y41" s="462"/>
      <c r="Z41" s="117"/>
      <c r="AA41" s="463">
        <f t="shared" si="5"/>
        <v>14</v>
      </c>
      <c r="AB41" s="463">
        <f t="shared" si="0"/>
        <v>12</v>
      </c>
      <c r="AC41" s="463">
        <f t="shared" si="1"/>
        <v>7</v>
      </c>
      <c r="AD41" s="463">
        <f t="shared" si="2"/>
        <v>6</v>
      </c>
      <c r="AE41" s="464">
        <f t="shared" si="3"/>
        <v>21</v>
      </c>
      <c r="AF41" s="464">
        <f t="shared" si="4"/>
        <v>18</v>
      </c>
    </row>
    <row r="42" spans="1:32" ht="15" x14ac:dyDescent="0.25">
      <c r="A42" s="460" t="s">
        <v>185</v>
      </c>
      <c r="B42" s="461"/>
      <c r="C42" s="461"/>
      <c r="D42" s="461"/>
      <c r="E42" s="461"/>
      <c r="F42" s="462"/>
      <c r="G42" s="462"/>
      <c r="H42" s="461"/>
      <c r="I42" s="461"/>
      <c r="J42" s="461"/>
      <c r="K42" s="461"/>
      <c r="L42" s="462"/>
      <c r="M42" s="462"/>
      <c r="N42" s="461">
        <v>1</v>
      </c>
      <c r="O42" s="461">
        <v>1</v>
      </c>
      <c r="P42" s="461"/>
      <c r="Q42" s="461"/>
      <c r="R42" s="462">
        <v>1</v>
      </c>
      <c r="S42" s="462">
        <v>1</v>
      </c>
      <c r="T42" s="461"/>
      <c r="U42" s="461"/>
      <c r="V42" s="461"/>
      <c r="W42" s="461"/>
      <c r="X42" s="462"/>
      <c r="Y42" s="462"/>
      <c r="Z42" s="117"/>
      <c r="AA42" s="463">
        <f t="shared" si="5"/>
        <v>1</v>
      </c>
      <c r="AB42" s="463">
        <f t="shared" si="0"/>
        <v>1</v>
      </c>
      <c r="AC42" s="463">
        <f t="shared" si="1"/>
        <v>0</v>
      </c>
      <c r="AD42" s="463">
        <f t="shared" si="2"/>
        <v>0</v>
      </c>
      <c r="AE42" s="464">
        <f t="shared" si="3"/>
        <v>1</v>
      </c>
      <c r="AF42" s="464">
        <f t="shared" si="4"/>
        <v>1</v>
      </c>
    </row>
    <row r="43" spans="1:32" ht="15" x14ac:dyDescent="0.25">
      <c r="A43" s="455" t="s">
        <v>441</v>
      </c>
      <c r="B43" s="456">
        <v>1</v>
      </c>
      <c r="C43" s="456">
        <v>1</v>
      </c>
      <c r="D43" s="456"/>
      <c r="E43" s="456"/>
      <c r="F43" s="457">
        <v>1</v>
      </c>
      <c r="G43" s="457">
        <v>1</v>
      </c>
      <c r="H43" s="456"/>
      <c r="I43" s="456"/>
      <c r="J43" s="456">
        <v>3</v>
      </c>
      <c r="K43" s="456">
        <v>3</v>
      </c>
      <c r="L43" s="457">
        <v>3</v>
      </c>
      <c r="M43" s="457">
        <v>3</v>
      </c>
      <c r="N43" s="456">
        <v>3</v>
      </c>
      <c r="O43" s="456">
        <v>3</v>
      </c>
      <c r="P43" s="456">
        <v>3</v>
      </c>
      <c r="Q43" s="456">
        <v>3</v>
      </c>
      <c r="R43" s="457">
        <v>6</v>
      </c>
      <c r="S43" s="457">
        <v>6</v>
      </c>
      <c r="T43" s="456"/>
      <c r="U43" s="456"/>
      <c r="V43" s="456"/>
      <c r="W43" s="456"/>
      <c r="X43" s="457"/>
      <c r="Y43" s="457"/>
      <c r="Z43" s="117"/>
      <c r="AA43" s="458">
        <f t="shared" si="5"/>
        <v>4</v>
      </c>
      <c r="AB43" s="458">
        <f t="shared" si="0"/>
        <v>4</v>
      </c>
      <c r="AC43" s="458">
        <f t="shared" si="1"/>
        <v>6</v>
      </c>
      <c r="AD43" s="458">
        <f t="shared" si="2"/>
        <v>6</v>
      </c>
      <c r="AE43" s="459">
        <f t="shared" si="3"/>
        <v>10</v>
      </c>
      <c r="AF43" s="459">
        <f t="shared" si="4"/>
        <v>10</v>
      </c>
    </row>
    <row r="44" spans="1:32" ht="15" x14ac:dyDescent="0.25">
      <c r="A44" s="460" t="s">
        <v>119</v>
      </c>
      <c r="B44" s="461">
        <v>1</v>
      </c>
      <c r="C44" s="461">
        <v>1</v>
      </c>
      <c r="D44" s="461"/>
      <c r="E44" s="461"/>
      <c r="F44" s="462">
        <v>1</v>
      </c>
      <c r="G44" s="462">
        <v>1</v>
      </c>
      <c r="H44" s="461"/>
      <c r="I44" s="461"/>
      <c r="J44" s="461">
        <v>3</v>
      </c>
      <c r="K44" s="461">
        <v>3</v>
      </c>
      <c r="L44" s="462">
        <v>3</v>
      </c>
      <c r="M44" s="462">
        <v>3</v>
      </c>
      <c r="N44" s="461">
        <v>2</v>
      </c>
      <c r="O44" s="461">
        <v>2</v>
      </c>
      <c r="P44" s="461">
        <v>3</v>
      </c>
      <c r="Q44" s="461">
        <v>3</v>
      </c>
      <c r="R44" s="462">
        <v>5</v>
      </c>
      <c r="S44" s="462">
        <v>5</v>
      </c>
      <c r="T44" s="461"/>
      <c r="U44" s="461"/>
      <c r="V44" s="461"/>
      <c r="W44" s="461"/>
      <c r="X44" s="462"/>
      <c r="Y44" s="462"/>
      <c r="Z44" s="117"/>
      <c r="AA44" s="463">
        <f t="shared" si="5"/>
        <v>3</v>
      </c>
      <c r="AB44" s="463">
        <f t="shared" si="0"/>
        <v>3</v>
      </c>
      <c r="AC44" s="463">
        <f t="shared" si="1"/>
        <v>6</v>
      </c>
      <c r="AD44" s="463">
        <f t="shared" si="2"/>
        <v>6</v>
      </c>
      <c r="AE44" s="464">
        <f t="shared" si="3"/>
        <v>9</v>
      </c>
      <c r="AF44" s="464">
        <f t="shared" si="4"/>
        <v>9</v>
      </c>
    </row>
    <row r="45" spans="1:32" ht="15" x14ac:dyDescent="0.25">
      <c r="A45" s="460" t="s">
        <v>422</v>
      </c>
      <c r="B45" s="461"/>
      <c r="C45" s="461"/>
      <c r="D45" s="461"/>
      <c r="E45" s="461"/>
      <c r="F45" s="462"/>
      <c r="G45" s="462"/>
      <c r="H45" s="461"/>
      <c r="I45" s="461"/>
      <c r="J45" s="461"/>
      <c r="K45" s="461"/>
      <c r="L45" s="462"/>
      <c r="M45" s="462"/>
      <c r="N45" s="461">
        <v>1</v>
      </c>
      <c r="O45" s="461">
        <v>1</v>
      </c>
      <c r="P45" s="461"/>
      <c r="Q45" s="461"/>
      <c r="R45" s="462">
        <v>1</v>
      </c>
      <c r="S45" s="462">
        <v>1</v>
      </c>
      <c r="T45" s="461"/>
      <c r="U45" s="461"/>
      <c r="V45" s="461"/>
      <c r="W45" s="461"/>
      <c r="X45" s="462"/>
      <c r="Y45" s="462"/>
      <c r="Z45" s="117"/>
      <c r="AA45" s="463">
        <f t="shared" si="5"/>
        <v>1</v>
      </c>
      <c r="AB45" s="463">
        <f t="shared" si="0"/>
        <v>1</v>
      </c>
      <c r="AC45" s="463">
        <f t="shared" si="1"/>
        <v>0</v>
      </c>
      <c r="AD45" s="463">
        <f t="shared" si="2"/>
        <v>0</v>
      </c>
      <c r="AE45" s="464">
        <f t="shared" si="3"/>
        <v>1</v>
      </c>
      <c r="AF45" s="464">
        <f t="shared" si="4"/>
        <v>1</v>
      </c>
    </row>
    <row r="46" spans="1:32" ht="15" x14ac:dyDescent="0.25">
      <c r="A46" s="455" t="s">
        <v>442</v>
      </c>
      <c r="B46" s="456">
        <v>14</v>
      </c>
      <c r="C46" s="456">
        <v>13</v>
      </c>
      <c r="D46" s="456">
        <v>2</v>
      </c>
      <c r="E46" s="456">
        <v>2</v>
      </c>
      <c r="F46" s="457">
        <v>16</v>
      </c>
      <c r="G46" s="457">
        <v>15</v>
      </c>
      <c r="H46" s="456">
        <v>17</v>
      </c>
      <c r="I46" s="456">
        <v>14</v>
      </c>
      <c r="J46" s="456">
        <v>10</v>
      </c>
      <c r="K46" s="456">
        <v>10</v>
      </c>
      <c r="L46" s="457">
        <v>27</v>
      </c>
      <c r="M46" s="457">
        <v>24</v>
      </c>
      <c r="N46" s="456">
        <v>17</v>
      </c>
      <c r="O46" s="456">
        <v>16</v>
      </c>
      <c r="P46" s="456">
        <v>6</v>
      </c>
      <c r="Q46" s="456">
        <v>6</v>
      </c>
      <c r="R46" s="457">
        <v>23</v>
      </c>
      <c r="S46" s="457">
        <v>22</v>
      </c>
      <c r="T46" s="456">
        <v>1</v>
      </c>
      <c r="U46" s="456">
        <v>0</v>
      </c>
      <c r="V46" s="456"/>
      <c r="W46" s="456"/>
      <c r="X46" s="457">
        <v>1</v>
      </c>
      <c r="Y46" s="457">
        <v>0</v>
      </c>
      <c r="Z46" s="117"/>
      <c r="AA46" s="458">
        <f t="shared" si="5"/>
        <v>49</v>
      </c>
      <c r="AB46" s="458">
        <f t="shared" si="0"/>
        <v>43</v>
      </c>
      <c r="AC46" s="458">
        <f t="shared" si="1"/>
        <v>18</v>
      </c>
      <c r="AD46" s="458">
        <f t="shared" si="2"/>
        <v>18</v>
      </c>
      <c r="AE46" s="459">
        <f t="shared" si="3"/>
        <v>67</v>
      </c>
      <c r="AF46" s="459">
        <f t="shared" si="4"/>
        <v>61</v>
      </c>
    </row>
    <row r="47" spans="1:32" ht="15" x14ac:dyDescent="0.25">
      <c r="A47" s="460" t="s">
        <v>186</v>
      </c>
      <c r="B47" s="461">
        <v>3</v>
      </c>
      <c r="C47" s="461">
        <v>3</v>
      </c>
      <c r="D47" s="461"/>
      <c r="E47" s="461"/>
      <c r="F47" s="462">
        <v>3</v>
      </c>
      <c r="G47" s="462">
        <v>3</v>
      </c>
      <c r="H47" s="461">
        <v>4</v>
      </c>
      <c r="I47" s="461">
        <v>4</v>
      </c>
      <c r="J47" s="461">
        <v>1</v>
      </c>
      <c r="K47" s="461">
        <v>1</v>
      </c>
      <c r="L47" s="462">
        <v>5</v>
      </c>
      <c r="M47" s="462">
        <v>5</v>
      </c>
      <c r="N47" s="461">
        <v>3</v>
      </c>
      <c r="O47" s="461">
        <v>3</v>
      </c>
      <c r="P47" s="461">
        <v>2</v>
      </c>
      <c r="Q47" s="461">
        <v>2</v>
      </c>
      <c r="R47" s="462">
        <v>5</v>
      </c>
      <c r="S47" s="462">
        <v>5</v>
      </c>
      <c r="T47" s="461"/>
      <c r="U47" s="461"/>
      <c r="V47" s="461"/>
      <c r="W47" s="461"/>
      <c r="X47" s="462"/>
      <c r="Y47" s="462"/>
      <c r="Z47" s="117"/>
      <c r="AA47" s="463">
        <f t="shared" si="5"/>
        <v>10</v>
      </c>
      <c r="AB47" s="463">
        <f t="shared" si="0"/>
        <v>10</v>
      </c>
      <c r="AC47" s="463">
        <f t="shared" si="1"/>
        <v>3</v>
      </c>
      <c r="AD47" s="463">
        <f t="shared" si="2"/>
        <v>3</v>
      </c>
      <c r="AE47" s="464">
        <f t="shared" si="3"/>
        <v>13</v>
      </c>
      <c r="AF47" s="464">
        <f t="shared" si="4"/>
        <v>13</v>
      </c>
    </row>
    <row r="48" spans="1:32" ht="15" x14ac:dyDescent="0.25">
      <c r="A48" s="460" t="s">
        <v>399</v>
      </c>
      <c r="B48" s="461">
        <v>9</v>
      </c>
      <c r="C48" s="461">
        <v>8</v>
      </c>
      <c r="D48" s="461">
        <v>1</v>
      </c>
      <c r="E48" s="461">
        <v>1</v>
      </c>
      <c r="F48" s="462">
        <v>10</v>
      </c>
      <c r="G48" s="462">
        <v>9</v>
      </c>
      <c r="H48" s="461">
        <v>13</v>
      </c>
      <c r="I48" s="461">
        <v>10</v>
      </c>
      <c r="J48" s="461">
        <v>9</v>
      </c>
      <c r="K48" s="461">
        <v>9</v>
      </c>
      <c r="L48" s="462">
        <v>22</v>
      </c>
      <c r="M48" s="462">
        <v>19</v>
      </c>
      <c r="N48" s="461">
        <v>8</v>
      </c>
      <c r="O48" s="461">
        <v>8</v>
      </c>
      <c r="P48" s="461">
        <v>3</v>
      </c>
      <c r="Q48" s="461">
        <v>3</v>
      </c>
      <c r="R48" s="462">
        <v>11</v>
      </c>
      <c r="S48" s="462">
        <v>11</v>
      </c>
      <c r="T48" s="461">
        <v>1</v>
      </c>
      <c r="U48" s="461">
        <v>0</v>
      </c>
      <c r="V48" s="461"/>
      <c r="W48" s="461"/>
      <c r="X48" s="462">
        <v>1</v>
      </c>
      <c r="Y48" s="462">
        <v>0</v>
      </c>
      <c r="Z48" s="117"/>
      <c r="AA48" s="463">
        <f t="shared" si="5"/>
        <v>31</v>
      </c>
      <c r="AB48" s="463">
        <f t="shared" si="0"/>
        <v>26</v>
      </c>
      <c r="AC48" s="463">
        <f t="shared" si="1"/>
        <v>13</v>
      </c>
      <c r="AD48" s="463">
        <f t="shared" si="2"/>
        <v>13</v>
      </c>
      <c r="AE48" s="464">
        <f t="shared" si="3"/>
        <v>44</v>
      </c>
      <c r="AF48" s="464">
        <f t="shared" si="4"/>
        <v>39</v>
      </c>
    </row>
    <row r="49" spans="1:32" ht="15" x14ac:dyDescent="0.25">
      <c r="A49" s="460" t="s">
        <v>187</v>
      </c>
      <c r="B49" s="461">
        <v>2</v>
      </c>
      <c r="C49" s="461">
        <v>2</v>
      </c>
      <c r="D49" s="461">
        <v>1</v>
      </c>
      <c r="E49" s="461">
        <v>1</v>
      </c>
      <c r="F49" s="462">
        <v>3</v>
      </c>
      <c r="G49" s="462">
        <v>3</v>
      </c>
      <c r="H49" s="461"/>
      <c r="I49" s="461"/>
      <c r="J49" s="461"/>
      <c r="K49" s="461"/>
      <c r="L49" s="462"/>
      <c r="M49" s="462"/>
      <c r="N49" s="461"/>
      <c r="O49" s="461"/>
      <c r="P49" s="461"/>
      <c r="Q49" s="461"/>
      <c r="R49" s="462"/>
      <c r="S49" s="462"/>
      <c r="T49" s="461"/>
      <c r="U49" s="461"/>
      <c r="V49" s="461"/>
      <c r="W49" s="461"/>
      <c r="X49" s="462"/>
      <c r="Y49" s="462"/>
      <c r="Z49" s="117"/>
      <c r="AA49" s="463">
        <f t="shared" si="5"/>
        <v>2</v>
      </c>
      <c r="AB49" s="463">
        <f t="shared" si="0"/>
        <v>2</v>
      </c>
      <c r="AC49" s="463">
        <f t="shared" si="1"/>
        <v>1</v>
      </c>
      <c r="AD49" s="463">
        <f t="shared" si="2"/>
        <v>1</v>
      </c>
      <c r="AE49" s="464">
        <f t="shared" si="3"/>
        <v>3</v>
      </c>
      <c r="AF49" s="464">
        <f t="shared" si="4"/>
        <v>3</v>
      </c>
    </row>
    <row r="50" spans="1:32" ht="15" x14ac:dyDescent="0.25">
      <c r="A50" s="475" t="s">
        <v>443</v>
      </c>
      <c r="B50" s="476"/>
      <c r="C50" s="476"/>
      <c r="D50" s="476"/>
      <c r="E50" s="476"/>
      <c r="F50" s="477"/>
      <c r="G50" s="477"/>
      <c r="H50" s="476"/>
      <c r="I50" s="476"/>
      <c r="J50" s="476"/>
      <c r="K50" s="476"/>
      <c r="L50" s="477"/>
      <c r="M50" s="477"/>
      <c r="N50" s="476">
        <v>6</v>
      </c>
      <c r="O50" s="476">
        <v>5</v>
      </c>
      <c r="P50" s="476">
        <v>1</v>
      </c>
      <c r="Q50" s="476">
        <v>1</v>
      </c>
      <c r="R50" s="477">
        <v>7</v>
      </c>
      <c r="S50" s="477">
        <v>6</v>
      </c>
      <c r="T50" s="476"/>
      <c r="U50" s="476"/>
      <c r="V50" s="476"/>
      <c r="W50" s="476"/>
      <c r="X50" s="477"/>
      <c r="Y50" s="477"/>
      <c r="Z50" s="117"/>
      <c r="AA50" s="478">
        <f t="shared" si="5"/>
        <v>6</v>
      </c>
      <c r="AB50" s="478">
        <f t="shared" si="0"/>
        <v>5</v>
      </c>
      <c r="AC50" s="478">
        <f t="shared" si="1"/>
        <v>1</v>
      </c>
      <c r="AD50" s="478">
        <f t="shared" si="2"/>
        <v>1</v>
      </c>
      <c r="AE50" s="479">
        <f t="shared" si="3"/>
        <v>7</v>
      </c>
      <c r="AF50" s="479">
        <f t="shared" si="4"/>
        <v>6</v>
      </c>
    </row>
    <row r="51" spans="1:32" ht="15" x14ac:dyDescent="0.25">
      <c r="A51" s="455" t="s">
        <v>444</v>
      </c>
      <c r="B51" s="456"/>
      <c r="C51" s="456"/>
      <c r="D51" s="456">
        <v>2</v>
      </c>
      <c r="E51" s="456">
        <v>1</v>
      </c>
      <c r="F51" s="457">
        <v>2</v>
      </c>
      <c r="G51" s="457">
        <v>1</v>
      </c>
      <c r="H51" s="456">
        <v>1</v>
      </c>
      <c r="I51" s="456">
        <v>0</v>
      </c>
      <c r="J51" s="456">
        <v>2</v>
      </c>
      <c r="K51" s="456">
        <v>2</v>
      </c>
      <c r="L51" s="457">
        <v>3</v>
      </c>
      <c r="M51" s="457">
        <v>2</v>
      </c>
      <c r="N51" s="456">
        <v>5</v>
      </c>
      <c r="O51" s="456">
        <v>4</v>
      </c>
      <c r="P51" s="456">
        <v>2</v>
      </c>
      <c r="Q51" s="456">
        <v>2</v>
      </c>
      <c r="R51" s="457">
        <v>7</v>
      </c>
      <c r="S51" s="457">
        <v>6</v>
      </c>
      <c r="T51" s="456"/>
      <c r="U51" s="456"/>
      <c r="V51" s="456"/>
      <c r="W51" s="456"/>
      <c r="X51" s="457"/>
      <c r="Y51" s="457"/>
      <c r="Z51" s="117"/>
      <c r="AA51" s="458">
        <f t="shared" si="5"/>
        <v>6</v>
      </c>
      <c r="AB51" s="458">
        <f t="shared" si="0"/>
        <v>4</v>
      </c>
      <c r="AC51" s="458">
        <f t="shared" si="1"/>
        <v>6</v>
      </c>
      <c r="AD51" s="458">
        <f t="shared" si="2"/>
        <v>5</v>
      </c>
      <c r="AE51" s="459">
        <f t="shared" si="3"/>
        <v>12</v>
      </c>
      <c r="AF51" s="459">
        <f t="shared" si="4"/>
        <v>9</v>
      </c>
    </row>
    <row r="52" spans="1:32" ht="15" x14ac:dyDescent="0.25">
      <c r="A52" s="460" t="s">
        <v>400</v>
      </c>
      <c r="B52" s="461"/>
      <c r="C52" s="461"/>
      <c r="D52" s="461">
        <v>2</v>
      </c>
      <c r="E52" s="461">
        <v>1</v>
      </c>
      <c r="F52" s="462">
        <v>2</v>
      </c>
      <c r="G52" s="462">
        <v>1</v>
      </c>
      <c r="H52" s="461">
        <v>1</v>
      </c>
      <c r="I52" s="461">
        <v>0</v>
      </c>
      <c r="J52" s="461">
        <v>2</v>
      </c>
      <c r="K52" s="461">
        <v>2</v>
      </c>
      <c r="L52" s="462">
        <v>3</v>
      </c>
      <c r="M52" s="462">
        <v>2</v>
      </c>
      <c r="N52" s="461">
        <v>5</v>
      </c>
      <c r="O52" s="461">
        <v>4</v>
      </c>
      <c r="P52" s="461">
        <v>2</v>
      </c>
      <c r="Q52" s="461">
        <v>2</v>
      </c>
      <c r="R52" s="462">
        <v>7</v>
      </c>
      <c r="S52" s="462">
        <v>6</v>
      </c>
      <c r="T52" s="461"/>
      <c r="U52" s="461"/>
      <c r="V52" s="461"/>
      <c r="W52" s="461"/>
      <c r="X52" s="462"/>
      <c r="Y52" s="462"/>
      <c r="Z52" s="117"/>
      <c r="AA52" s="463">
        <f t="shared" si="5"/>
        <v>6</v>
      </c>
      <c r="AB52" s="463">
        <f t="shared" si="0"/>
        <v>4</v>
      </c>
      <c r="AC52" s="463">
        <f t="shared" si="1"/>
        <v>6</v>
      </c>
      <c r="AD52" s="463">
        <f t="shared" si="2"/>
        <v>5</v>
      </c>
      <c r="AE52" s="464">
        <f t="shared" si="3"/>
        <v>12</v>
      </c>
      <c r="AF52" s="464">
        <f t="shared" si="4"/>
        <v>9</v>
      </c>
    </row>
    <row r="53" spans="1:32" ht="15" x14ac:dyDescent="0.25">
      <c r="A53" s="455" t="s">
        <v>445</v>
      </c>
      <c r="B53" s="456">
        <v>1</v>
      </c>
      <c r="C53" s="456">
        <v>1</v>
      </c>
      <c r="D53" s="456"/>
      <c r="E53" s="456"/>
      <c r="F53" s="457">
        <v>1</v>
      </c>
      <c r="G53" s="457">
        <v>1</v>
      </c>
      <c r="H53" s="456">
        <v>3</v>
      </c>
      <c r="I53" s="456">
        <v>3</v>
      </c>
      <c r="J53" s="456">
        <v>1</v>
      </c>
      <c r="K53" s="456">
        <v>0</v>
      </c>
      <c r="L53" s="457">
        <v>4</v>
      </c>
      <c r="M53" s="457">
        <v>3</v>
      </c>
      <c r="N53" s="456">
        <v>1</v>
      </c>
      <c r="O53" s="456">
        <v>0</v>
      </c>
      <c r="P53" s="456"/>
      <c r="Q53" s="456"/>
      <c r="R53" s="457">
        <v>1</v>
      </c>
      <c r="S53" s="457">
        <v>0</v>
      </c>
      <c r="T53" s="456"/>
      <c r="U53" s="456"/>
      <c r="V53" s="456"/>
      <c r="W53" s="456"/>
      <c r="X53" s="457"/>
      <c r="Y53" s="457"/>
      <c r="Z53" s="117"/>
      <c r="AA53" s="458">
        <f t="shared" si="5"/>
        <v>5</v>
      </c>
      <c r="AB53" s="458">
        <f t="shared" si="0"/>
        <v>4</v>
      </c>
      <c r="AC53" s="458">
        <f t="shared" si="1"/>
        <v>1</v>
      </c>
      <c r="AD53" s="458">
        <f t="shared" si="2"/>
        <v>0</v>
      </c>
      <c r="AE53" s="459">
        <f t="shared" si="3"/>
        <v>6</v>
      </c>
      <c r="AF53" s="459">
        <f t="shared" si="4"/>
        <v>4</v>
      </c>
    </row>
    <row r="54" spans="1:32" ht="15" x14ac:dyDescent="0.25">
      <c r="A54" s="460" t="s">
        <v>168</v>
      </c>
      <c r="B54" s="461">
        <v>1</v>
      </c>
      <c r="C54" s="461">
        <v>1</v>
      </c>
      <c r="D54" s="461"/>
      <c r="E54" s="461"/>
      <c r="F54" s="462">
        <v>1</v>
      </c>
      <c r="G54" s="462">
        <v>1</v>
      </c>
      <c r="H54" s="461">
        <v>3</v>
      </c>
      <c r="I54" s="461">
        <v>3</v>
      </c>
      <c r="J54" s="461">
        <v>1</v>
      </c>
      <c r="K54" s="461">
        <v>0</v>
      </c>
      <c r="L54" s="462">
        <v>4</v>
      </c>
      <c r="M54" s="462">
        <v>3</v>
      </c>
      <c r="N54" s="461">
        <v>1</v>
      </c>
      <c r="O54" s="461">
        <v>0</v>
      </c>
      <c r="P54" s="461"/>
      <c r="Q54" s="461"/>
      <c r="R54" s="462">
        <v>1</v>
      </c>
      <c r="S54" s="462">
        <v>0</v>
      </c>
      <c r="T54" s="461"/>
      <c r="U54" s="461"/>
      <c r="V54" s="461"/>
      <c r="W54" s="461"/>
      <c r="X54" s="462"/>
      <c r="Y54" s="462"/>
      <c r="Z54" s="117"/>
      <c r="AA54" s="463">
        <f t="shared" si="5"/>
        <v>5</v>
      </c>
      <c r="AB54" s="463">
        <f t="shared" si="0"/>
        <v>4</v>
      </c>
      <c r="AC54" s="463">
        <f t="shared" si="1"/>
        <v>1</v>
      </c>
      <c r="AD54" s="463">
        <f t="shared" si="2"/>
        <v>0</v>
      </c>
      <c r="AE54" s="464">
        <f t="shared" si="3"/>
        <v>6</v>
      </c>
      <c r="AF54" s="464">
        <f t="shared" si="4"/>
        <v>4</v>
      </c>
    </row>
    <row r="55" spans="1:32" ht="15" x14ac:dyDescent="0.25">
      <c r="A55" s="455" t="s">
        <v>446</v>
      </c>
      <c r="B55" s="456">
        <v>3</v>
      </c>
      <c r="C55" s="456">
        <v>2</v>
      </c>
      <c r="D55" s="456">
        <v>1</v>
      </c>
      <c r="E55" s="456">
        <v>1</v>
      </c>
      <c r="F55" s="457">
        <v>4</v>
      </c>
      <c r="G55" s="457">
        <v>3</v>
      </c>
      <c r="H55" s="456">
        <v>2</v>
      </c>
      <c r="I55" s="456">
        <v>2</v>
      </c>
      <c r="J55" s="456">
        <v>1</v>
      </c>
      <c r="K55" s="456">
        <v>1</v>
      </c>
      <c r="L55" s="457">
        <v>3</v>
      </c>
      <c r="M55" s="457">
        <v>3</v>
      </c>
      <c r="N55" s="456">
        <v>3</v>
      </c>
      <c r="O55" s="456">
        <v>2</v>
      </c>
      <c r="P55" s="456">
        <v>2</v>
      </c>
      <c r="Q55" s="456">
        <v>2</v>
      </c>
      <c r="R55" s="457">
        <v>5</v>
      </c>
      <c r="S55" s="457">
        <v>4</v>
      </c>
      <c r="T55" s="456"/>
      <c r="U55" s="456"/>
      <c r="V55" s="456"/>
      <c r="W55" s="456"/>
      <c r="X55" s="457"/>
      <c r="Y55" s="457"/>
      <c r="Z55" s="117"/>
      <c r="AA55" s="458">
        <f t="shared" si="5"/>
        <v>8</v>
      </c>
      <c r="AB55" s="458">
        <f t="shared" si="0"/>
        <v>6</v>
      </c>
      <c r="AC55" s="458">
        <f t="shared" si="1"/>
        <v>4</v>
      </c>
      <c r="AD55" s="458">
        <f t="shared" si="2"/>
        <v>4</v>
      </c>
      <c r="AE55" s="459">
        <f t="shared" si="3"/>
        <v>12</v>
      </c>
      <c r="AF55" s="459">
        <f t="shared" si="4"/>
        <v>10</v>
      </c>
    </row>
    <row r="56" spans="1:32" ht="15" x14ac:dyDescent="0.25">
      <c r="A56" s="460" t="s">
        <v>412</v>
      </c>
      <c r="B56" s="461">
        <v>2</v>
      </c>
      <c r="C56" s="461">
        <v>2</v>
      </c>
      <c r="D56" s="461"/>
      <c r="E56" s="461"/>
      <c r="F56" s="462">
        <v>2</v>
      </c>
      <c r="G56" s="462">
        <v>2</v>
      </c>
      <c r="H56" s="461">
        <v>1</v>
      </c>
      <c r="I56" s="461">
        <v>1</v>
      </c>
      <c r="J56" s="461"/>
      <c r="K56" s="461"/>
      <c r="L56" s="462">
        <v>1</v>
      </c>
      <c r="M56" s="462">
        <v>1</v>
      </c>
      <c r="N56" s="461">
        <v>3</v>
      </c>
      <c r="O56" s="461">
        <v>2</v>
      </c>
      <c r="P56" s="461"/>
      <c r="Q56" s="461"/>
      <c r="R56" s="462">
        <v>3</v>
      </c>
      <c r="S56" s="462">
        <v>2</v>
      </c>
      <c r="T56" s="461"/>
      <c r="U56" s="461"/>
      <c r="V56" s="461"/>
      <c r="W56" s="461"/>
      <c r="X56" s="462"/>
      <c r="Y56" s="462"/>
      <c r="Z56" s="117"/>
      <c r="AA56" s="463">
        <f t="shared" si="5"/>
        <v>6</v>
      </c>
      <c r="AB56" s="463">
        <f t="shared" si="0"/>
        <v>5</v>
      </c>
      <c r="AC56" s="463">
        <f t="shared" si="1"/>
        <v>0</v>
      </c>
      <c r="AD56" s="463">
        <f t="shared" si="2"/>
        <v>0</v>
      </c>
      <c r="AE56" s="464">
        <f t="shared" si="3"/>
        <v>6</v>
      </c>
      <c r="AF56" s="464">
        <f t="shared" si="4"/>
        <v>5</v>
      </c>
    </row>
    <row r="57" spans="1:32" ht="15" x14ac:dyDescent="0.25">
      <c r="A57" s="460" t="s">
        <v>405</v>
      </c>
      <c r="B57" s="461">
        <v>1</v>
      </c>
      <c r="C57" s="461"/>
      <c r="D57" s="461"/>
      <c r="E57" s="461"/>
      <c r="F57" s="462">
        <v>1</v>
      </c>
      <c r="G57" s="462">
        <v>0</v>
      </c>
      <c r="H57" s="461"/>
      <c r="I57" s="461"/>
      <c r="J57" s="461"/>
      <c r="K57" s="461"/>
      <c r="L57" s="462"/>
      <c r="M57" s="462"/>
      <c r="N57" s="461"/>
      <c r="O57" s="461"/>
      <c r="P57" s="461">
        <v>1</v>
      </c>
      <c r="Q57" s="461">
        <v>1</v>
      </c>
      <c r="R57" s="462">
        <v>1</v>
      </c>
      <c r="S57" s="462">
        <v>1</v>
      </c>
      <c r="T57" s="461"/>
      <c r="U57" s="461"/>
      <c r="V57" s="461"/>
      <c r="W57" s="461"/>
      <c r="X57" s="462"/>
      <c r="Y57" s="462"/>
      <c r="Z57" s="117"/>
      <c r="AA57" s="463">
        <f t="shared" si="5"/>
        <v>1</v>
      </c>
      <c r="AB57" s="463">
        <f t="shared" si="0"/>
        <v>0</v>
      </c>
      <c r="AC57" s="463">
        <f t="shared" si="1"/>
        <v>1</v>
      </c>
      <c r="AD57" s="463">
        <f t="shared" si="2"/>
        <v>1</v>
      </c>
      <c r="AE57" s="464">
        <f t="shared" si="3"/>
        <v>2</v>
      </c>
      <c r="AF57" s="464">
        <f t="shared" si="4"/>
        <v>1</v>
      </c>
    </row>
    <row r="58" spans="1:32" ht="15" x14ac:dyDescent="0.25">
      <c r="A58" s="460" t="s">
        <v>209</v>
      </c>
      <c r="B58" s="461"/>
      <c r="C58" s="461"/>
      <c r="D58" s="461">
        <v>1</v>
      </c>
      <c r="E58" s="461">
        <v>1</v>
      </c>
      <c r="F58" s="462">
        <v>1</v>
      </c>
      <c r="G58" s="462">
        <v>1</v>
      </c>
      <c r="H58" s="461">
        <v>1</v>
      </c>
      <c r="I58" s="461">
        <v>1</v>
      </c>
      <c r="J58" s="461">
        <v>1</v>
      </c>
      <c r="K58" s="461">
        <v>1</v>
      </c>
      <c r="L58" s="462">
        <v>2</v>
      </c>
      <c r="M58" s="462">
        <v>2</v>
      </c>
      <c r="N58" s="461"/>
      <c r="O58" s="461"/>
      <c r="P58" s="461">
        <v>1</v>
      </c>
      <c r="Q58" s="461">
        <v>1</v>
      </c>
      <c r="R58" s="462">
        <v>1</v>
      </c>
      <c r="S58" s="462">
        <v>1</v>
      </c>
      <c r="T58" s="461"/>
      <c r="U58" s="461"/>
      <c r="V58" s="461"/>
      <c r="W58" s="461"/>
      <c r="X58" s="462"/>
      <c r="Y58" s="462"/>
      <c r="Z58" s="117"/>
      <c r="AA58" s="463">
        <f t="shared" si="5"/>
        <v>1</v>
      </c>
      <c r="AB58" s="463">
        <f t="shared" si="0"/>
        <v>1</v>
      </c>
      <c r="AC58" s="463">
        <f t="shared" si="1"/>
        <v>3</v>
      </c>
      <c r="AD58" s="463">
        <f t="shared" si="2"/>
        <v>3</v>
      </c>
      <c r="AE58" s="464">
        <f t="shared" si="3"/>
        <v>4</v>
      </c>
      <c r="AF58" s="464">
        <f t="shared" si="4"/>
        <v>4</v>
      </c>
    </row>
    <row r="59" spans="1:32" ht="15" x14ac:dyDescent="0.25">
      <c r="A59" s="455" t="s">
        <v>447</v>
      </c>
      <c r="B59" s="456"/>
      <c r="C59" s="456"/>
      <c r="D59" s="456"/>
      <c r="E59" s="456"/>
      <c r="F59" s="457"/>
      <c r="G59" s="457"/>
      <c r="H59" s="456">
        <v>5</v>
      </c>
      <c r="I59" s="456">
        <v>5</v>
      </c>
      <c r="J59" s="456">
        <v>1</v>
      </c>
      <c r="K59" s="456">
        <v>1</v>
      </c>
      <c r="L59" s="457">
        <v>6</v>
      </c>
      <c r="M59" s="457">
        <v>6</v>
      </c>
      <c r="N59" s="456">
        <v>3</v>
      </c>
      <c r="O59" s="456">
        <v>2</v>
      </c>
      <c r="P59" s="456"/>
      <c r="Q59" s="456"/>
      <c r="R59" s="457">
        <v>3</v>
      </c>
      <c r="S59" s="457">
        <v>2</v>
      </c>
      <c r="T59" s="456"/>
      <c r="U59" s="456"/>
      <c r="V59" s="456"/>
      <c r="W59" s="456"/>
      <c r="X59" s="457"/>
      <c r="Y59" s="457"/>
      <c r="Z59" s="117"/>
      <c r="AA59" s="458">
        <f t="shared" si="5"/>
        <v>8</v>
      </c>
      <c r="AB59" s="458">
        <f t="shared" si="0"/>
        <v>7</v>
      </c>
      <c r="AC59" s="458">
        <f t="shared" si="1"/>
        <v>1</v>
      </c>
      <c r="AD59" s="458">
        <f t="shared" si="2"/>
        <v>1</v>
      </c>
      <c r="AE59" s="459">
        <f t="shared" si="3"/>
        <v>9</v>
      </c>
      <c r="AF59" s="459">
        <f t="shared" si="4"/>
        <v>8</v>
      </c>
    </row>
    <row r="60" spans="1:32" ht="15" x14ac:dyDescent="0.25">
      <c r="A60" s="460" t="s">
        <v>139</v>
      </c>
      <c r="B60" s="461"/>
      <c r="C60" s="461"/>
      <c r="D60" s="461"/>
      <c r="E60" s="461"/>
      <c r="F60" s="462"/>
      <c r="G60" s="462"/>
      <c r="H60" s="461">
        <v>5</v>
      </c>
      <c r="I60" s="461">
        <v>5</v>
      </c>
      <c r="J60" s="461">
        <v>1</v>
      </c>
      <c r="K60" s="461">
        <v>1</v>
      </c>
      <c r="L60" s="462">
        <v>6</v>
      </c>
      <c r="M60" s="462">
        <v>6</v>
      </c>
      <c r="N60" s="461">
        <v>3</v>
      </c>
      <c r="O60" s="461">
        <v>2</v>
      </c>
      <c r="P60" s="461"/>
      <c r="Q60" s="461"/>
      <c r="R60" s="462">
        <v>3</v>
      </c>
      <c r="S60" s="462">
        <v>2</v>
      </c>
      <c r="T60" s="461"/>
      <c r="U60" s="461"/>
      <c r="V60" s="461"/>
      <c r="W60" s="461"/>
      <c r="X60" s="462"/>
      <c r="Y60" s="462"/>
      <c r="Z60" s="117"/>
      <c r="AA60" s="463">
        <f t="shared" si="5"/>
        <v>8</v>
      </c>
      <c r="AB60" s="463">
        <f t="shared" si="0"/>
        <v>7</v>
      </c>
      <c r="AC60" s="463">
        <f t="shared" si="1"/>
        <v>1</v>
      </c>
      <c r="AD60" s="463">
        <f t="shared" si="2"/>
        <v>1</v>
      </c>
      <c r="AE60" s="464">
        <f t="shared" si="3"/>
        <v>9</v>
      </c>
      <c r="AF60" s="464">
        <f t="shared" si="4"/>
        <v>8</v>
      </c>
    </row>
    <row r="61" spans="1:32" ht="15" x14ac:dyDescent="0.25">
      <c r="A61" s="455" t="s">
        <v>448</v>
      </c>
      <c r="B61" s="456">
        <v>11</v>
      </c>
      <c r="C61" s="456">
        <v>11</v>
      </c>
      <c r="D61" s="456">
        <v>3</v>
      </c>
      <c r="E61" s="456">
        <v>2</v>
      </c>
      <c r="F61" s="457">
        <v>14</v>
      </c>
      <c r="G61" s="457">
        <v>13</v>
      </c>
      <c r="H61" s="456">
        <v>16</v>
      </c>
      <c r="I61" s="456">
        <v>16</v>
      </c>
      <c r="J61" s="456">
        <v>8</v>
      </c>
      <c r="K61" s="456">
        <v>7</v>
      </c>
      <c r="L61" s="457">
        <v>24</v>
      </c>
      <c r="M61" s="457">
        <v>23</v>
      </c>
      <c r="N61" s="456">
        <v>12</v>
      </c>
      <c r="O61" s="456">
        <v>12</v>
      </c>
      <c r="P61" s="456">
        <v>14</v>
      </c>
      <c r="Q61" s="456">
        <v>13</v>
      </c>
      <c r="R61" s="457">
        <v>26</v>
      </c>
      <c r="S61" s="457">
        <v>25</v>
      </c>
      <c r="T61" s="456"/>
      <c r="U61" s="456"/>
      <c r="V61" s="456"/>
      <c r="W61" s="456"/>
      <c r="X61" s="457"/>
      <c r="Y61" s="457"/>
      <c r="Z61" s="117"/>
      <c r="AA61" s="458">
        <f t="shared" si="5"/>
        <v>39</v>
      </c>
      <c r="AB61" s="458">
        <f t="shared" si="0"/>
        <v>39</v>
      </c>
      <c r="AC61" s="458">
        <f t="shared" si="1"/>
        <v>25</v>
      </c>
      <c r="AD61" s="458">
        <f t="shared" si="2"/>
        <v>22</v>
      </c>
      <c r="AE61" s="459">
        <f t="shared" si="3"/>
        <v>64</v>
      </c>
      <c r="AF61" s="459">
        <f t="shared" si="4"/>
        <v>61</v>
      </c>
    </row>
    <row r="62" spans="1:32" ht="15" x14ac:dyDescent="0.25">
      <c r="A62" s="460" t="s">
        <v>188</v>
      </c>
      <c r="B62" s="461">
        <v>4</v>
      </c>
      <c r="C62" s="461">
        <v>4</v>
      </c>
      <c r="D62" s="461"/>
      <c r="E62" s="461"/>
      <c r="F62" s="462">
        <v>4</v>
      </c>
      <c r="G62" s="462">
        <v>4</v>
      </c>
      <c r="H62" s="461">
        <v>3</v>
      </c>
      <c r="I62" s="461">
        <v>3</v>
      </c>
      <c r="J62" s="461">
        <v>2</v>
      </c>
      <c r="K62" s="461">
        <v>2</v>
      </c>
      <c r="L62" s="462">
        <v>5</v>
      </c>
      <c r="M62" s="462">
        <v>5</v>
      </c>
      <c r="N62" s="461"/>
      <c r="O62" s="461"/>
      <c r="P62" s="461">
        <v>2</v>
      </c>
      <c r="Q62" s="461">
        <v>2</v>
      </c>
      <c r="R62" s="462">
        <v>2</v>
      </c>
      <c r="S62" s="462">
        <v>2</v>
      </c>
      <c r="T62" s="461"/>
      <c r="U62" s="461"/>
      <c r="V62" s="461"/>
      <c r="W62" s="461"/>
      <c r="X62" s="462"/>
      <c r="Y62" s="462"/>
      <c r="Z62" s="117"/>
      <c r="AA62" s="463">
        <f t="shared" si="5"/>
        <v>7</v>
      </c>
      <c r="AB62" s="463">
        <f t="shared" si="0"/>
        <v>7</v>
      </c>
      <c r="AC62" s="463">
        <f t="shared" si="1"/>
        <v>4</v>
      </c>
      <c r="AD62" s="463">
        <f t="shared" si="2"/>
        <v>4</v>
      </c>
      <c r="AE62" s="464">
        <f t="shared" si="3"/>
        <v>11</v>
      </c>
      <c r="AF62" s="464">
        <f t="shared" si="4"/>
        <v>11</v>
      </c>
    </row>
    <row r="63" spans="1:32" ht="15" x14ac:dyDescent="0.25">
      <c r="A63" s="460" t="s">
        <v>420</v>
      </c>
      <c r="B63" s="461"/>
      <c r="C63" s="461"/>
      <c r="D63" s="461"/>
      <c r="E63" s="461"/>
      <c r="F63" s="462"/>
      <c r="G63" s="462"/>
      <c r="H63" s="461">
        <v>4</v>
      </c>
      <c r="I63" s="461">
        <v>4</v>
      </c>
      <c r="J63" s="461">
        <v>1</v>
      </c>
      <c r="K63" s="461">
        <v>1</v>
      </c>
      <c r="L63" s="462">
        <v>5</v>
      </c>
      <c r="M63" s="462">
        <v>5</v>
      </c>
      <c r="N63" s="461">
        <v>1</v>
      </c>
      <c r="O63" s="461">
        <v>1</v>
      </c>
      <c r="P63" s="461"/>
      <c r="Q63" s="461"/>
      <c r="R63" s="462">
        <v>1</v>
      </c>
      <c r="S63" s="462">
        <v>1</v>
      </c>
      <c r="T63" s="461"/>
      <c r="U63" s="461"/>
      <c r="V63" s="461"/>
      <c r="W63" s="461"/>
      <c r="X63" s="462"/>
      <c r="Y63" s="462"/>
      <c r="Z63" s="117"/>
      <c r="AA63" s="463">
        <f t="shared" si="5"/>
        <v>5</v>
      </c>
      <c r="AB63" s="463">
        <f t="shared" si="0"/>
        <v>5</v>
      </c>
      <c r="AC63" s="463">
        <f t="shared" si="1"/>
        <v>1</v>
      </c>
      <c r="AD63" s="463">
        <f t="shared" si="2"/>
        <v>1</v>
      </c>
      <c r="AE63" s="464">
        <f t="shared" si="3"/>
        <v>6</v>
      </c>
      <c r="AF63" s="464">
        <f t="shared" si="4"/>
        <v>6</v>
      </c>
    </row>
    <row r="64" spans="1:32" ht="15" x14ac:dyDescent="0.25">
      <c r="A64" s="460" t="s">
        <v>122</v>
      </c>
      <c r="B64" s="461">
        <v>4</v>
      </c>
      <c r="C64" s="461">
        <v>4</v>
      </c>
      <c r="D64" s="461"/>
      <c r="E64" s="461"/>
      <c r="F64" s="462">
        <v>4</v>
      </c>
      <c r="G64" s="462">
        <v>4</v>
      </c>
      <c r="H64" s="461">
        <v>4</v>
      </c>
      <c r="I64" s="461">
        <v>4</v>
      </c>
      <c r="J64" s="461"/>
      <c r="K64" s="461"/>
      <c r="L64" s="462">
        <v>4</v>
      </c>
      <c r="M64" s="462">
        <v>4</v>
      </c>
      <c r="N64" s="461"/>
      <c r="O64" s="461"/>
      <c r="P64" s="461"/>
      <c r="Q64" s="461"/>
      <c r="R64" s="462"/>
      <c r="S64" s="462"/>
      <c r="T64" s="461"/>
      <c r="U64" s="461"/>
      <c r="V64" s="461"/>
      <c r="W64" s="461"/>
      <c r="X64" s="462"/>
      <c r="Y64" s="462"/>
      <c r="Z64" s="117"/>
      <c r="AA64" s="463">
        <f t="shared" si="5"/>
        <v>8</v>
      </c>
      <c r="AB64" s="463">
        <f t="shared" si="0"/>
        <v>8</v>
      </c>
      <c r="AC64" s="463">
        <f t="shared" si="1"/>
        <v>0</v>
      </c>
      <c r="AD64" s="463">
        <f t="shared" si="2"/>
        <v>0</v>
      </c>
      <c r="AE64" s="464">
        <f t="shared" si="3"/>
        <v>8</v>
      </c>
      <c r="AF64" s="464">
        <f t="shared" si="4"/>
        <v>8</v>
      </c>
    </row>
    <row r="65" spans="1:32" ht="15" x14ac:dyDescent="0.25">
      <c r="A65" s="460" t="s">
        <v>189</v>
      </c>
      <c r="B65" s="461"/>
      <c r="C65" s="461"/>
      <c r="D65" s="461"/>
      <c r="E65" s="461"/>
      <c r="F65" s="462"/>
      <c r="G65" s="462"/>
      <c r="H65" s="461"/>
      <c r="I65" s="461"/>
      <c r="J65" s="461"/>
      <c r="K65" s="461"/>
      <c r="L65" s="462"/>
      <c r="M65" s="462"/>
      <c r="N65" s="461">
        <v>3</v>
      </c>
      <c r="O65" s="461">
        <v>3</v>
      </c>
      <c r="P65" s="461"/>
      <c r="Q65" s="461"/>
      <c r="R65" s="462">
        <v>3</v>
      </c>
      <c r="S65" s="462">
        <v>3</v>
      </c>
      <c r="T65" s="461"/>
      <c r="U65" s="461"/>
      <c r="V65" s="461"/>
      <c r="W65" s="461"/>
      <c r="X65" s="462"/>
      <c r="Y65" s="462"/>
      <c r="Z65" s="117"/>
      <c r="AA65" s="463">
        <f t="shared" si="5"/>
        <v>3</v>
      </c>
      <c r="AB65" s="463">
        <f t="shared" si="0"/>
        <v>3</v>
      </c>
      <c r="AC65" s="463">
        <f t="shared" si="1"/>
        <v>0</v>
      </c>
      <c r="AD65" s="463">
        <f t="shared" si="2"/>
        <v>0</v>
      </c>
      <c r="AE65" s="464">
        <f t="shared" si="3"/>
        <v>3</v>
      </c>
      <c r="AF65" s="464">
        <f t="shared" si="4"/>
        <v>3</v>
      </c>
    </row>
    <row r="66" spans="1:32" ht="15" x14ac:dyDescent="0.25">
      <c r="A66" s="460" t="s">
        <v>449</v>
      </c>
      <c r="B66" s="461"/>
      <c r="C66" s="461"/>
      <c r="D66" s="461"/>
      <c r="E66" s="461"/>
      <c r="F66" s="462"/>
      <c r="G66" s="462"/>
      <c r="H66" s="461"/>
      <c r="I66" s="461"/>
      <c r="J66" s="461"/>
      <c r="K66" s="461"/>
      <c r="L66" s="462"/>
      <c r="M66" s="462"/>
      <c r="N66" s="461"/>
      <c r="O66" s="461"/>
      <c r="P66" s="461">
        <v>1</v>
      </c>
      <c r="Q66" s="461">
        <v>1</v>
      </c>
      <c r="R66" s="462">
        <v>1</v>
      </c>
      <c r="S66" s="462">
        <v>1</v>
      </c>
      <c r="T66" s="461"/>
      <c r="U66" s="461"/>
      <c r="V66" s="461"/>
      <c r="W66" s="461"/>
      <c r="X66" s="462"/>
      <c r="Y66" s="462"/>
      <c r="Z66" s="117"/>
      <c r="AA66" s="463">
        <f t="shared" si="5"/>
        <v>0</v>
      </c>
      <c r="AB66" s="463">
        <f t="shared" si="0"/>
        <v>0</v>
      </c>
      <c r="AC66" s="463">
        <f t="shared" si="1"/>
        <v>1</v>
      </c>
      <c r="AD66" s="463">
        <f t="shared" si="2"/>
        <v>1</v>
      </c>
      <c r="AE66" s="464">
        <f t="shared" si="3"/>
        <v>1</v>
      </c>
      <c r="AF66" s="464">
        <f t="shared" si="4"/>
        <v>1</v>
      </c>
    </row>
    <row r="67" spans="1:32" ht="15" x14ac:dyDescent="0.25">
      <c r="A67" s="460" t="s">
        <v>190</v>
      </c>
      <c r="B67" s="461">
        <v>1</v>
      </c>
      <c r="C67" s="461">
        <v>1</v>
      </c>
      <c r="D67" s="461"/>
      <c r="E67" s="461"/>
      <c r="F67" s="462">
        <v>1</v>
      </c>
      <c r="G67" s="462">
        <v>1</v>
      </c>
      <c r="H67" s="461"/>
      <c r="I67" s="461"/>
      <c r="J67" s="461"/>
      <c r="K67" s="461"/>
      <c r="L67" s="462"/>
      <c r="M67" s="462"/>
      <c r="N67" s="461"/>
      <c r="O67" s="461"/>
      <c r="P67" s="461"/>
      <c r="Q67" s="461"/>
      <c r="R67" s="462"/>
      <c r="S67" s="462"/>
      <c r="T67" s="461"/>
      <c r="U67" s="461"/>
      <c r="V67" s="461"/>
      <c r="W67" s="461"/>
      <c r="X67" s="462"/>
      <c r="Y67" s="462"/>
      <c r="Z67" s="117"/>
      <c r="AA67" s="463">
        <f t="shared" si="5"/>
        <v>1</v>
      </c>
      <c r="AB67" s="463">
        <f t="shared" si="0"/>
        <v>1</v>
      </c>
      <c r="AC67" s="463">
        <f t="shared" si="1"/>
        <v>0</v>
      </c>
      <c r="AD67" s="463">
        <f t="shared" si="2"/>
        <v>0</v>
      </c>
      <c r="AE67" s="464">
        <f t="shared" si="3"/>
        <v>1</v>
      </c>
      <c r="AF67" s="464">
        <f t="shared" si="4"/>
        <v>1</v>
      </c>
    </row>
    <row r="68" spans="1:32" ht="15" x14ac:dyDescent="0.25">
      <c r="A68" s="460" t="s">
        <v>191</v>
      </c>
      <c r="B68" s="461"/>
      <c r="C68" s="461"/>
      <c r="D68" s="461">
        <v>1</v>
      </c>
      <c r="E68" s="461">
        <v>0</v>
      </c>
      <c r="F68" s="462">
        <v>1</v>
      </c>
      <c r="G68" s="462">
        <v>0</v>
      </c>
      <c r="H68" s="461">
        <v>1</v>
      </c>
      <c r="I68" s="461">
        <v>1</v>
      </c>
      <c r="J68" s="461">
        <v>1</v>
      </c>
      <c r="K68" s="461">
        <v>1</v>
      </c>
      <c r="L68" s="462">
        <v>2</v>
      </c>
      <c r="M68" s="462">
        <v>2</v>
      </c>
      <c r="N68" s="461">
        <v>2</v>
      </c>
      <c r="O68" s="461">
        <v>2</v>
      </c>
      <c r="P68" s="461">
        <v>8</v>
      </c>
      <c r="Q68" s="461">
        <v>7</v>
      </c>
      <c r="R68" s="462">
        <v>10</v>
      </c>
      <c r="S68" s="462">
        <v>9</v>
      </c>
      <c r="T68" s="461"/>
      <c r="U68" s="461"/>
      <c r="V68" s="461"/>
      <c r="W68" s="461"/>
      <c r="X68" s="462"/>
      <c r="Y68" s="462"/>
      <c r="Z68" s="117"/>
      <c r="AA68" s="463">
        <f t="shared" si="5"/>
        <v>3</v>
      </c>
      <c r="AB68" s="463">
        <f t="shared" si="0"/>
        <v>3</v>
      </c>
      <c r="AC68" s="463">
        <f t="shared" si="1"/>
        <v>10</v>
      </c>
      <c r="AD68" s="463">
        <f t="shared" si="2"/>
        <v>8</v>
      </c>
      <c r="AE68" s="464">
        <f t="shared" si="3"/>
        <v>13</v>
      </c>
      <c r="AF68" s="464">
        <f t="shared" si="4"/>
        <v>11</v>
      </c>
    </row>
    <row r="69" spans="1:32" ht="15" x14ac:dyDescent="0.25">
      <c r="A69" s="460" t="s">
        <v>401</v>
      </c>
      <c r="B69" s="461">
        <v>2</v>
      </c>
      <c r="C69" s="461">
        <v>2</v>
      </c>
      <c r="D69" s="461">
        <v>2</v>
      </c>
      <c r="E69" s="461">
        <v>2</v>
      </c>
      <c r="F69" s="462">
        <v>4</v>
      </c>
      <c r="G69" s="462">
        <v>4</v>
      </c>
      <c r="H69" s="461">
        <v>4</v>
      </c>
      <c r="I69" s="461">
        <v>4</v>
      </c>
      <c r="J69" s="461">
        <v>4</v>
      </c>
      <c r="K69" s="461">
        <v>3</v>
      </c>
      <c r="L69" s="462">
        <v>8</v>
      </c>
      <c r="M69" s="462">
        <v>7</v>
      </c>
      <c r="N69" s="461">
        <v>6</v>
      </c>
      <c r="O69" s="461">
        <v>6</v>
      </c>
      <c r="P69" s="461">
        <v>3</v>
      </c>
      <c r="Q69" s="461">
        <v>3</v>
      </c>
      <c r="R69" s="462">
        <v>9</v>
      </c>
      <c r="S69" s="462">
        <v>9</v>
      </c>
      <c r="T69" s="461"/>
      <c r="U69" s="461"/>
      <c r="V69" s="461"/>
      <c r="W69" s="461"/>
      <c r="X69" s="462"/>
      <c r="Y69" s="462"/>
      <c r="Z69" s="117"/>
      <c r="AA69" s="463">
        <f t="shared" si="5"/>
        <v>12</v>
      </c>
      <c r="AB69" s="463">
        <f t="shared" si="0"/>
        <v>12</v>
      </c>
      <c r="AC69" s="463">
        <f t="shared" si="1"/>
        <v>9</v>
      </c>
      <c r="AD69" s="463">
        <f t="shared" si="2"/>
        <v>8</v>
      </c>
      <c r="AE69" s="464">
        <f t="shared" si="3"/>
        <v>21</v>
      </c>
      <c r="AF69" s="464">
        <f t="shared" si="4"/>
        <v>20</v>
      </c>
    </row>
    <row r="70" spans="1:32" ht="15" x14ac:dyDescent="0.25">
      <c r="A70" s="455" t="s">
        <v>450</v>
      </c>
      <c r="B70" s="456">
        <v>1</v>
      </c>
      <c r="C70" s="456">
        <v>1</v>
      </c>
      <c r="D70" s="456"/>
      <c r="E70" s="456"/>
      <c r="F70" s="457">
        <v>1</v>
      </c>
      <c r="G70" s="457">
        <v>1</v>
      </c>
      <c r="H70" s="456">
        <v>3</v>
      </c>
      <c r="I70" s="456">
        <v>3</v>
      </c>
      <c r="J70" s="456">
        <v>6</v>
      </c>
      <c r="K70" s="456">
        <v>6</v>
      </c>
      <c r="L70" s="457">
        <v>9</v>
      </c>
      <c r="M70" s="457">
        <v>9</v>
      </c>
      <c r="N70" s="456">
        <v>2</v>
      </c>
      <c r="O70" s="456">
        <v>2</v>
      </c>
      <c r="P70" s="456">
        <v>3</v>
      </c>
      <c r="Q70" s="456">
        <v>3</v>
      </c>
      <c r="R70" s="457">
        <v>5</v>
      </c>
      <c r="S70" s="457">
        <v>5</v>
      </c>
      <c r="T70" s="456"/>
      <c r="U70" s="456"/>
      <c r="V70" s="456"/>
      <c r="W70" s="456"/>
      <c r="X70" s="457"/>
      <c r="Y70" s="457"/>
      <c r="Z70" s="117"/>
      <c r="AA70" s="458">
        <f t="shared" si="5"/>
        <v>6</v>
      </c>
      <c r="AB70" s="458">
        <f t="shared" si="0"/>
        <v>6</v>
      </c>
      <c r="AC70" s="458">
        <f t="shared" si="1"/>
        <v>9</v>
      </c>
      <c r="AD70" s="458">
        <f t="shared" si="2"/>
        <v>9</v>
      </c>
      <c r="AE70" s="459">
        <f t="shared" si="3"/>
        <v>15</v>
      </c>
      <c r="AF70" s="459">
        <f t="shared" si="4"/>
        <v>15</v>
      </c>
    </row>
    <row r="71" spans="1:32" ht="15" x14ac:dyDescent="0.25">
      <c r="A71" s="460" t="s">
        <v>138</v>
      </c>
      <c r="B71" s="461">
        <v>1</v>
      </c>
      <c r="C71" s="461">
        <v>1</v>
      </c>
      <c r="D71" s="461"/>
      <c r="E71" s="461"/>
      <c r="F71" s="462">
        <v>1</v>
      </c>
      <c r="G71" s="462">
        <v>1</v>
      </c>
      <c r="H71" s="461">
        <v>3</v>
      </c>
      <c r="I71" s="461">
        <v>3</v>
      </c>
      <c r="J71" s="461">
        <v>6</v>
      </c>
      <c r="K71" s="461">
        <v>6</v>
      </c>
      <c r="L71" s="462">
        <v>9</v>
      </c>
      <c r="M71" s="462">
        <v>9</v>
      </c>
      <c r="N71" s="461">
        <v>2</v>
      </c>
      <c r="O71" s="461">
        <v>2</v>
      </c>
      <c r="P71" s="461">
        <v>3</v>
      </c>
      <c r="Q71" s="461">
        <v>3</v>
      </c>
      <c r="R71" s="462">
        <v>5</v>
      </c>
      <c r="S71" s="462">
        <v>5</v>
      </c>
      <c r="T71" s="461"/>
      <c r="U71" s="461"/>
      <c r="V71" s="461"/>
      <c r="W71" s="461"/>
      <c r="X71" s="462"/>
      <c r="Y71" s="462"/>
      <c r="Z71" s="117"/>
      <c r="AA71" s="463">
        <f t="shared" si="5"/>
        <v>6</v>
      </c>
      <c r="AB71" s="463">
        <f t="shared" si="0"/>
        <v>6</v>
      </c>
      <c r="AC71" s="463">
        <f t="shared" si="1"/>
        <v>9</v>
      </c>
      <c r="AD71" s="463">
        <f t="shared" si="2"/>
        <v>9</v>
      </c>
      <c r="AE71" s="464">
        <f t="shared" si="3"/>
        <v>15</v>
      </c>
      <c r="AF71" s="464">
        <f t="shared" si="4"/>
        <v>15</v>
      </c>
    </row>
    <row r="72" spans="1:32" ht="15" x14ac:dyDescent="0.25">
      <c r="A72" s="455" t="s">
        <v>451</v>
      </c>
      <c r="B72" s="456">
        <v>16</v>
      </c>
      <c r="C72" s="456">
        <v>16</v>
      </c>
      <c r="D72" s="456">
        <v>7</v>
      </c>
      <c r="E72" s="456">
        <v>7</v>
      </c>
      <c r="F72" s="457">
        <v>23</v>
      </c>
      <c r="G72" s="457">
        <v>23</v>
      </c>
      <c r="H72" s="456">
        <v>30</v>
      </c>
      <c r="I72" s="456">
        <v>30</v>
      </c>
      <c r="J72" s="456">
        <v>22</v>
      </c>
      <c r="K72" s="456">
        <v>20</v>
      </c>
      <c r="L72" s="457">
        <v>52</v>
      </c>
      <c r="M72" s="457">
        <v>50</v>
      </c>
      <c r="N72" s="456">
        <v>17</v>
      </c>
      <c r="O72" s="456">
        <v>15</v>
      </c>
      <c r="P72" s="456">
        <v>22</v>
      </c>
      <c r="Q72" s="456">
        <v>22</v>
      </c>
      <c r="R72" s="457">
        <v>39</v>
      </c>
      <c r="S72" s="457">
        <v>37</v>
      </c>
      <c r="T72" s="456">
        <v>4</v>
      </c>
      <c r="U72" s="456">
        <v>4</v>
      </c>
      <c r="V72" s="456"/>
      <c r="W72" s="456"/>
      <c r="X72" s="457">
        <v>4</v>
      </c>
      <c r="Y72" s="457">
        <v>4</v>
      </c>
      <c r="Z72" s="117"/>
      <c r="AA72" s="458">
        <f t="shared" si="5"/>
        <v>67</v>
      </c>
      <c r="AB72" s="458">
        <f t="shared" ref="AB72:AB131" si="6">C72+I72+O72+U72</f>
        <v>65</v>
      </c>
      <c r="AC72" s="458">
        <f t="shared" ref="AC72:AC131" si="7">D72+J72+P72+V72</f>
        <v>51</v>
      </c>
      <c r="AD72" s="458">
        <f t="shared" ref="AD72:AD131" si="8">E72+K72+Q72+W72</f>
        <v>49</v>
      </c>
      <c r="AE72" s="459">
        <f t="shared" ref="AE72:AE131" si="9">F72+L72+R72+X72</f>
        <v>118</v>
      </c>
      <c r="AF72" s="459">
        <f t="shared" ref="AF72:AF131" si="10">G72+M72+S72+Y72</f>
        <v>114</v>
      </c>
    </row>
    <row r="73" spans="1:32" ht="15" x14ac:dyDescent="0.25">
      <c r="A73" s="460" t="s">
        <v>402</v>
      </c>
      <c r="B73" s="461"/>
      <c r="C73" s="461"/>
      <c r="D73" s="461"/>
      <c r="E73" s="461"/>
      <c r="F73" s="462"/>
      <c r="G73" s="462"/>
      <c r="H73" s="461">
        <v>1</v>
      </c>
      <c r="I73" s="461">
        <v>1</v>
      </c>
      <c r="J73" s="461">
        <v>1</v>
      </c>
      <c r="K73" s="461">
        <v>1</v>
      </c>
      <c r="L73" s="462">
        <v>2</v>
      </c>
      <c r="M73" s="462">
        <v>2</v>
      </c>
      <c r="N73" s="461">
        <v>7</v>
      </c>
      <c r="O73" s="461">
        <v>6</v>
      </c>
      <c r="P73" s="461">
        <v>6</v>
      </c>
      <c r="Q73" s="461">
        <v>6</v>
      </c>
      <c r="R73" s="462">
        <v>13</v>
      </c>
      <c r="S73" s="462">
        <v>12</v>
      </c>
      <c r="T73" s="461">
        <v>4</v>
      </c>
      <c r="U73" s="461">
        <v>4</v>
      </c>
      <c r="V73" s="461"/>
      <c r="W73" s="461"/>
      <c r="X73" s="462">
        <v>4</v>
      </c>
      <c r="Y73" s="462">
        <v>4</v>
      </c>
      <c r="Z73" s="117"/>
      <c r="AA73" s="463">
        <f t="shared" ref="AA73:AA131" si="11">B73+H73+N73+T73</f>
        <v>12</v>
      </c>
      <c r="AB73" s="463">
        <f t="shared" si="6"/>
        <v>11</v>
      </c>
      <c r="AC73" s="463">
        <f t="shared" si="7"/>
        <v>7</v>
      </c>
      <c r="AD73" s="463">
        <f t="shared" si="8"/>
        <v>7</v>
      </c>
      <c r="AE73" s="464">
        <f t="shared" si="9"/>
        <v>19</v>
      </c>
      <c r="AF73" s="464">
        <f t="shared" si="10"/>
        <v>18</v>
      </c>
    </row>
    <row r="74" spans="1:32" ht="15" x14ac:dyDescent="0.25">
      <c r="A74" s="460" t="s">
        <v>192</v>
      </c>
      <c r="B74" s="461">
        <v>2</v>
      </c>
      <c r="C74" s="461">
        <v>2</v>
      </c>
      <c r="D74" s="461">
        <v>2</v>
      </c>
      <c r="E74" s="461">
        <v>2</v>
      </c>
      <c r="F74" s="462">
        <v>4</v>
      </c>
      <c r="G74" s="462">
        <v>4</v>
      </c>
      <c r="H74" s="461">
        <v>18</v>
      </c>
      <c r="I74" s="461">
        <v>18</v>
      </c>
      <c r="J74" s="461">
        <v>11</v>
      </c>
      <c r="K74" s="461">
        <v>10</v>
      </c>
      <c r="L74" s="462">
        <v>29</v>
      </c>
      <c r="M74" s="462">
        <v>28</v>
      </c>
      <c r="N74" s="461">
        <v>1</v>
      </c>
      <c r="O74" s="461">
        <v>1</v>
      </c>
      <c r="P74" s="461">
        <v>3</v>
      </c>
      <c r="Q74" s="461">
        <v>3</v>
      </c>
      <c r="R74" s="462">
        <v>4</v>
      </c>
      <c r="S74" s="462">
        <v>4</v>
      </c>
      <c r="T74" s="461"/>
      <c r="U74" s="461"/>
      <c r="V74" s="461"/>
      <c r="W74" s="461"/>
      <c r="X74" s="462"/>
      <c r="Y74" s="462"/>
      <c r="Z74" s="117"/>
      <c r="AA74" s="463">
        <f t="shared" si="11"/>
        <v>21</v>
      </c>
      <c r="AB74" s="463">
        <f t="shared" si="6"/>
        <v>21</v>
      </c>
      <c r="AC74" s="463">
        <f t="shared" si="7"/>
        <v>16</v>
      </c>
      <c r="AD74" s="463">
        <f t="shared" si="8"/>
        <v>15</v>
      </c>
      <c r="AE74" s="464">
        <f t="shared" si="9"/>
        <v>37</v>
      </c>
      <c r="AF74" s="464">
        <f t="shared" si="10"/>
        <v>36</v>
      </c>
    </row>
    <row r="75" spans="1:32" ht="15" x14ac:dyDescent="0.25">
      <c r="A75" s="460" t="s">
        <v>193</v>
      </c>
      <c r="B75" s="461">
        <v>7</v>
      </c>
      <c r="C75" s="461">
        <v>7</v>
      </c>
      <c r="D75" s="461">
        <v>3</v>
      </c>
      <c r="E75" s="461">
        <v>3</v>
      </c>
      <c r="F75" s="462">
        <v>10</v>
      </c>
      <c r="G75" s="462">
        <v>10</v>
      </c>
      <c r="H75" s="461">
        <v>4</v>
      </c>
      <c r="I75" s="461">
        <v>4</v>
      </c>
      <c r="J75" s="461">
        <v>2</v>
      </c>
      <c r="K75" s="461">
        <v>2</v>
      </c>
      <c r="L75" s="462">
        <v>6</v>
      </c>
      <c r="M75" s="462">
        <v>6</v>
      </c>
      <c r="N75" s="461"/>
      <c r="O75" s="461"/>
      <c r="P75" s="461"/>
      <c r="Q75" s="461"/>
      <c r="R75" s="462"/>
      <c r="S75" s="462"/>
      <c r="T75" s="461"/>
      <c r="U75" s="461"/>
      <c r="V75" s="461"/>
      <c r="W75" s="461"/>
      <c r="X75" s="462"/>
      <c r="Y75" s="462"/>
      <c r="Z75" s="117"/>
      <c r="AA75" s="463">
        <f t="shared" si="11"/>
        <v>11</v>
      </c>
      <c r="AB75" s="463">
        <f t="shared" si="6"/>
        <v>11</v>
      </c>
      <c r="AC75" s="463">
        <f t="shared" si="7"/>
        <v>5</v>
      </c>
      <c r="AD75" s="463">
        <f t="shared" si="8"/>
        <v>5</v>
      </c>
      <c r="AE75" s="464">
        <f t="shared" si="9"/>
        <v>16</v>
      </c>
      <c r="AF75" s="464">
        <f t="shared" si="10"/>
        <v>16</v>
      </c>
    </row>
    <row r="76" spans="1:32" ht="15" x14ac:dyDescent="0.25">
      <c r="A76" s="460" t="s">
        <v>194</v>
      </c>
      <c r="B76" s="461"/>
      <c r="C76" s="461"/>
      <c r="D76" s="461"/>
      <c r="E76" s="461"/>
      <c r="F76" s="462"/>
      <c r="G76" s="462"/>
      <c r="H76" s="461">
        <v>1</v>
      </c>
      <c r="I76" s="461">
        <v>1</v>
      </c>
      <c r="J76" s="461"/>
      <c r="K76" s="461"/>
      <c r="L76" s="462">
        <v>1</v>
      </c>
      <c r="M76" s="462">
        <v>1</v>
      </c>
      <c r="N76" s="461">
        <v>2</v>
      </c>
      <c r="O76" s="461">
        <v>1</v>
      </c>
      <c r="P76" s="461">
        <v>3</v>
      </c>
      <c r="Q76" s="461">
        <v>3</v>
      </c>
      <c r="R76" s="462">
        <v>5</v>
      </c>
      <c r="S76" s="462">
        <v>4</v>
      </c>
      <c r="T76" s="461"/>
      <c r="U76" s="461"/>
      <c r="V76" s="461"/>
      <c r="W76" s="461"/>
      <c r="X76" s="462"/>
      <c r="Y76" s="462"/>
      <c r="Z76" s="117"/>
      <c r="AA76" s="463">
        <f t="shared" si="11"/>
        <v>3</v>
      </c>
      <c r="AB76" s="463">
        <f t="shared" si="6"/>
        <v>2</v>
      </c>
      <c r="AC76" s="463">
        <f t="shared" si="7"/>
        <v>3</v>
      </c>
      <c r="AD76" s="463">
        <f t="shared" si="8"/>
        <v>3</v>
      </c>
      <c r="AE76" s="464">
        <f t="shared" si="9"/>
        <v>6</v>
      </c>
      <c r="AF76" s="464">
        <f t="shared" si="10"/>
        <v>5</v>
      </c>
    </row>
    <row r="77" spans="1:32" ht="15" x14ac:dyDescent="0.25">
      <c r="A77" s="460" t="s">
        <v>195</v>
      </c>
      <c r="B77" s="461">
        <v>1</v>
      </c>
      <c r="C77" s="461">
        <v>1</v>
      </c>
      <c r="D77" s="461"/>
      <c r="E77" s="461"/>
      <c r="F77" s="462">
        <v>1</v>
      </c>
      <c r="G77" s="462">
        <v>1</v>
      </c>
      <c r="H77" s="461">
        <v>3</v>
      </c>
      <c r="I77" s="461">
        <v>3</v>
      </c>
      <c r="J77" s="461">
        <v>1</v>
      </c>
      <c r="K77" s="461">
        <v>1</v>
      </c>
      <c r="L77" s="462">
        <v>4</v>
      </c>
      <c r="M77" s="462">
        <v>4</v>
      </c>
      <c r="N77" s="461">
        <v>1</v>
      </c>
      <c r="O77" s="461">
        <v>1</v>
      </c>
      <c r="P77" s="461">
        <v>2</v>
      </c>
      <c r="Q77" s="461">
        <v>2</v>
      </c>
      <c r="R77" s="462">
        <v>3</v>
      </c>
      <c r="S77" s="462">
        <v>3</v>
      </c>
      <c r="T77" s="461"/>
      <c r="U77" s="461"/>
      <c r="V77" s="461"/>
      <c r="W77" s="461"/>
      <c r="X77" s="462"/>
      <c r="Y77" s="462"/>
      <c r="Z77" s="117"/>
      <c r="AA77" s="463">
        <f t="shared" si="11"/>
        <v>5</v>
      </c>
      <c r="AB77" s="463">
        <f t="shared" si="6"/>
        <v>5</v>
      </c>
      <c r="AC77" s="463">
        <f t="shared" si="7"/>
        <v>3</v>
      </c>
      <c r="AD77" s="463">
        <f t="shared" si="8"/>
        <v>3</v>
      </c>
      <c r="AE77" s="464">
        <f t="shared" si="9"/>
        <v>8</v>
      </c>
      <c r="AF77" s="464">
        <f t="shared" si="10"/>
        <v>8</v>
      </c>
    </row>
    <row r="78" spans="1:32" ht="15" x14ac:dyDescent="0.25">
      <c r="A78" s="460" t="s">
        <v>403</v>
      </c>
      <c r="B78" s="461"/>
      <c r="C78" s="461"/>
      <c r="D78" s="461"/>
      <c r="E78" s="461"/>
      <c r="F78" s="462"/>
      <c r="G78" s="462"/>
      <c r="H78" s="461">
        <v>1</v>
      </c>
      <c r="I78" s="461">
        <v>1</v>
      </c>
      <c r="J78" s="461">
        <v>1</v>
      </c>
      <c r="K78" s="461">
        <v>1</v>
      </c>
      <c r="L78" s="462">
        <v>2</v>
      </c>
      <c r="M78" s="462">
        <v>2</v>
      </c>
      <c r="N78" s="461"/>
      <c r="O78" s="461"/>
      <c r="P78" s="461"/>
      <c r="Q78" s="461"/>
      <c r="R78" s="462"/>
      <c r="S78" s="462"/>
      <c r="T78" s="461"/>
      <c r="U78" s="461"/>
      <c r="V78" s="461"/>
      <c r="W78" s="461"/>
      <c r="X78" s="462"/>
      <c r="Y78" s="462"/>
      <c r="Z78" s="117"/>
      <c r="AA78" s="463">
        <f t="shared" si="11"/>
        <v>1</v>
      </c>
      <c r="AB78" s="463">
        <f t="shared" si="6"/>
        <v>1</v>
      </c>
      <c r="AC78" s="463">
        <f t="shared" si="7"/>
        <v>1</v>
      </c>
      <c r="AD78" s="463">
        <f t="shared" si="8"/>
        <v>1</v>
      </c>
      <c r="AE78" s="464">
        <f t="shared" si="9"/>
        <v>2</v>
      </c>
      <c r="AF78" s="464">
        <f t="shared" si="10"/>
        <v>2</v>
      </c>
    </row>
    <row r="79" spans="1:32" ht="15" x14ac:dyDescent="0.25">
      <c r="A79" s="460" t="s">
        <v>196</v>
      </c>
      <c r="B79" s="461"/>
      <c r="C79" s="461"/>
      <c r="D79" s="461"/>
      <c r="E79" s="461"/>
      <c r="F79" s="462"/>
      <c r="G79" s="462"/>
      <c r="H79" s="461"/>
      <c r="I79" s="461"/>
      <c r="J79" s="461">
        <v>2</v>
      </c>
      <c r="K79" s="461">
        <v>1</v>
      </c>
      <c r="L79" s="462">
        <v>2</v>
      </c>
      <c r="M79" s="462">
        <v>1</v>
      </c>
      <c r="N79" s="461"/>
      <c r="O79" s="461"/>
      <c r="P79" s="461"/>
      <c r="Q79" s="461"/>
      <c r="R79" s="462"/>
      <c r="S79" s="462"/>
      <c r="T79" s="461"/>
      <c r="U79" s="461"/>
      <c r="V79" s="461"/>
      <c r="W79" s="461"/>
      <c r="X79" s="462"/>
      <c r="Y79" s="462"/>
      <c r="Z79" s="117"/>
      <c r="AA79" s="463">
        <f t="shared" si="11"/>
        <v>0</v>
      </c>
      <c r="AB79" s="463">
        <f t="shared" si="6"/>
        <v>0</v>
      </c>
      <c r="AC79" s="463">
        <f t="shared" si="7"/>
        <v>2</v>
      </c>
      <c r="AD79" s="463">
        <f t="shared" si="8"/>
        <v>1</v>
      </c>
      <c r="AE79" s="464">
        <f t="shared" si="9"/>
        <v>2</v>
      </c>
      <c r="AF79" s="464">
        <f t="shared" si="10"/>
        <v>1</v>
      </c>
    </row>
    <row r="80" spans="1:32" ht="15" x14ac:dyDescent="0.25">
      <c r="A80" s="460" t="s">
        <v>197</v>
      </c>
      <c r="B80" s="461"/>
      <c r="C80" s="461"/>
      <c r="D80" s="461"/>
      <c r="E80" s="461"/>
      <c r="F80" s="462"/>
      <c r="G80" s="462"/>
      <c r="H80" s="461"/>
      <c r="I80" s="461"/>
      <c r="J80" s="461"/>
      <c r="K80" s="461"/>
      <c r="L80" s="462"/>
      <c r="M80" s="462"/>
      <c r="N80" s="461">
        <v>4</v>
      </c>
      <c r="O80" s="461">
        <v>4</v>
      </c>
      <c r="P80" s="461">
        <v>6</v>
      </c>
      <c r="Q80" s="461">
        <v>6</v>
      </c>
      <c r="R80" s="462">
        <v>10</v>
      </c>
      <c r="S80" s="462">
        <v>10</v>
      </c>
      <c r="T80" s="461"/>
      <c r="U80" s="461"/>
      <c r="V80" s="461"/>
      <c r="W80" s="461"/>
      <c r="X80" s="462"/>
      <c r="Y80" s="462"/>
      <c r="Z80" s="117"/>
      <c r="AA80" s="463">
        <f t="shared" si="11"/>
        <v>4</v>
      </c>
      <c r="AB80" s="463">
        <f t="shared" si="6"/>
        <v>4</v>
      </c>
      <c r="AC80" s="463">
        <f t="shared" si="7"/>
        <v>6</v>
      </c>
      <c r="AD80" s="463">
        <f t="shared" si="8"/>
        <v>6</v>
      </c>
      <c r="AE80" s="464">
        <f t="shared" si="9"/>
        <v>10</v>
      </c>
      <c r="AF80" s="464">
        <f t="shared" si="10"/>
        <v>10</v>
      </c>
    </row>
    <row r="81" spans="1:32" ht="15" x14ac:dyDescent="0.25">
      <c r="A81" s="460" t="s">
        <v>198</v>
      </c>
      <c r="B81" s="461">
        <v>6</v>
      </c>
      <c r="C81" s="461">
        <v>6</v>
      </c>
      <c r="D81" s="461">
        <v>2</v>
      </c>
      <c r="E81" s="461">
        <v>2</v>
      </c>
      <c r="F81" s="462">
        <v>8</v>
      </c>
      <c r="G81" s="462">
        <v>8</v>
      </c>
      <c r="H81" s="461">
        <v>2</v>
      </c>
      <c r="I81" s="461">
        <v>2</v>
      </c>
      <c r="J81" s="461">
        <v>4</v>
      </c>
      <c r="K81" s="461">
        <v>4</v>
      </c>
      <c r="L81" s="462">
        <v>6</v>
      </c>
      <c r="M81" s="462">
        <v>6</v>
      </c>
      <c r="N81" s="461">
        <v>2</v>
      </c>
      <c r="O81" s="461">
        <v>2</v>
      </c>
      <c r="P81" s="461">
        <v>2</v>
      </c>
      <c r="Q81" s="461">
        <v>2</v>
      </c>
      <c r="R81" s="462">
        <v>4</v>
      </c>
      <c r="S81" s="462">
        <v>4</v>
      </c>
      <c r="T81" s="461"/>
      <c r="U81" s="461"/>
      <c r="V81" s="461"/>
      <c r="W81" s="461"/>
      <c r="X81" s="462"/>
      <c r="Y81" s="462"/>
      <c r="Z81" s="117"/>
      <c r="AA81" s="463">
        <f t="shared" si="11"/>
        <v>10</v>
      </c>
      <c r="AB81" s="463">
        <f t="shared" si="6"/>
        <v>10</v>
      </c>
      <c r="AC81" s="463">
        <f t="shared" si="7"/>
        <v>8</v>
      </c>
      <c r="AD81" s="463">
        <f t="shared" si="8"/>
        <v>8</v>
      </c>
      <c r="AE81" s="464">
        <f t="shared" si="9"/>
        <v>18</v>
      </c>
      <c r="AF81" s="464">
        <f t="shared" si="10"/>
        <v>18</v>
      </c>
    </row>
    <row r="82" spans="1:32" ht="15" x14ac:dyDescent="0.25">
      <c r="A82" s="455" t="s">
        <v>452</v>
      </c>
      <c r="B82" s="456">
        <v>10</v>
      </c>
      <c r="C82" s="456">
        <v>10</v>
      </c>
      <c r="D82" s="456">
        <v>4</v>
      </c>
      <c r="E82" s="456">
        <v>4</v>
      </c>
      <c r="F82" s="457">
        <v>14</v>
      </c>
      <c r="G82" s="457">
        <v>14</v>
      </c>
      <c r="H82" s="456">
        <v>17</v>
      </c>
      <c r="I82" s="456">
        <v>16</v>
      </c>
      <c r="J82" s="456">
        <v>14</v>
      </c>
      <c r="K82" s="456">
        <v>13</v>
      </c>
      <c r="L82" s="457">
        <v>31</v>
      </c>
      <c r="M82" s="457">
        <v>29</v>
      </c>
      <c r="N82" s="456">
        <v>14</v>
      </c>
      <c r="O82" s="456">
        <v>14</v>
      </c>
      <c r="P82" s="456">
        <v>3</v>
      </c>
      <c r="Q82" s="456">
        <v>3</v>
      </c>
      <c r="R82" s="457">
        <v>17</v>
      </c>
      <c r="S82" s="457">
        <v>17</v>
      </c>
      <c r="T82" s="456">
        <v>4</v>
      </c>
      <c r="U82" s="456">
        <v>4</v>
      </c>
      <c r="V82" s="456"/>
      <c r="W82" s="456"/>
      <c r="X82" s="457">
        <v>4</v>
      </c>
      <c r="Y82" s="457">
        <v>4</v>
      </c>
      <c r="Z82" s="117"/>
      <c r="AA82" s="458">
        <f t="shared" si="11"/>
        <v>45</v>
      </c>
      <c r="AB82" s="458">
        <f t="shared" si="6"/>
        <v>44</v>
      </c>
      <c r="AC82" s="458">
        <f t="shared" si="7"/>
        <v>21</v>
      </c>
      <c r="AD82" s="458">
        <f t="shared" si="8"/>
        <v>20</v>
      </c>
      <c r="AE82" s="459">
        <f t="shared" si="9"/>
        <v>66</v>
      </c>
      <c r="AF82" s="459">
        <f t="shared" si="10"/>
        <v>64</v>
      </c>
    </row>
    <row r="83" spans="1:32" ht="15" x14ac:dyDescent="0.25">
      <c r="A83" s="460" t="s">
        <v>124</v>
      </c>
      <c r="B83" s="461">
        <v>6</v>
      </c>
      <c r="C83" s="461">
        <v>6</v>
      </c>
      <c r="D83" s="461">
        <v>4</v>
      </c>
      <c r="E83" s="461">
        <v>4</v>
      </c>
      <c r="F83" s="462">
        <v>10</v>
      </c>
      <c r="G83" s="462">
        <v>10</v>
      </c>
      <c r="H83" s="461">
        <v>4</v>
      </c>
      <c r="I83" s="461">
        <v>4</v>
      </c>
      <c r="J83" s="461"/>
      <c r="K83" s="461"/>
      <c r="L83" s="462">
        <v>4</v>
      </c>
      <c r="M83" s="462">
        <v>4</v>
      </c>
      <c r="N83" s="461">
        <v>10</v>
      </c>
      <c r="O83" s="461">
        <v>10</v>
      </c>
      <c r="P83" s="461">
        <v>2</v>
      </c>
      <c r="Q83" s="461">
        <v>2</v>
      </c>
      <c r="R83" s="462">
        <v>12</v>
      </c>
      <c r="S83" s="462">
        <v>12</v>
      </c>
      <c r="T83" s="461">
        <v>4</v>
      </c>
      <c r="U83" s="461">
        <v>4</v>
      </c>
      <c r="V83" s="461"/>
      <c r="W83" s="461"/>
      <c r="X83" s="462">
        <v>4</v>
      </c>
      <c r="Y83" s="462">
        <v>4</v>
      </c>
      <c r="Z83" s="117"/>
      <c r="AA83" s="463">
        <f t="shared" si="11"/>
        <v>24</v>
      </c>
      <c r="AB83" s="463">
        <f t="shared" si="6"/>
        <v>24</v>
      </c>
      <c r="AC83" s="463">
        <f t="shared" si="7"/>
        <v>6</v>
      </c>
      <c r="AD83" s="463">
        <f t="shared" si="8"/>
        <v>6</v>
      </c>
      <c r="AE83" s="464">
        <f t="shared" si="9"/>
        <v>30</v>
      </c>
      <c r="AF83" s="464">
        <f t="shared" si="10"/>
        <v>30</v>
      </c>
    </row>
    <row r="84" spans="1:32" ht="15" x14ac:dyDescent="0.25">
      <c r="A84" s="460" t="s">
        <v>199</v>
      </c>
      <c r="B84" s="461"/>
      <c r="C84" s="461"/>
      <c r="D84" s="461"/>
      <c r="E84" s="461"/>
      <c r="F84" s="462"/>
      <c r="G84" s="462"/>
      <c r="H84" s="461">
        <v>10</v>
      </c>
      <c r="I84" s="461">
        <v>9</v>
      </c>
      <c r="J84" s="461">
        <v>13</v>
      </c>
      <c r="K84" s="461">
        <v>12</v>
      </c>
      <c r="L84" s="462">
        <v>23</v>
      </c>
      <c r="M84" s="462">
        <v>21</v>
      </c>
      <c r="N84" s="461"/>
      <c r="O84" s="461"/>
      <c r="P84" s="461"/>
      <c r="Q84" s="461"/>
      <c r="R84" s="462"/>
      <c r="S84" s="462"/>
      <c r="T84" s="461"/>
      <c r="U84" s="461"/>
      <c r="V84" s="461"/>
      <c r="W84" s="461"/>
      <c r="X84" s="462"/>
      <c r="Y84" s="462"/>
      <c r="Z84" s="117"/>
      <c r="AA84" s="463">
        <f t="shared" si="11"/>
        <v>10</v>
      </c>
      <c r="AB84" s="463">
        <f t="shared" si="6"/>
        <v>9</v>
      </c>
      <c r="AC84" s="463">
        <f t="shared" si="7"/>
        <v>13</v>
      </c>
      <c r="AD84" s="463">
        <f t="shared" si="8"/>
        <v>12</v>
      </c>
      <c r="AE84" s="464">
        <f t="shared" si="9"/>
        <v>23</v>
      </c>
      <c r="AF84" s="464">
        <f t="shared" si="10"/>
        <v>21</v>
      </c>
    </row>
    <row r="85" spans="1:32" ht="15" x14ac:dyDescent="0.25">
      <c r="A85" s="460" t="s">
        <v>200</v>
      </c>
      <c r="B85" s="461">
        <v>1</v>
      </c>
      <c r="C85" s="461">
        <v>1</v>
      </c>
      <c r="D85" s="461"/>
      <c r="E85" s="461"/>
      <c r="F85" s="462">
        <v>1</v>
      </c>
      <c r="G85" s="462">
        <v>1</v>
      </c>
      <c r="H85" s="461">
        <v>2</v>
      </c>
      <c r="I85" s="461">
        <v>2</v>
      </c>
      <c r="J85" s="461"/>
      <c r="K85" s="461"/>
      <c r="L85" s="462">
        <v>2</v>
      </c>
      <c r="M85" s="462">
        <v>2</v>
      </c>
      <c r="N85" s="461">
        <v>1</v>
      </c>
      <c r="O85" s="461">
        <v>1</v>
      </c>
      <c r="P85" s="461"/>
      <c r="Q85" s="461"/>
      <c r="R85" s="462">
        <v>1</v>
      </c>
      <c r="S85" s="462">
        <v>1</v>
      </c>
      <c r="T85" s="461"/>
      <c r="U85" s="461"/>
      <c r="V85" s="461"/>
      <c r="W85" s="461"/>
      <c r="X85" s="462"/>
      <c r="Y85" s="462"/>
      <c r="Z85" s="117"/>
      <c r="AA85" s="463">
        <f t="shared" si="11"/>
        <v>4</v>
      </c>
      <c r="AB85" s="463">
        <f t="shared" si="6"/>
        <v>4</v>
      </c>
      <c r="AC85" s="463">
        <f t="shared" si="7"/>
        <v>0</v>
      </c>
      <c r="AD85" s="463">
        <f t="shared" si="8"/>
        <v>0</v>
      </c>
      <c r="AE85" s="464">
        <f t="shared" si="9"/>
        <v>4</v>
      </c>
      <c r="AF85" s="464">
        <f t="shared" si="10"/>
        <v>4</v>
      </c>
    </row>
    <row r="86" spans="1:32" ht="15" x14ac:dyDescent="0.25">
      <c r="A86" s="460" t="s">
        <v>201</v>
      </c>
      <c r="B86" s="461">
        <v>3</v>
      </c>
      <c r="C86" s="461">
        <v>3</v>
      </c>
      <c r="D86" s="461"/>
      <c r="E86" s="461"/>
      <c r="F86" s="462">
        <v>3</v>
      </c>
      <c r="G86" s="462">
        <v>3</v>
      </c>
      <c r="H86" s="461">
        <v>1</v>
      </c>
      <c r="I86" s="461">
        <v>1</v>
      </c>
      <c r="J86" s="461">
        <v>1</v>
      </c>
      <c r="K86" s="461">
        <v>1</v>
      </c>
      <c r="L86" s="462">
        <v>2</v>
      </c>
      <c r="M86" s="462">
        <v>2</v>
      </c>
      <c r="N86" s="461">
        <v>3</v>
      </c>
      <c r="O86" s="461">
        <v>3</v>
      </c>
      <c r="P86" s="461">
        <v>1</v>
      </c>
      <c r="Q86" s="461">
        <v>1</v>
      </c>
      <c r="R86" s="462">
        <v>4</v>
      </c>
      <c r="S86" s="462">
        <v>4</v>
      </c>
      <c r="T86" s="461"/>
      <c r="U86" s="461"/>
      <c r="V86" s="461"/>
      <c r="W86" s="461"/>
      <c r="X86" s="462"/>
      <c r="Y86" s="462"/>
      <c r="Z86" s="117"/>
      <c r="AA86" s="463">
        <f t="shared" si="11"/>
        <v>7</v>
      </c>
      <c r="AB86" s="463">
        <f t="shared" si="6"/>
        <v>7</v>
      </c>
      <c r="AC86" s="463">
        <f t="shared" si="7"/>
        <v>2</v>
      </c>
      <c r="AD86" s="463">
        <f t="shared" si="8"/>
        <v>2</v>
      </c>
      <c r="AE86" s="464">
        <f t="shared" si="9"/>
        <v>9</v>
      </c>
      <c r="AF86" s="464">
        <f t="shared" si="10"/>
        <v>9</v>
      </c>
    </row>
    <row r="87" spans="1:32" ht="15" x14ac:dyDescent="0.25">
      <c r="A87" s="455" t="s">
        <v>453</v>
      </c>
      <c r="B87" s="456">
        <v>10</v>
      </c>
      <c r="C87" s="456">
        <v>10</v>
      </c>
      <c r="D87" s="456">
        <v>4</v>
      </c>
      <c r="E87" s="456">
        <v>3</v>
      </c>
      <c r="F87" s="457">
        <v>14</v>
      </c>
      <c r="G87" s="457">
        <v>13</v>
      </c>
      <c r="H87" s="456">
        <v>18</v>
      </c>
      <c r="I87" s="456">
        <v>17</v>
      </c>
      <c r="J87" s="456">
        <v>5</v>
      </c>
      <c r="K87" s="456">
        <v>4</v>
      </c>
      <c r="L87" s="457">
        <v>23</v>
      </c>
      <c r="M87" s="457">
        <v>21</v>
      </c>
      <c r="N87" s="456">
        <v>12</v>
      </c>
      <c r="O87" s="456">
        <v>11</v>
      </c>
      <c r="P87" s="456">
        <v>13</v>
      </c>
      <c r="Q87" s="456">
        <v>12</v>
      </c>
      <c r="R87" s="457">
        <v>25</v>
      </c>
      <c r="S87" s="457">
        <v>23</v>
      </c>
      <c r="T87" s="456">
        <v>1</v>
      </c>
      <c r="U87" s="456">
        <v>1</v>
      </c>
      <c r="V87" s="456">
        <v>1</v>
      </c>
      <c r="W87" s="456">
        <v>1</v>
      </c>
      <c r="X87" s="457">
        <v>2</v>
      </c>
      <c r="Y87" s="457">
        <v>2</v>
      </c>
      <c r="Z87" s="117"/>
      <c r="AA87" s="458">
        <f t="shared" si="11"/>
        <v>41</v>
      </c>
      <c r="AB87" s="458">
        <f t="shared" si="6"/>
        <v>39</v>
      </c>
      <c r="AC87" s="458">
        <f t="shared" si="7"/>
        <v>23</v>
      </c>
      <c r="AD87" s="458">
        <f t="shared" si="8"/>
        <v>20</v>
      </c>
      <c r="AE87" s="459">
        <f t="shared" si="9"/>
        <v>64</v>
      </c>
      <c r="AF87" s="459">
        <f t="shared" si="10"/>
        <v>59</v>
      </c>
    </row>
    <row r="88" spans="1:32" ht="15" x14ac:dyDescent="0.25">
      <c r="A88" s="460" t="s">
        <v>202</v>
      </c>
      <c r="B88" s="461">
        <v>10</v>
      </c>
      <c r="C88" s="461">
        <v>10</v>
      </c>
      <c r="D88" s="461">
        <v>4</v>
      </c>
      <c r="E88" s="461">
        <v>3</v>
      </c>
      <c r="F88" s="462">
        <v>14</v>
      </c>
      <c r="G88" s="462">
        <v>13</v>
      </c>
      <c r="H88" s="461">
        <v>18</v>
      </c>
      <c r="I88" s="461">
        <v>17</v>
      </c>
      <c r="J88" s="461">
        <v>5</v>
      </c>
      <c r="K88" s="461">
        <v>4</v>
      </c>
      <c r="L88" s="462">
        <v>23</v>
      </c>
      <c r="M88" s="462">
        <v>21</v>
      </c>
      <c r="N88" s="461">
        <v>12</v>
      </c>
      <c r="O88" s="461">
        <v>11</v>
      </c>
      <c r="P88" s="461">
        <v>13</v>
      </c>
      <c r="Q88" s="461">
        <v>12</v>
      </c>
      <c r="R88" s="462">
        <v>25</v>
      </c>
      <c r="S88" s="462">
        <v>23</v>
      </c>
      <c r="T88" s="461">
        <v>1</v>
      </c>
      <c r="U88" s="461">
        <v>1</v>
      </c>
      <c r="V88" s="461">
        <v>1</v>
      </c>
      <c r="W88" s="461">
        <v>1</v>
      </c>
      <c r="X88" s="462">
        <v>2</v>
      </c>
      <c r="Y88" s="462">
        <v>2</v>
      </c>
      <c r="Z88" s="117"/>
      <c r="AA88" s="463">
        <f t="shared" si="11"/>
        <v>41</v>
      </c>
      <c r="AB88" s="463">
        <f t="shared" si="6"/>
        <v>39</v>
      </c>
      <c r="AC88" s="463">
        <f t="shared" si="7"/>
        <v>23</v>
      </c>
      <c r="AD88" s="463">
        <f t="shared" si="8"/>
        <v>20</v>
      </c>
      <c r="AE88" s="464">
        <f t="shared" si="9"/>
        <v>64</v>
      </c>
      <c r="AF88" s="464">
        <f t="shared" si="10"/>
        <v>59</v>
      </c>
    </row>
    <row r="89" spans="1:32" ht="15" x14ac:dyDescent="0.25">
      <c r="A89" s="455" t="s">
        <v>454</v>
      </c>
      <c r="B89" s="456">
        <v>7</v>
      </c>
      <c r="C89" s="456">
        <v>7</v>
      </c>
      <c r="D89" s="456">
        <v>2</v>
      </c>
      <c r="E89" s="456">
        <v>2</v>
      </c>
      <c r="F89" s="457">
        <v>9</v>
      </c>
      <c r="G89" s="457">
        <v>9</v>
      </c>
      <c r="H89" s="456">
        <v>16</v>
      </c>
      <c r="I89" s="456">
        <v>15</v>
      </c>
      <c r="J89" s="456">
        <v>5</v>
      </c>
      <c r="K89" s="456">
        <v>5</v>
      </c>
      <c r="L89" s="457">
        <v>21</v>
      </c>
      <c r="M89" s="457">
        <v>20</v>
      </c>
      <c r="N89" s="456">
        <v>13</v>
      </c>
      <c r="O89" s="456">
        <v>13</v>
      </c>
      <c r="P89" s="456">
        <v>10</v>
      </c>
      <c r="Q89" s="456">
        <v>10</v>
      </c>
      <c r="R89" s="457">
        <v>23</v>
      </c>
      <c r="S89" s="457">
        <v>23</v>
      </c>
      <c r="T89" s="456">
        <v>1</v>
      </c>
      <c r="U89" s="456">
        <v>1</v>
      </c>
      <c r="V89" s="456"/>
      <c r="W89" s="456"/>
      <c r="X89" s="457">
        <v>1</v>
      </c>
      <c r="Y89" s="457">
        <v>1</v>
      </c>
      <c r="Z89" s="117"/>
      <c r="AA89" s="458">
        <f t="shared" si="11"/>
        <v>37</v>
      </c>
      <c r="AB89" s="458">
        <f t="shared" si="6"/>
        <v>36</v>
      </c>
      <c r="AC89" s="458">
        <f t="shared" si="7"/>
        <v>17</v>
      </c>
      <c r="AD89" s="458">
        <f t="shared" si="8"/>
        <v>17</v>
      </c>
      <c r="AE89" s="459">
        <f t="shared" si="9"/>
        <v>54</v>
      </c>
      <c r="AF89" s="459">
        <f t="shared" si="10"/>
        <v>53</v>
      </c>
    </row>
    <row r="90" spans="1:32" ht="15" x14ac:dyDescent="0.25">
      <c r="A90" s="460" t="s">
        <v>203</v>
      </c>
      <c r="B90" s="461">
        <v>4</v>
      </c>
      <c r="C90" s="461">
        <v>4</v>
      </c>
      <c r="D90" s="461"/>
      <c r="E90" s="461"/>
      <c r="F90" s="462">
        <v>4</v>
      </c>
      <c r="G90" s="462">
        <v>4</v>
      </c>
      <c r="H90" s="461">
        <v>6</v>
      </c>
      <c r="I90" s="461">
        <v>6</v>
      </c>
      <c r="J90" s="461">
        <v>1</v>
      </c>
      <c r="K90" s="461">
        <v>1</v>
      </c>
      <c r="L90" s="462">
        <v>7</v>
      </c>
      <c r="M90" s="462">
        <v>7</v>
      </c>
      <c r="N90" s="461">
        <v>4</v>
      </c>
      <c r="O90" s="461">
        <v>4</v>
      </c>
      <c r="P90" s="461">
        <v>3</v>
      </c>
      <c r="Q90" s="461">
        <v>3</v>
      </c>
      <c r="R90" s="462">
        <v>7</v>
      </c>
      <c r="S90" s="462">
        <v>7</v>
      </c>
      <c r="T90" s="461">
        <v>1</v>
      </c>
      <c r="U90" s="461">
        <v>1</v>
      </c>
      <c r="V90" s="461"/>
      <c r="W90" s="461"/>
      <c r="X90" s="462">
        <v>1</v>
      </c>
      <c r="Y90" s="462">
        <v>1</v>
      </c>
      <c r="Z90" s="117"/>
      <c r="AA90" s="463">
        <f t="shared" si="11"/>
        <v>15</v>
      </c>
      <c r="AB90" s="463">
        <f t="shared" si="6"/>
        <v>15</v>
      </c>
      <c r="AC90" s="463">
        <f t="shared" si="7"/>
        <v>4</v>
      </c>
      <c r="AD90" s="463">
        <f t="shared" si="8"/>
        <v>4</v>
      </c>
      <c r="AE90" s="464">
        <f t="shared" si="9"/>
        <v>19</v>
      </c>
      <c r="AF90" s="464">
        <f t="shared" si="10"/>
        <v>19</v>
      </c>
    </row>
    <row r="91" spans="1:32" ht="15" x14ac:dyDescent="0.25">
      <c r="A91" s="460" t="s">
        <v>204</v>
      </c>
      <c r="B91" s="461">
        <v>2</v>
      </c>
      <c r="C91" s="461">
        <v>2</v>
      </c>
      <c r="D91" s="461"/>
      <c r="E91" s="461"/>
      <c r="F91" s="462">
        <v>2</v>
      </c>
      <c r="G91" s="462">
        <v>2</v>
      </c>
      <c r="H91" s="461">
        <v>1</v>
      </c>
      <c r="I91" s="461"/>
      <c r="J91" s="461"/>
      <c r="K91" s="461"/>
      <c r="L91" s="462">
        <v>1</v>
      </c>
      <c r="M91" s="462">
        <v>0</v>
      </c>
      <c r="N91" s="461"/>
      <c r="O91" s="461"/>
      <c r="P91" s="461"/>
      <c r="Q91" s="461"/>
      <c r="R91" s="462"/>
      <c r="S91" s="462"/>
      <c r="T91" s="461"/>
      <c r="U91" s="461"/>
      <c r="V91" s="461"/>
      <c r="W91" s="461"/>
      <c r="X91" s="462"/>
      <c r="Y91" s="462"/>
      <c r="Z91" s="117"/>
      <c r="AA91" s="463">
        <f t="shared" si="11"/>
        <v>3</v>
      </c>
      <c r="AB91" s="463">
        <f t="shared" si="6"/>
        <v>2</v>
      </c>
      <c r="AC91" s="463">
        <f t="shared" si="7"/>
        <v>0</v>
      </c>
      <c r="AD91" s="463">
        <f t="shared" si="8"/>
        <v>0</v>
      </c>
      <c r="AE91" s="464">
        <f t="shared" si="9"/>
        <v>3</v>
      </c>
      <c r="AF91" s="464">
        <f t="shared" si="10"/>
        <v>2</v>
      </c>
    </row>
    <row r="92" spans="1:32" ht="15" x14ac:dyDescent="0.25">
      <c r="A92" s="460" t="s">
        <v>126</v>
      </c>
      <c r="B92" s="461">
        <v>1</v>
      </c>
      <c r="C92" s="461">
        <v>1</v>
      </c>
      <c r="D92" s="461">
        <v>2</v>
      </c>
      <c r="E92" s="461">
        <v>2</v>
      </c>
      <c r="F92" s="462">
        <v>3</v>
      </c>
      <c r="G92" s="462">
        <v>3</v>
      </c>
      <c r="H92" s="461">
        <v>9</v>
      </c>
      <c r="I92" s="461">
        <v>9</v>
      </c>
      <c r="J92" s="461">
        <v>4</v>
      </c>
      <c r="K92" s="461">
        <v>4</v>
      </c>
      <c r="L92" s="462">
        <v>13</v>
      </c>
      <c r="M92" s="462">
        <v>13</v>
      </c>
      <c r="N92" s="461">
        <v>8</v>
      </c>
      <c r="O92" s="461">
        <v>8</v>
      </c>
      <c r="P92" s="461">
        <v>4</v>
      </c>
      <c r="Q92" s="461">
        <v>4</v>
      </c>
      <c r="R92" s="462">
        <v>12</v>
      </c>
      <c r="S92" s="462">
        <v>12</v>
      </c>
      <c r="T92" s="461"/>
      <c r="U92" s="461"/>
      <c r="V92" s="461"/>
      <c r="W92" s="461"/>
      <c r="X92" s="462"/>
      <c r="Y92" s="462"/>
      <c r="Z92" s="117"/>
      <c r="AA92" s="463">
        <f t="shared" si="11"/>
        <v>18</v>
      </c>
      <c r="AB92" s="463">
        <f t="shared" si="6"/>
        <v>18</v>
      </c>
      <c r="AC92" s="463">
        <f t="shared" si="7"/>
        <v>10</v>
      </c>
      <c r="AD92" s="463">
        <f t="shared" si="8"/>
        <v>10</v>
      </c>
      <c r="AE92" s="464">
        <f t="shared" si="9"/>
        <v>28</v>
      </c>
      <c r="AF92" s="464">
        <f t="shared" si="10"/>
        <v>28</v>
      </c>
    </row>
    <row r="93" spans="1:32" ht="15" x14ac:dyDescent="0.25">
      <c r="A93" s="460" t="s">
        <v>205</v>
      </c>
      <c r="B93" s="461"/>
      <c r="C93" s="461"/>
      <c r="D93" s="461"/>
      <c r="E93" s="461"/>
      <c r="F93" s="462"/>
      <c r="G93" s="462"/>
      <c r="H93" s="461"/>
      <c r="I93" s="461"/>
      <c r="J93" s="461"/>
      <c r="K93" s="461"/>
      <c r="L93" s="462"/>
      <c r="M93" s="462"/>
      <c r="N93" s="461">
        <v>1</v>
      </c>
      <c r="O93" s="461">
        <v>1</v>
      </c>
      <c r="P93" s="461">
        <v>3</v>
      </c>
      <c r="Q93" s="461">
        <v>3</v>
      </c>
      <c r="R93" s="462">
        <v>4</v>
      </c>
      <c r="S93" s="462">
        <v>4</v>
      </c>
      <c r="T93" s="461"/>
      <c r="U93" s="461"/>
      <c r="V93" s="461"/>
      <c r="W93" s="461"/>
      <c r="X93" s="462"/>
      <c r="Y93" s="462"/>
      <c r="Z93" s="117"/>
      <c r="AA93" s="463">
        <f t="shared" si="11"/>
        <v>1</v>
      </c>
      <c r="AB93" s="463">
        <f t="shared" si="6"/>
        <v>1</v>
      </c>
      <c r="AC93" s="463">
        <f t="shared" si="7"/>
        <v>3</v>
      </c>
      <c r="AD93" s="463">
        <f t="shared" si="8"/>
        <v>3</v>
      </c>
      <c r="AE93" s="464">
        <f t="shared" si="9"/>
        <v>4</v>
      </c>
      <c r="AF93" s="464">
        <f t="shared" si="10"/>
        <v>4</v>
      </c>
    </row>
    <row r="94" spans="1:32" ht="15" x14ac:dyDescent="0.25">
      <c r="A94" s="455" t="s">
        <v>455</v>
      </c>
      <c r="B94" s="456">
        <v>12</v>
      </c>
      <c r="C94" s="456">
        <v>11</v>
      </c>
      <c r="D94" s="456">
        <v>1</v>
      </c>
      <c r="E94" s="456">
        <v>1</v>
      </c>
      <c r="F94" s="457">
        <v>13</v>
      </c>
      <c r="G94" s="457">
        <v>12</v>
      </c>
      <c r="H94" s="456">
        <v>9</v>
      </c>
      <c r="I94" s="456">
        <v>9</v>
      </c>
      <c r="J94" s="456">
        <v>4</v>
      </c>
      <c r="K94" s="456">
        <v>3</v>
      </c>
      <c r="L94" s="457">
        <v>13</v>
      </c>
      <c r="M94" s="457">
        <v>12</v>
      </c>
      <c r="N94" s="456">
        <v>12</v>
      </c>
      <c r="O94" s="456">
        <v>12</v>
      </c>
      <c r="P94" s="456">
        <v>2</v>
      </c>
      <c r="Q94" s="456">
        <v>1</v>
      </c>
      <c r="R94" s="457">
        <v>14</v>
      </c>
      <c r="S94" s="457">
        <v>13</v>
      </c>
      <c r="T94" s="456"/>
      <c r="U94" s="456"/>
      <c r="V94" s="456"/>
      <c r="W94" s="456"/>
      <c r="X94" s="457"/>
      <c r="Y94" s="457"/>
      <c r="Z94" s="117"/>
      <c r="AA94" s="458">
        <f t="shared" si="11"/>
        <v>33</v>
      </c>
      <c r="AB94" s="458">
        <f t="shared" si="6"/>
        <v>32</v>
      </c>
      <c r="AC94" s="458">
        <f t="shared" si="7"/>
        <v>7</v>
      </c>
      <c r="AD94" s="458">
        <f t="shared" si="8"/>
        <v>5</v>
      </c>
      <c r="AE94" s="459">
        <f t="shared" si="9"/>
        <v>40</v>
      </c>
      <c r="AF94" s="459">
        <f t="shared" si="10"/>
        <v>37</v>
      </c>
    </row>
    <row r="95" spans="1:32" ht="15" x14ac:dyDescent="0.25">
      <c r="A95" s="460" t="s">
        <v>421</v>
      </c>
      <c r="B95" s="461"/>
      <c r="C95" s="461"/>
      <c r="D95" s="461"/>
      <c r="E95" s="461"/>
      <c r="F95" s="462"/>
      <c r="G95" s="462"/>
      <c r="H95" s="461"/>
      <c r="I95" s="461"/>
      <c r="J95" s="461"/>
      <c r="K95" s="461"/>
      <c r="L95" s="462"/>
      <c r="M95" s="462"/>
      <c r="N95" s="461"/>
      <c r="O95" s="461"/>
      <c r="P95" s="461">
        <v>1</v>
      </c>
      <c r="Q95" s="461">
        <v>0</v>
      </c>
      <c r="R95" s="462">
        <v>1</v>
      </c>
      <c r="S95" s="462">
        <v>0</v>
      </c>
      <c r="T95" s="461"/>
      <c r="U95" s="461"/>
      <c r="V95" s="461"/>
      <c r="W95" s="461"/>
      <c r="X95" s="462"/>
      <c r="Y95" s="462"/>
      <c r="Z95" s="117"/>
      <c r="AA95" s="463">
        <f t="shared" si="11"/>
        <v>0</v>
      </c>
      <c r="AB95" s="463">
        <f t="shared" si="6"/>
        <v>0</v>
      </c>
      <c r="AC95" s="463">
        <f t="shared" si="7"/>
        <v>1</v>
      </c>
      <c r="AD95" s="463">
        <f t="shared" si="8"/>
        <v>0</v>
      </c>
      <c r="AE95" s="464">
        <f t="shared" si="9"/>
        <v>1</v>
      </c>
      <c r="AF95" s="464">
        <f t="shared" si="10"/>
        <v>0</v>
      </c>
    </row>
    <row r="96" spans="1:32" ht="15" x14ac:dyDescent="0.25">
      <c r="A96" s="460" t="s">
        <v>127</v>
      </c>
      <c r="B96" s="461">
        <v>6</v>
      </c>
      <c r="C96" s="461">
        <v>5</v>
      </c>
      <c r="D96" s="461">
        <v>1</v>
      </c>
      <c r="E96" s="461">
        <v>1</v>
      </c>
      <c r="F96" s="462">
        <v>7</v>
      </c>
      <c r="G96" s="462">
        <v>6</v>
      </c>
      <c r="H96" s="461">
        <v>6</v>
      </c>
      <c r="I96" s="461">
        <v>6</v>
      </c>
      <c r="J96" s="461">
        <v>3</v>
      </c>
      <c r="K96" s="461">
        <v>2</v>
      </c>
      <c r="L96" s="462">
        <v>9</v>
      </c>
      <c r="M96" s="462">
        <v>8</v>
      </c>
      <c r="N96" s="461">
        <v>11</v>
      </c>
      <c r="O96" s="461">
        <v>11</v>
      </c>
      <c r="P96" s="461">
        <v>1</v>
      </c>
      <c r="Q96" s="461">
        <v>1</v>
      </c>
      <c r="R96" s="462">
        <v>12</v>
      </c>
      <c r="S96" s="462">
        <v>12</v>
      </c>
      <c r="T96" s="461"/>
      <c r="U96" s="461"/>
      <c r="V96" s="461"/>
      <c r="W96" s="461"/>
      <c r="X96" s="462"/>
      <c r="Y96" s="462"/>
      <c r="Z96" s="117"/>
      <c r="AA96" s="463">
        <f t="shared" si="11"/>
        <v>23</v>
      </c>
      <c r="AB96" s="463">
        <f t="shared" si="6"/>
        <v>22</v>
      </c>
      <c r="AC96" s="463">
        <f t="shared" si="7"/>
        <v>5</v>
      </c>
      <c r="AD96" s="463">
        <f t="shared" si="8"/>
        <v>4</v>
      </c>
      <c r="AE96" s="464">
        <f t="shared" si="9"/>
        <v>28</v>
      </c>
      <c r="AF96" s="464">
        <f t="shared" si="10"/>
        <v>26</v>
      </c>
    </row>
    <row r="97" spans="1:32" ht="15" x14ac:dyDescent="0.25">
      <c r="A97" s="460" t="s">
        <v>206</v>
      </c>
      <c r="B97" s="461">
        <v>6</v>
      </c>
      <c r="C97" s="461">
        <v>6</v>
      </c>
      <c r="D97" s="461"/>
      <c r="E97" s="461"/>
      <c r="F97" s="462">
        <v>6</v>
      </c>
      <c r="G97" s="462">
        <v>6</v>
      </c>
      <c r="H97" s="461">
        <v>3</v>
      </c>
      <c r="I97" s="461">
        <v>3</v>
      </c>
      <c r="J97" s="461">
        <v>1</v>
      </c>
      <c r="K97" s="461">
        <v>1</v>
      </c>
      <c r="L97" s="462">
        <v>4</v>
      </c>
      <c r="M97" s="462">
        <v>4</v>
      </c>
      <c r="N97" s="461">
        <v>1</v>
      </c>
      <c r="O97" s="461">
        <v>1</v>
      </c>
      <c r="P97" s="461"/>
      <c r="Q97" s="461"/>
      <c r="R97" s="462">
        <v>1</v>
      </c>
      <c r="S97" s="462">
        <v>1</v>
      </c>
      <c r="T97" s="461"/>
      <c r="U97" s="461"/>
      <c r="V97" s="461"/>
      <c r="W97" s="461"/>
      <c r="X97" s="462"/>
      <c r="Y97" s="462"/>
      <c r="Z97" s="117"/>
      <c r="AA97" s="463">
        <f t="shared" si="11"/>
        <v>10</v>
      </c>
      <c r="AB97" s="463">
        <f t="shared" si="6"/>
        <v>10</v>
      </c>
      <c r="AC97" s="463">
        <f t="shared" si="7"/>
        <v>1</v>
      </c>
      <c r="AD97" s="463">
        <f t="shared" si="8"/>
        <v>1</v>
      </c>
      <c r="AE97" s="464">
        <f t="shared" si="9"/>
        <v>11</v>
      </c>
      <c r="AF97" s="464">
        <f t="shared" si="10"/>
        <v>11</v>
      </c>
    </row>
    <row r="98" spans="1:32" ht="15" x14ac:dyDescent="0.25">
      <c r="A98" s="455" t="s">
        <v>456</v>
      </c>
      <c r="B98" s="456">
        <v>3</v>
      </c>
      <c r="C98" s="456">
        <v>3</v>
      </c>
      <c r="D98" s="456">
        <v>1</v>
      </c>
      <c r="E98" s="456">
        <v>1</v>
      </c>
      <c r="F98" s="457">
        <v>4</v>
      </c>
      <c r="G98" s="457">
        <v>4</v>
      </c>
      <c r="H98" s="456">
        <v>15</v>
      </c>
      <c r="I98" s="456">
        <v>15</v>
      </c>
      <c r="J98" s="456">
        <v>6</v>
      </c>
      <c r="K98" s="456">
        <v>6</v>
      </c>
      <c r="L98" s="457">
        <v>21</v>
      </c>
      <c r="M98" s="457">
        <v>21</v>
      </c>
      <c r="N98" s="456">
        <v>12</v>
      </c>
      <c r="O98" s="456">
        <v>12</v>
      </c>
      <c r="P98" s="456">
        <v>10</v>
      </c>
      <c r="Q98" s="456">
        <v>8</v>
      </c>
      <c r="R98" s="457">
        <v>22</v>
      </c>
      <c r="S98" s="457">
        <v>20</v>
      </c>
      <c r="T98" s="456"/>
      <c r="U98" s="456"/>
      <c r="V98" s="456">
        <v>1</v>
      </c>
      <c r="W98" s="456">
        <v>1</v>
      </c>
      <c r="X98" s="457">
        <v>1</v>
      </c>
      <c r="Y98" s="457">
        <v>1</v>
      </c>
      <c r="Z98" s="117"/>
      <c r="AA98" s="458">
        <f t="shared" si="11"/>
        <v>30</v>
      </c>
      <c r="AB98" s="458">
        <f t="shared" si="6"/>
        <v>30</v>
      </c>
      <c r="AC98" s="458">
        <f t="shared" si="7"/>
        <v>18</v>
      </c>
      <c r="AD98" s="458">
        <f t="shared" si="8"/>
        <v>16</v>
      </c>
      <c r="AE98" s="459">
        <f t="shared" si="9"/>
        <v>48</v>
      </c>
      <c r="AF98" s="459">
        <f t="shared" si="10"/>
        <v>46</v>
      </c>
    </row>
    <row r="99" spans="1:32" ht="15" x14ac:dyDescent="0.25">
      <c r="A99" s="460" t="s">
        <v>457</v>
      </c>
      <c r="B99" s="461"/>
      <c r="C99" s="461"/>
      <c r="D99" s="461"/>
      <c r="E99" s="461"/>
      <c r="F99" s="462"/>
      <c r="G99" s="462"/>
      <c r="H99" s="461"/>
      <c r="I99" s="461"/>
      <c r="J99" s="461"/>
      <c r="K99" s="461"/>
      <c r="L99" s="462"/>
      <c r="M99" s="462"/>
      <c r="N99" s="461">
        <v>1</v>
      </c>
      <c r="O99" s="461">
        <v>1</v>
      </c>
      <c r="P99" s="461">
        <v>2</v>
      </c>
      <c r="Q99" s="461">
        <v>2</v>
      </c>
      <c r="R99" s="462">
        <v>3</v>
      </c>
      <c r="S99" s="462">
        <v>3</v>
      </c>
      <c r="T99" s="461"/>
      <c r="U99" s="461"/>
      <c r="V99" s="461"/>
      <c r="W99" s="461"/>
      <c r="X99" s="462"/>
      <c r="Y99" s="462"/>
      <c r="Z99" s="117"/>
      <c r="AA99" s="463">
        <f t="shared" si="11"/>
        <v>1</v>
      </c>
      <c r="AB99" s="463">
        <f t="shared" si="6"/>
        <v>1</v>
      </c>
      <c r="AC99" s="463">
        <f t="shared" si="7"/>
        <v>2</v>
      </c>
      <c r="AD99" s="463">
        <f t="shared" si="8"/>
        <v>2</v>
      </c>
      <c r="AE99" s="464">
        <f t="shared" si="9"/>
        <v>3</v>
      </c>
      <c r="AF99" s="464">
        <f t="shared" si="10"/>
        <v>3</v>
      </c>
    </row>
    <row r="100" spans="1:32" ht="15" x14ac:dyDescent="0.25">
      <c r="A100" s="460" t="s">
        <v>207</v>
      </c>
      <c r="B100" s="461">
        <v>2</v>
      </c>
      <c r="C100" s="461">
        <v>2</v>
      </c>
      <c r="D100" s="461">
        <v>1</v>
      </c>
      <c r="E100" s="461">
        <v>1</v>
      </c>
      <c r="F100" s="462">
        <v>3</v>
      </c>
      <c r="G100" s="462">
        <v>3</v>
      </c>
      <c r="H100" s="461">
        <v>7</v>
      </c>
      <c r="I100" s="461">
        <v>7</v>
      </c>
      <c r="J100" s="461">
        <v>1</v>
      </c>
      <c r="K100" s="461">
        <v>1</v>
      </c>
      <c r="L100" s="462">
        <v>8</v>
      </c>
      <c r="M100" s="462">
        <v>8</v>
      </c>
      <c r="N100" s="461">
        <v>4</v>
      </c>
      <c r="O100" s="461">
        <v>4</v>
      </c>
      <c r="P100" s="461">
        <v>8</v>
      </c>
      <c r="Q100" s="461">
        <v>6</v>
      </c>
      <c r="R100" s="462">
        <v>12</v>
      </c>
      <c r="S100" s="462">
        <v>10</v>
      </c>
      <c r="T100" s="461"/>
      <c r="U100" s="461"/>
      <c r="V100" s="461"/>
      <c r="W100" s="461"/>
      <c r="X100" s="462"/>
      <c r="Y100" s="462"/>
      <c r="Z100" s="117"/>
      <c r="AA100" s="463">
        <f t="shared" si="11"/>
        <v>13</v>
      </c>
      <c r="AB100" s="463">
        <f t="shared" si="6"/>
        <v>13</v>
      </c>
      <c r="AC100" s="463">
        <f t="shared" si="7"/>
        <v>10</v>
      </c>
      <c r="AD100" s="463">
        <f t="shared" si="8"/>
        <v>8</v>
      </c>
      <c r="AE100" s="464">
        <f t="shared" si="9"/>
        <v>23</v>
      </c>
      <c r="AF100" s="464">
        <f t="shared" si="10"/>
        <v>21</v>
      </c>
    </row>
    <row r="101" spans="1:32" ht="15" x14ac:dyDescent="0.25">
      <c r="A101" s="460" t="s">
        <v>208</v>
      </c>
      <c r="B101" s="461">
        <v>1</v>
      </c>
      <c r="C101" s="461">
        <v>1</v>
      </c>
      <c r="D101" s="461"/>
      <c r="E101" s="461"/>
      <c r="F101" s="462">
        <v>1</v>
      </c>
      <c r="G101" s="462">
        <v>1</v>
      </c>
      <c r="H101" s="461">
        <v>8</v>
      </c>
      <c r="I101" s="461">
        <v>8</v>
      </c>
      <c r="J101" s="461">
        <v>5</v>
      </c>
      <c r="K101" s="461">
        <v>5</v>
      </c>
      <c r="L101" s="462">
        <v>13</v>
      </c>
      <c r="M101" s="462">
        <v>13</v>
      </c>
      <c r="N101" s="461">
        <v>7</v>
      </c>
      <c r="O101" s="461">
        <v>7</v>
      </c>
      <c r="P101" s="461"/>
      <c r="Q101" s="461"/>
      <c r="R101" s="462">
        <v>7</v>
      </c>
      <c r="S101" s="462">
        <v>7</v>
      </c>
      <c r="T101" s="461"/>
      <c r="U101" s="461"/>
      <c r="V101" s="461">
        <v>1</v>
      </c>
      <c r="W101" s="461">
        <v>1</v>
      </c>
      <c r="X101" s="462">
        <v>1</v>
      </c>
      <c r="Y101" s="462">
        <v>1</v>
      </c>
      <c r="Z101" s="117"/>
      <c r="AA101" s="463">
        <f t="shared" si="11"/>
        <v>16</v>
      </c>
      <c r="AB101" s="463">
        <f t="shared" si="6"/>
        <v>16</v>
      </c>
      <c r="AC101" s="463">
        <f t="shared" si="7"/>
        <v>6</v>
      </c>
      <c r="AD101" s="463">
        <f t="shared" si="8"/>
        <v>6</v>
      </c>
      <c r="AE101" s="464">
        <f t="shared" si="9"/>
        <v>22</v>
      </c>
      <c r="AF101" s="464">
        <f t="shared" si="10"/>
        <v>22</v>
      </c>
    </row>
    <row r="102" spans="1:32" ht="15" x14ac:dyDescent="0.25">
      <c r="A102" s="455" t="s">
        <v>458</v>
      </c>
      <c r="B102" s="456">
        <v>40</v>
      </c>
      <c r="C102" s="456">
        <v>36</v>
      </c>
      <c r="D102" s="456">
        <v>25</v>
      </c>
      <c r="E102" s="456">
        <v>22</v>
      </c>
      <c r="F102" s="457">
        <v>65</v>
      </c>
      <c r="G102" s="457">
        <v>58</v>
      </c>
      <c r="H102" s="456">
        <v>70</v>
      </c>
      <c r="I102" s="456">
        <v>65</v>
      </c>
      <c r="J102" s="456">
        <v>43</v>
      </c>
      <c r="K102" s="456">
        <v>40</v>
      </c>
      <c r="L102" s="457">
        <v>113</v>
      </c>
      <c r="M102" s="457">
        <v>105</v>
      </c>
      <c r="N102" s="456">
        <v>58</v>
      </c>
      <c r="O102" s="456">
        <v>56</v>
      </c>
      <c r="P102" s="456">
        <v>25</v>
      </c>
      <c r="Q102" s="456">
        <v>24</v>
      </c>
      <c r="R102" s="457">
        <v>83</v>
      </c>
      <c r="S102" s="457">
        <v>80</v>
      </c>
      <c r="T102" s="456">
        <v>4</v>
      </c>
      <c r="U102" s="456">
        <v>4</v>
      </c>
      <c r="V102" s="456">
        <v>2</v>
      </c>
      <c r="W102" s="456">
        <v>2</v>
      </c>
      <c r="X102" s="457">
        <v>6</v>
      </c>
      <c r="Y102" s="457">
        <v>6</v>
      </c>
      <c r="Z102" s="117"/>
      <c r="AA102" s="458">
        <f t="shared" si="11"/>
        <v>172</v>
      </c>
      <c r="AB102" s="458">
        <f t="shared" si="6"/>
        <v>161</v>
      </c>
      <c r="AC102" s="458">
        <f t="shared" si="7"/>
        <v>95</v>
      </c>
      <c r="AD102" s="458">
        <f t="shared" si="8"/>
        <v>88</v>
      </c>
      <c r="AE102" s="459">
        <f t="shared" si="9"/>
        <v>267</v>
      </c>
      <c r="AF102" s="459">
        <f t="shared" si="10"/>
        <v>249</v>
      </c>
    </row>
    <row r="103" spans="1:32" ht="15" x14ac:dyDescent="0.25">
      <c r="A103" s="460" t="s">
        <v>459</v>
      </c>
      <c r="B103" s="461">
        <v>13</v>
      </c>
      <c r="C103" s="461">
        <v>12</v>
      </c>
      <c r="D103" s="461">
        <v>7</v>
      </c>
      <c r="E103" s="461">
        <v>7</v>
      </c>
      <c r="F103" s="462">
        <v>20</v>
      </c>
      <c r="G103" s="462">
        <v>19</v>
      </c>
      <c r="H103" s="461">
        <v>11</v>
      </c>
      <c r="I103" s="461">
        <v>10</v>
      </c>
      <c r="J103" s="461">
        <v>7</v>
      </c>
      <c r="K103" s="461">
        <v>7</v>
      </c>
      <c r="L103" s="462">
        <v>18</v>
      </c>
      <c r="M103" s="462">
        <v>17</v>
      </c>
      <c r="N103" s="461">
        <v>2</v>
      </c>
      <c r="O103" s="461">
        <v>2</v>
      </c>
      <c r="P103" s="461"/>
      <c r="Q103" s="461"/>
      <c r="R103" s="462">
        <v>2</v>
      </c>
      <c r="S103" s="462">
        <v>2</v>
      </c>
      <c r="T103" s="461"/>
      <c r="U103" s="461"/>
      <c r="V103" s="461"/>
      <c r="W103" s="461"/>
      <c r="X103" s="462"/>
      <c r="Y103" s="462"/>
      <c r="Z103" s="117"/>
      <c r="AA103" s="463">
        <f t="shared" si="11"/>
        <v>26</v>
      </c>
      <c r="AB103" s="463">
        <f t="shared" si="6"/>
        <v>24</v>
      </c>
      <c r="AC103" s="463">
        <f t="shared" si="7"/>
        <v>14</v>
      </c>
      <c r="AD103" s="463">
        <f t="shared" si="8"/>
        <v>14</v>
      </c>
      <c r="AE103" s="464">
        <f t="shared" si="9"/>
        <v>40</v>
      </c>
      <c r="AF103" s="464">
        <f t="shared" si="10"/>
        <v>38</v>
      </c>
    </row>
    <row r="104" spans="1:32" ht="15" x14ac:dyDescent="0.25">
      <c r="A104" s="460" t="s">
        <v>460</v>
      </c>
      <c r="B104" s="461">
        <v>8</v>
      </c>
      <c r="C104" s="461">
        <v>6</v>
      </c>
      <c r="D104" s="461">
        <v>7</v>
      </c>
      <c r="E104" s="461">
        <v>6</v>
      </c>
      <c r="F104" s="462">
        <v>15</v>
      </c>
      <c r="G104" s="462">
        <v>12</v>
      </c>
      <c r="H104" s="461"/>
      <c r="I104" s="461"/>
      <c r="J104" s="461"/>
      <c r="K104" s="461"/>
      <c r="L104" s="462"/>
      <c r="M104" s="462"/>
      <c r="N104" s="461">
        <v>1</v>
      </c>
      <c r="O104" s="461">
        <v>1</v>
      </c>
      <c r="P104" s="461"/>
      <c r="Q104" s="461"/>
      <c r="R104" s="462">
        <v>1</v>
      </c>
      <c r="S104" s="462">
        <v>1</v>
      </c>
      <c r="T104" s="461"/>
      <c r="U104" s="461"/>
      <c r="V104" s="461"/>
      <c r="W104" s="461"/>
      <c r="X104" s="462"/>
      <c r="Y104" s="462"/>
      <c r="Z104" s="117"/>
      <c r="AA104" s="463">
        <f t="shared" si="11"/>
        <v>9</v>
      </c>
      <c r="AB104" s="463">
        <f t="shared" si="6"/>
        <v>7</v>
      </c>
      <c r="AC104" s="463">
        <f t="shared" si="7"/>
        <v>7</v>
      </c>
      <c r="AD104" s="463">
        <f t="shared" si="8"/>
        <v>6</v>
      </c>
      <c r="AE104" s="464">
        <f t="shared" si="9"/>
        <v>16</v>
      </c>
      <c r="AF104" s="464">
        <f t="shared" si="10"/>
        <v>13</v>
      </c>
    </row>
    <row r="105" spans="1:32" ht="15" x14ac:dyDescent="0.25">
      <c r="A105" s="460" t="s">
        <v>461</v>
      </c>
      <c r="B105" s="461">
        <v>1</v>
      </c>
      <c r="C105" s="461">
        <v>1</v>
      </c>
      <c r="D105" s="461"/>
      <c r="E105" s="461"/>
      <c r="F105" s="462">
        <v>1</v>
      </c>
      <c r="G105" s="462">
        <v>1</v>
      </c>
      <c r="H105" s="461">
        <v>5</v>
      </c>
      <c r="I105" s="461">
        <v>5</v>
      </c>
      <c r="J105" s="461">
        <v>8</v>
      </c>
      <c r="K105" s="461">
        <v>8</v>
      </c>
      <c r="L105" s="462">
        <v>13</v>
      </c>
      <c r="M105" s="462">
        <v>13</v>
      </c>
      <c r="N105" s="461"/>
      <c r="O105" s="461"/>
      <c r="P105" s="461"/>
      <c r="Q105" s="461"/>
      <c r="R105" s="462"/>
      <c r="S105" s="462"/>
      <c r="T105" s="461"/>
      <c r="U105" s="461"/>
      <c r="V105" s="461"/>
      <c r="W105" s="461"/>
      <c r="X105" s="462"/>
      <c r="Y105" s="462"/>
      <c r="Z105" s="117"/>
      <c r="AA105" s="463">
        <f t="shared" si="11"/>
        <v>6</v>
      </c>
      <c r="AB105" s="463">
        <f t="shared" si="6"/>
        <v>6</v>
      </c>
      <c r="AC105" s="463">
        <f t="shared" si="7"/>
        <v>8</v>
      </c>
      <c r="AD105" s="463">
        <f t="shared" si="8"/>
        <v>8</v>
      </c>
      <c r="AE105" s="464">
        <f t="shared" si="9"/>
        <v>14</v>
      </c>
      <c r="AF105" s="464">
        <f t="shared" si="10"/>
        <v>14</v>
      </c>
    </row>
    <row r="106" spans="1:32" ht="15" x14ac:dyDescent="0.25">
      <c r="A106" s="460" t="s">
        <v>462</v>
      </c>
      <c r="B106" s="461">
        <v>4</v>
      </c>
      <c r="C106" s="461">
        <v>3</v>
      </c>
      <c r="D106" s="461">
        <v>2</v>
      </c>
      <c r="E106" s="461">
        <v>2</v>
      </c>
      <c r="F106" s="462">
        <v>6</v>
      </c>
      <c r="G106" s="462">
        <v>5</v>
      </c>
      <c r="H106" s="461">
        <v>13</v>
      </c>
      <c r="I106" s="461">
        <v>12</v>
      </c>
      <c r="J106" s="461">
        <v>5</v>
      </c>
      <c r="K106" s="461">
        <v>4</v>
      </c>
      <c r="L106" s="462">
        <v>18</v>
      </c>
      <c r="M106" s="462">
        <v>16</v>
      </c>
      <c r="N106" s="461">
        <v>4</v>
      </c>
      <c r="O106" s="461">
        <v>4</v>
      </c>
      <c r="P106" s="461">
        <v>1</v>
      </c>
      <c r="Q106" s="461">
        <v>1</v>
      </c>
      <c r="R106" s="462">
        <v>5</v>
      </c>
      <c r="S106" s="462">
        <v>5</v>
      </c>
      <c r="T106" s="461">
        <v>4</v>
      </c>
      <c r="U106" s="461">
        <v>4</v>
      </c>
      <c r="V106" s="461">
        <v>2</v>
      </c>
      <c r="W106" s="461">
        <v>2</v>
      </c>
      <c r="X106" s="462">
        <v>6</v>
      </c>
      <c r="Y106" s="462">
        <v>6</v>
      </c>
      <c r="Z106" s="117"/>
      <c r="AA106" s="463">
        <f t="shared" si="11"/>
        <v>25</v>
      </c>
      <c r="AB106" s="463">
        <f t="shared" si="6"/>
        <v>23</v>
      </c>
      <c r="AC106" s="463">
        <f t="shared" si="7"/>
        <v>10</v>
      </c>
      <c r="AD106" s="463">
        <f t="shared" si="8"/>
        <v>9</v>
      </c>
      <c r="AE106" s="464">
        <f t="shared" si="9"/>
        <v>35</v>
      </c>
      <c r="AF106" s="464">
        <f t="shared" si="10"/>
        <v>32</v>
      </c>
    </row>
    <row r="107" spans="1:32" ht="15" x14ac:dyDescent="0.25">
      <c r="A107" s="460" t="s">
        <v>463</v>
      </c>
      <c r="B107" s="461">
        <v>3</v>
      </c>
      <c r="C107" s="461">
        <v>3</v>
      </c>
      <c r="D107" s="461"/>
      <c r="E107" s="461"/>
      <c r="F107" s="462">
        <v>3</v>
      </c>
      <c r="G107" s="462">
        <v>3</v>
      </c>
      <c r="H107" s="461">
        <v>13</v>
      </c>
      <c r="I107" s="461">
        <v>11</v>
      </c>
      <c r="J107" s="461">
        <v>3</v>
      </c>
      <c r="K107" s="461">
        <v>3</v>
      </c>
      <c r="L107" s="462">
        <v>16</v>
      </c>
      <c r="M107" s="462">
        <v>14</v>
      </c>
      <c r="N107" s="461">
        <v>15</v>
      </c>
      <c r="O107" s="461">
        <v>15</v>
      </c>
      <c r="P107" s="461">
        <v>7</v>
      </c>
      <c r="Q107" s="461">
        <v>7</v>
      </c>
      <c r="R107" s="462">
        <v>22</v>
      </c>
      <c r="S107" s="462">
        <v>22</v>
      </c>
      <c r="T107" s="461"/>
      <c r="U107" s="461"/>
      <c r="V107" s="461"/>
      <c r="W107" s="461"/>
      <c r="X107" s="462"/>
      <c r="Y107" s="462"/>
      <c r="Z107" s="117"/>
      <c r="AA107" s="463">
        <f t="shared" si="11"/>
        <v>31</v>
      </c>
      <c r="AB107" s="463">
        <f t="shared" si="6"/>
        <v>29</v>
      </c>
      <c r="AC107" s="463">
        <f t="shared" si="7"/>
        <v>10</v>
      </c>
      <c r="AD107" s="463">
        <f t="shared" si="8"/>
        <v>10</v>
      </c>
      <c r="AE107" s="464">
        <f t="shared" si="9"/>
        <v>41</v>
      </c>
      <c r="AF107" s="464">
        <f t="shared" si="10"/>
        <v>39</v>
      </c>
    </row>
    <row r="108" spans="1:32" ht="15" x14ac:dyDescent="0.25">
      <c r="A108" s="460" t="s">
        <v>210</v>
      </c>
      <c r="B108" s="461">
        <v>5</v>
      </c>
      <c r="C108" s="461">
        <v>5</v>
      </c>
      <c r="D108" s="461"/>
      <c r="E108" s="461"/>
      <c r="F108" s="462">
        <v>5</v>
      </c>
      <c r="G108" s="462">
        <v>5</v>
      </c>
      <c r="H108" s="461">
        <v>2</v>
      </c>
      <c r="I108" s="461">
        <v>2</v>
      </c>
      <c r="J108" s="461"/>
      <c r="K108" s="461"/>
      <c r="L108" s="462">
        <v>2</v>
      </c>
      <c r="M108" s="462">
        <v>2</v>
      </c>
      <c r="N108" s="461">
        <v>6</v>
      </c>
      <c r="O108" s="461">
        <v>6</v>
      </c>
      <c r="P108" s="461">
        <v>2</v>
      </c>
      <c r="Q108" s="461">
        <v>2</v>
      </c>
      <c r="R108" s="462">
        <v>8</v>
      </c>
      <c r="S108" s="462">
        <v>8</v>
      </c>
      <c r="T108" s="461"/>
      <c r="U108" s="461"/>
      <c r="V108" s="461"/>
      <c r="W108" s="461"/>
      <c r="X108" s="462"/>
      <c r="Y108" s="462"/>
      <c r="Z108" s="117"/>
      <c r="AA108" s="463">
        <f t="shared" si="11"/>
        <v>13</v>
      </c>
      <c r="AB108" s="463">
        <f t="shared" si="6"/>
        <v>13</v>
      </c>
      <c r="AC108" s="463">
        <f t="shared" si="7"/>
        <v>2</v>
      </c>
      <c r="AD108" s="463">
        <f t="shared" si="8"/>
        <v>2</v>
      </c>
      <c r="AE108" s="464">
        <f t="shared" si="9"/>
        <v>15</v>
      </c>
      <c r="AF108" s="464">
        <f t="shared" si="10"/>
        <v>15</v>
      </c>
    </row>
    <row r="109" spans="1:32" ht="15" x14ac:dyDescent="0.25">
      <c r="A109" s="460" t="s">
        <v>211</v>
      </c>
      <c r="B109" s="461">
        <v>5</v>
      </c>
      <c r="C109" s="461">
        <v>5</v>
      </c>
      <c r="D109" s="461">
        <v>6</v>
      </c>
      <c r="E109" s="461">
        <v>6</v>
      </c>
      <c r="F109" s="462">
        <v>11</v>
      </c>
      <c r="G109" s="462">
        <v>11</v>
      </c>
      <c r="H109" s="461">
        <v>2</v>
      </c>
      <c r="I109" s="461">
        <v>2</v>
      </c>
      <c r="J109" s="461"/>
      <c r="K109" s="461"/>
      <c r="L109" s="462">
        <v>2</v>
      </c>
      <c r="M109" s="462">
        <v>2</v>
      </c>
      <c r="N109" s="461">
        <v>2</v>
      </c>
      <c r="O109" s="461">
        <v>2</v>
      </c>
      <c r="P109" s="461">
        <v>3</v>
      </c>
      <c r="Q109" s="461">
        <v>3</v>
      </c>
      <c r="R109" s="462">
        <v>5</v>
      </c>
      <c r="S109" s="462">
        <v>5</v>
      </c>
      <c r="T109" s="461"/>
      <c r="U109" s="461"/>
      <c r="V109" s="461"/>
      <c r="W109" s="461"/>
      <c r="X109" s="462"/>
      <c r="Y109" s="462"/>
      <c r="Z109" s="117"/>
      <c r="AA109" s="463">
        <f t="shared" si="11"/>
        <v>9</v>
      </c>
      <c r="AB109" s="463">
        <f t="shared" si="6"/>
        <v>9</v>
      </c>
      <c r="AC109" s="463">
        <f t="shared" si="7"/>
        <v>9</v>
      </c>
      <c r="AD109" s="463">
        <f t="shared" si="8"/>
        <v>9</v>
      </c>
      <c r="AE109" s="464">
        <f t="shared" si="9"/>
        <v>18</v>
      </c>
      <c r="AF109" s="464">
        <f t="shared" si="10"/>
        <v>18</v>
      </c>
    </row>
    <row r="110" spans="1:32" ht="15" x14ac:dyDescent="0.25">
      <c r="A110" s="460" t="s">
        <v>212</v>
      </c>
      <c r="B110" s="461"/>
      <c r="C110" s="461"/>
      <c r="D110" s="461"/>
      <c r="E110" s="461"/>
      <c r="F110" s="462"/>
      <c r="G110" s="462"/>
      <c r="H110" s="461">
        <v>2</v>
      </c>
      <c r="I110" s="461">
        <v>1</v>
      </c>
      <c r="J110" s="461">
        <v>1</v>
      </c>
      <c r="K110" s="461">
        <v>0</v>
      </c>
      <c r="L110" s="462">
        <v>3</v>
      </c>
      <c r="M110" s="462">
        <v>1</v>
      </c>
      <c r="N110" s="461">
        <v>1</v>
      </c>
      <c r="O110" s="461">
        <v>1</v>
      </c>
      <c r="P110" s="461">
        <v>3</v>
      </c>
      <c r="Q110" s="461">
        <v>3</v>
      </c>
      <c r="R110" s="462">
        <v>4</v>
      </c>
      <c r="S110" s="462">
        <v>4</v>
      </c>
      <c r="T110" s="461"/>
      <c r="U110" s="461"/>
      <c r="V110" s="461"/>
      <c r="W110" s="461"/>
      <c r="X110" s="462"/>
      <c r="Y110" s="462"/>
      <c r="Z110" s="117"/>
      <c r="AA110" s="463">
        <f t="shared" si="11"/>
        <v>3</v>
      </c>
      <c r="AB110" s="463">
        <f t="shared" si="6"/>
        <v>2</v>
      </c>
      <c r="AC110" s="463">
        <f t="shared" si="7"/>
        <v>4</v>
      </c>
      <c r="AD110" s="463">
        <f t="shared" si="8"/>
        <v>3</v>
      </c>
      <c r="AE110" s="464">
        <f t="shared" si="9"/>
        <v>7</v>
      </c>
      <c r="AF110" s="464">
        <f t="shared" si="10"/>
        <v>5</v>
      </c>
    </row>
    <row r="111" spans="1:32" ht="15" x14ac:dyDescent="0.25">
      <c r="A111" s="460" t="s">
        <v>213</v>
      </c>
      <c r="B111" s="461"/>
      <c r="C111" s="461"/>
      <c r="D111" s="461"/>
      <c r="E111" s="461"/>
      <c r="F111" s="462"/>
      <c r="G111" s="462"/>
      <c r="H111" s="461"/>
      <c r="I111" s="461"/>
      <c r="J111" s="461"/>
      <c r="K111" s="461"/>
      <c r="L111" s="462"/>
      <c r="M111" s="462"/>
      <c r="N111" s="461">
        <v>8</v>
      </c>
      <c r="O111" s="461">
        <v>6</v>
      </c>
      <c r="P111" s="461">
        <v>3</v>
      </c>
      <c r="Q111" s="461">
        <v>2</v>
      </c>
      <c r="R111" s="462">
        <v>11</v>
      </c>
      <c r="S111" s="462">
        <v>8</v>
      </c>
      <c r="T111" s="461"/>
      <c r="U111" s="461"/>
      <c r="V111" s="461"/>
      <c r="W111" s="461"/>
      <c r="X111" s="462"/>
      <c r="Y111" s="462"/>
      <c r="Z111" s="117"/>
      <c r="AA111" s="463">
        <f t="shared" si="11"/>
        <v>8</v>
      </c>
      <c r="AB111" s="463">
        <f t="shared" si="6"/>
        <v>6</v>
      </c>
      <c r="AC111" s="463">
        <f t="shared" si="7"/>
        <v>3</v>
      </c>
      <c r="AD111" s="463">
        <f t="shared" si="8"/>
        <v>2</v>
      </c>
      <c r="AE111" s="464">
        <f t="shared" si="9"/>
        <v>11</v>
      </c>
      <c r="AF111" s="464">
        <f t="shared" si="10"/>
        <v>8</v>
      </c>
    </row>
    <row r="112" spans="1:32" ht="15" x14ac:dyDescent="0.25">
      <c r="A112" s="460" t="s">
        <v>464</v>
      </c>
      <c r="B112" s="461"/>
      <c r="C112" s="461"/>
      <c r="D112" s="461"/>
      <c r="E112" s="461"/>
      <c r="F112" s="462"/>
      <c r="G112" s="462"/>
      <c r="H112" s="461"/>
      <c r="I112" s="461"/>
      <c r="J112" s="461"/>
      <c r="K112" s="461"/>
      <c r="L112" s="462"/>
      <c r="M112" s="462"/>
      <c r="N112" s="461">
        <v>1</v>
      </c>
      <c r="O112" s="461">
        <v>1</v>
      </c>
      <c r="P112" s="461"/>
      <c r="Q112" s="461"/>
      <c r="R112" s="462">
        <v>1</v>
      </c>
      <c r="S112" s="462">
        <v>1</v>
      </c>
      <c r="T112" s="461"/>
      <c r="U112" s="461"/>
      <c r="V112" s="461"/>
      <c r="W112" s="461"/>
      <c r="X112" s="462"/>
      <c r="Y112" s="462"/>
      <c r="Z112" s="117"/>
      <c r="AA112" s="463">
        <f t="shared" si="11"/>
        <v>1</v>
      </c>
      <c r="AB112" s="463">
        <f t="shared" si="6"/>
        <v>1</v>
      </c>
      <c r="AC112" s="463">
        <f t="shared" si="7"/>
        <v>0</v>
      </c>
      <c r="AD112" s="463">
        <f t="shared" si="8"/>
        <v>0</v>
      </c>
      <c r="AE112" s="464">
        <f t="shared" si="9"/>
        <v>1</v>
      </c>
      <c r="AF112" s="464">
        <f t="shared" si="10"/>
        <v>1</v>
      </c>
    </row>
    <row r="113" spans="1:32" ht="15" x14ac:dyDescent="0.25">
      <c r="A113" s="460" t="s">
        <v>406</v>
      </c>
      <c r="B113" s="461">
        <v>1</v>
      </c>
      <c r="C113" s="461">
        <v>1</v>
      </c>
      <c r="D113" s="461"/>
      <c r="E113" s="461"/>
      <c r="F113" s="462">
        <v>1</v>
      </c>
      <c r="G113" s="462">
        <v>1</v>
      </c>
      <c r="H113" s="461"/>
      <c r="I113" s="461"/>
      <c r="J113" s="461"/>
      <c r="K113" s="461"/>
      <c r="L113" s="462"/>
      <c r="M113" s="462"/>
      <c r="N113" s="461"/>
      <c r="O113" s="461"/>
      <c r="P113" s="461"/>
      <c r="Q113" s="461"/>
      <c r="R113" s="462"/>
      <c r="S113" s="462"/>
      <c r="T113" s="461"/>
      <c r="U113" s="461"/>
      <c r="V113" s="461"/>
      <c r="W113" s="461"/>
      <c r="X113" s="462"/>
      <c r="Y113" s="462"/>
      <c r="Z113" s="117"/>
      <c r="AA113" s="463">
        <f t="shared" si="11"/>
        <v>1</v>
      </c>
      <c r="AB113" s="463">
        <f t="shared" si="6"/>
        <v>1</v>
      </c>
      <c r="AC113" s="463">
        <f t="shared" si="7"/>
        <v>0</v>
      </c>
      <c r="AD113" s="463">
        <f t="shared" si="8"/>
        <v>0</v>
      </c>
      <c r="AE113" s="464">
        <f t="shared" si="9"/>
        <v>1</v>
      </c>
      <c r="AF113" s="464">
        <f t="shared" si="10"/>
        <v>1</v>
      </c>
    </row>
    <row r="114" spans="1:32" ht="15" x14ac:dyDescent="0.25">
      <c r="A114" s="460" t="s">
        <v>407</v>
      </c>
      <c r="B114" s="461"/>
      <c r="C114" s="461"/>
      <c r="D114" s="461">
        <v>3</v>
      </c>
      <c r="E114" s="461">
        <v>1</v>
      </c>
      <c r="F114" s="462">
        <v>3</v>
      </c>
      <c r="G114" s="462">
        <v>1</v>
      </c>
      <c r="H114" s="461"/>
      <c r="I114" s="461"/>
      <c r="J114" s="461">
        <v>3</v>
      </c>
      <c r="K114" s="461">
        <v>3</v>
      </c>
      <c r="L114" s="462">
        <v>3</v>
      </c>
      <c r="M114" s="462">
        <v>3</v>
      </c>
      <c r="N114" s="461"/>
      <c r="O114" s="461"/>
      <c r="P114" s="461"/>
      <c r="Q114" s="461"/>
      <c r="R114" s="462"/>
      <c r="S114" s="462"/>
      <c r="T114" s="461"/>
      <c r="U114" s="461"/>
      <c r="V114" s="461"/>
      <c r="W114" s="461"/>
      <c r="X114" s="462"/>
      <c r="Y114" s="462"/>
      <c r="Z114" s="117"/>
      <c r="AA114" s="463">
        <f t="shared" si="11"/>
        <v>0</v>
      </c>
      <c r="AB114" s="463">
        <f t="shared" si="6"/>
        <v>0</v>
      </c>
      <c r="AC114" s="463">
        <f t="shared" si="7"/>
        <v>6</v>
      </c>
      <c r="AD114" s="463">
        <f t="shared" si="8"/>
        <v>4</v>
      </c>
      <c r="AE114" s="464">
        <f t="shared" si="9"/>
        <v>6</v>
      </c>
      <c r="AF114" s="464">
        <f t="shared" si="10"/>
        <v>4</v>
      </c>
    </row>
    <row r="115" spans="1:32" ht="15" x14ac:dyDescent="0.25">
      <c r="A115" s="460" t="s">
        <v>408</v>
      </c>
      <c r="B115" s="461"/>
      <c r="C115" s="461"/>
      <c r="D115" s="461"/>
      <c r="E115" s="461"/>
      <c r="F115" s="462"/>
      <c r="G115" s="462"/>
      <c r="H115" s="461">
        <v>9</v>
      </c>
      <c r="I115" s="461">
        <v>9</v>
      </c>
      <c r="J115" s="461">
        <v>3</v>
      </c>
      <c r="K115" s="461">
        <v>2</v>
      </c>
      <c r="L115" s="462">
        <v>12</v>
      </c>
      <c r="M115" s="462">
        <v>11</v>
      </c>
      <c r="N115" s="461"/>
      <c r="O115" s="461"/>
      <c r="P115" s="461"/>
      <c r="Q115" s="461"/>
      <c r="R115" s="462"/>
      <c r="S115" s="462"/>
      <c r="T115" s="461"/>
      <c r="U115" s="461"/>
      <c r="V115" s="461"/>
      <c r="W115" s="461"/>
      <c r="X115" s="462"/>
      <c r="Y115" s="462"/>
      <c r="Z115" s="117"/>
      <c r="AA115" s="463">
        <f t="shared" si="11"/>
        <v>9</v>
      </c>
      <c r="AB115" s="463">
        <f t="shared" si="6"/>
        <v>9</v>
      </c>
      <c r="AC115" s="463">
        <f t="shared" si="7"/>
        <v>3</v>
      </c>
      <c r="AD115" s="463">
        <f t="shared" si="8"/>
        <v>2</v>
      </c>
      <c r="AE115" s="464">
        <f t="shared" si="9"/>
        <v>12</v>
      </c>
      <c r="AF115" s="464">
        <f t="shared" si="10"/>
        <v>11</v>
      </c>
    </row>
    <row r="116" spans="1:32" ht="15" x14ac:dyDescent="0.25">
      <c r="A116" s="460" t="s">
        <v>424</v>
      </c>
      <c r="B116" s="461"/>
      <c r="C116" s="461"/>
      <c r="D116" s="461"/>
      <c r="E116" s="461"/>
      <c r="F116" s="462"/>
      <c r="G116" s="462"/>
      <c r="H116" s="461"/>
      <c r="I116" s="461"/>
      <c r="J116" s="461"/>
      <c r="K116" s="461"/>
      <c r="L116" s="462"/>
      <c r="M116" s="462"/>
      <c r="N116" s="461">
        <v>1</v>
      </c>
      <c r="O116" s="461">
        <v>1</v>
      </c>
      <c r="P116" s="461"/>
      <c r="Q116" s="461"/>
      <c r="R116" s="462">
        <v>1</v>
      </c>
      <c r="S116" s="462">
        <v>1</v>
      </c>
      <c r="T116" s="461"/>
      <c r="U116" s="461"/>
      <c r="V116" s="461"/>
      <c r="W116" s="461"/>
      <c r="X116" s="462"/>
      <c r="Y116" s="462"/>
      <c r="Z116" s="117"/>
      <c r="AA116" s="463">
        <f t="shared" si="11"/>
        <v>1</v>
      </c>
      <c r="AB116" s="463">
        <f t="shared" si="6"/>
        <v>1</v>
      </c>
      <c r="AC116" s="463">
        <f t="shared" si="7"/>
        <v>0</v>
      </c>
      <c r="AD116" s="463">
        <f t="shared" si="8"/>
        <v>0</v>
      </c>
      <c r="AE116" s="464">
        <f t="shared" si="9"/>
        <v>1</v>
      </c>
      <c r="AF116" s="464">
        <f t="shared" si="10"/>
        <v>1</v>
      </c>
    </row>
    <row r="117" spans="1:32" ht="15" x14ac:dyDescent="0.25">
      <c r="A117" s="475" t="s">
        <v>515</v>
      </c>
      <c r="B117" s="476"/>
      <c r="C117" s="476"/>
      <c r="D117" s="476"/>
      <c r="E117" s="476"/>
      <c r="F117" s="477"/>
      <c r="G117" s="477"/>
      <c r="H117" s="476">
        <v>13</v>
      </c>
      <c r="I117" s="476">
        <v>13</v>
      </c>
      <c r="J117" s="476">
        <v>13</v>
      </c>
      <c r="K117" s="476">
        <v>13</v>
      </c>
      <c r="L117" s="477">
        <v>26</v>
      </c>
      <c r="M117" s="477">
        <v>26</v>
      </c>
      <c r="N117" s="476">
        <v>17</v>
      </c>
      <c r="O117" s="476">
        <v>17</v>
      </c>
      <c r="P117" s="476">
        <v>6</v>
      </c>
      <c r="Q117" s="476">
        <v>6</v>
      </c>
      <c r="R117" s="477">
        <v>23</v>
      </c>
      <c r="S117" s="477">
        <v>23</v>
      </c>
      <c r="T117" s="476"/>
      <c r="U117" s="476"/>
      <c r="V117" s="476"/>
      <c r="W117" s="476"/>
      <c r="X117" s="477"/>
      <c r="Y117" s="477"/>
      <c r="Z117" s="117"/>
      <c r="AA117" s="478">
        <f t="shared" si="11"/>
        <v>30</v>
      </c>
      <c r="AB117" s="478">
        <f t="shared" si="6"/>
        <v>30</v>
      </c>
      <c r="AC117" s="478">
        <f t="shared" si="7"/>
        <v>19</v>
      </c>
      <c r="AD117" s="478">
        <f t="shared" si="8"/>
        <v>19</v>
      </c>
      <c r="AE117" s="479">
        <f t="shared" si="9"/>
        <v>49</v>
      </c>
      <c r="AF117" s="479">
        <f t="shared" si="10"/>
        <v>49</v>
      </c>
    </row>
    <row r="118" spans="1:32" ht="15" x14ac:dyDescent="0.25">
      <c r="A118" s="455" t="s">
        <v>465</v>
      </c>
      <c r="B118" s="456">
        <v>2</v>
      </c>
      <c r="C118" s="456">
        <v>2</v>
      </c>
      <c r="D118" s="456">
        <v>4</v>
      </c>
      <c r="E118" s="456">
        <v>3</v>
      </c>
      <c r="F118" s="457">
        <v>6</v>
      </c>
      <c r="G118" s="457">
        <v>5</v>
      </c>
      <c r="H118" s="456">
        <v>12</v>
      </c>
      <c r="I118" s="456">
        <v>10</v>
      </c>
      <c r="J118" s="456">
        <v>6</v>
      </c>
      <c r="K118" s="456">
        <v>5</v>
      </c>
      <c r="L118" s="457">
        <v>18</v>
      </c>
      <c r="M118" s="457">
        <v>15</v>
      </c>
      <c r="N118" s="456">
        <v>10</v>
      </c>
      <c r="O118" s="456">
        <v>10</v>
      </c>
      <c r="P118" s="456">
        <v>5</v>
      </c>
      <c r="Q118" s="456">
        <v>5</v>
      </c>
      <c r="R118" s="457">
        <v>15</v>
      </c>
      <c r="S118" s="457">
        <v>15</v>
      </c>
      <c r="T118" s="456">
        <v>1</v>
      </c>
      <c r="U118" s="456">
        <v>1</v>
      </c>
      <c r="V118" s="456"/>
      <c r="W118" s="456"/>
      <c r="X118" s="457">
        <v>1</v>
      </c>
      <c r="Y118" s="457">
        <v>1</v>
      </c>
      <c r="Z118" s="117"/>
      <c r="AA118" s="458">
        <f t="shared" si="11"/>
        <v>25</v>
      </c>
      <c r="AB118" s="458">
        <f t="shared" si="6"/>
        <v>23</v>
      </c>
      <c r="AC118" s="458">
        <f t="shared" si="7"/>
        <v>15</v>
      </c>
      <c r="AD118" s="458">
        <f t="shared" si="8"/>
        <v>13</v>
      </c>
      <c r="AE118" s="459">
        <f t="shared" si="9"/>
        <v>40</v>
      </c>
      <c r="AF118" s="459">
        <f t="shared" si="10"/>
        <v>36</v>
      </c>
    </row>
    <row r="119" spans="1:32" ht="15" x14ac:dyDescent="0.25">
      <c r="A119" s="460" t="s">
        <v>466</v>
      </c>
      <c r="B119" s="461"/>
      <c r="C119" s="461"/>
      <c r="D119" s="461">
        <v>1</v>
      </c>
      <c r="E119" s="461"/>
      <c r="F119" s="462">
        <v>1</v>
      </c>
      <c r="G119" s="462"/>
      <c r="H119" s="461">
        <v>1</v>
      </c>
      <c r="I119" s="461">
        <v>1</v>
      </c>
      <c r="J119" s="461"/>
      <c r="K119" s="461"/>
      <c r="L119" s="462">
        <v>1</v>
      </c>
      <c r="M119" s="462">
        <v>1</v>
      </c>
      <c r="N119" s="461">
        <v>2</v>
      </c>
      <c r="O119" s="461">
        <v>2</v>
      </c>
      <c r="P119" s="461">
        <v>1</v>
      </c>
      <c r="Q119" s="461">
        <v>1</v>
      </c>
      <c r="R119" s="462">
        <v>3</v>
      </c>
      <c r="S119" s="462">
        <v>3</v>
      </c>
      <c r="T119" s="461"/>
      <c r="U119" s="461"/>
      <c r="V119" s="461"/>
      <c r="W119" s="461"/>
      <c r="X119" s="462"/>
      <c r="Y119" s="462"/>
      <c r="Z119" s="117"/>
      <c r="AA119" s="463">
        <f t="shared" si="11"/>
        <v>3</v>
      </c>
      <c r="AB119" s="463">
        <f t="shared" si="6"/>
        <v>3</v>
      </c>
      <c r="AC119" s="463">
        <f t="shared" si="7"/>
        <v>2</v>
      </c>
      <c r="AD119" s="463">
        <f t="shared" si="8"/>
        <v>1</v>
      </c>
      <c r="AE119" s="464">
        <f t="shared" si="9"/>
        <v>5</v>
      </c>
      <c r="AF119" s="464">
        <f t="shared" si="10"/>
        <v>4</v>
      </c>
    </row>
    <row r="120" spans="1:32" ht="15" x14ac:dyDescent="0.25">
      <c r="A120" s="460" t="s">
        <v>130</v>
      </c>
      <c r="B120" s="461">
        <v>2</v>
      </c>
      <c r="C120" s="461">
        <v>2</v>
      </c>
      <c r="D120" s="461">
        <v>3</v>
      </c>
      <c r="E120" s="461">
        <v>3</v>
      </c>
      <c r="F120" s="462">
        <v>5</v>
      </c>
      <c r="G120" s="462">
        <v>5</v>
      </c>
      <c r="H120" s="461">
        <v>11</v>
      </c>
      <c r="I120" s="461">
        <v>9</v>
      </c>
      <c r="J120" s="461">
        <v>6</v>
      </c>
      <c r="K120" s="461">
        <v>5</v>
      </c>
      <c r="L120" s="462">
        <v>17</v>
      </c>
      <c r="M120" s="462">
        <v>14</v>
      </c>
      <c r="N120" s="461">
        <v>7</v>
      </c>
      <c r="O120" s="461">
        <v>7</v>
      </c>
      <c r="P120" s="461">
        <v>4</v>
      </c>
      <c r="Q120" s="461">
        <v>4</v>
      </c>
      <c r="R120" s="462">
        <v>11</v>
      </c>
      <c r="S120" s="462">
        <v>11</v>
      </c>
      <c r="T120" s="461">
        <v>1</v>
      </c>
      <c r="U120" s="461">
        <v>1</v>
      </c>
      <c r="V120" s="461"/>
      <c r="W120" s="461"/>
      <c r="X120" s="462">
        <v>1</v>
      </c>
      <c r="Y120" s="462">
        <v>1</v>
      </c>
      <c r="Z120" s="117"/>
      <c r="AA120" s="463">
        <f t="shared" si="11"/>
        <v>21</v>
      </c>
      <c r="AB120" s="463">
        <f t="shared" si="6"/>
        <v>19</v>
      </c>
      <c r="AC120" s="463">
        <f t="shared" si="7"/>
        <v>13</v>
      </c>
      <c r="AD120" s="463">
        <f t="shared" si="8"/>
        <v>12</v>
      </c>
      <c r="AE120" s="464">
        <f t="shared" si="9"/>
        <v>34</v>
      </c>
      <c r="AF120" s="464">
        <f t="shared" si="10"/>
        <v>31</v>
      </c>
    </row>
    <row r="121" spans="1:32" ht="15" x14ac:dyDescent="0.25">
      <c r="A121" s="460" t="s">
        <v>214</v>
      </c>
      <c r="B121" s="461"/>
      <c r="C121" s="461"/>
      <c r="D121" s="461"/>
      <c r="E121" s="461"/>
      <c r="F121" s="462"/>
      <c r="G121" s="462"/>
      <c r="H121" s="461"/>
      <c r="I121" s="461"/>
      <c r="J121" s="461"/>
      <c r="K121" s="461"/>
      <c r="L121" s="462"/>
      <c r="M121" s="462"/>
      <c r="N121" s="461">
        <v>1</v>
      </c>
      <c r="O121" s="461">
        <v>1</v>
      </c>
      <c r="P121" s="461"/>
      <c r="Q121" s="461"/>
      <c r="R121" s="462">
        <v>1</v>
      </c>
      <c r="S121" s="462">
        <v>1</v>
      </c>
      <c r="T121" s="461"/>
      <c r="U121" s="461"/>
      <c r="V121" s="461"/>
      <c r="W121" s="461"/>
      <c r="X121" s="462"/>
      <c r="Y121" s="462"/>
      <c r="Z121" s="117"/>
      <c r="AA121" s="463">
        <f t="shared" si="11"/>
        <v>1</v>
      </c>
      <c r="AB121" s="463">
        <f t="shared" si="6"/>
        <v>1</v>
      </c>
      <c r="AC121" s="463">
        <f t="shared" si="7"/>
        <v>0</v>
      </c>
      <c r="AD121" s="463">
        <f t="shared" si="8"/>
        <v>0</v>
      </c>
      <c r="AE121" s="464">
        <f t="shared" si="9"/>
        <v>1</v>
      </c>
      <c r="AF121" s="464">
        <f t="shared" si="10"/>
        <v>1</v>
      </c>
    </row>
    <row r="122" spans="1:32" ht="15" x14ac:dyDescent="0.25">
      <c r="A122" s="455" t="s">
        <v>467</v>
      </c>
      <c r="B122" s="456">
        <v>6</v>
      </c>
      <c r="C122" s="456">
        <v>6</v>
      </c>
      <c r="D122" s="456">
        <v>1</v>
      </c>
      <c r="E122" s="456">
        <v>1</v>
      </c>
      <c r="F122" s="457">
        <v>7</v>
      </c>
      <c r="G122" s="457">
        <v>7</v>
      </c>
      <c r="H122" s="456">
        <v>8</v>
      </c>
      <c r="I122" s="456">
        <v>8</v>
      </c>
      <c r="J122" s="456">
        <v>1</v>
      </c>
      <c r="K122" s="456">
        <v>1</v>
      </c>
      <c r="L122" s="457">
        <v>9</v>
      </c>
      <c r="M122" s="457">
        <v>9</v>
      </c>
      <c r="N122" s="456">
        <v>5</v>
      </c>
      <c r="O122" s="456">
        <v>5</v>
      </c>
      <c r="P122" s="456">
        <v>4</v>
      </c>
      <c r="Q122" s="456">
        <v>2</v>
      </c>
      <c r="R122" s="457">
        <v>9</v>
      </c>
      <c r="S122" s="457">
        <v>7</v>
      </c>
      <c r="T122" s="456"/>
      <c r="U122" s="456"/>
      <c r="V122" s="456"/>
      <c r="W122" s="456"/>
      <c r="X122" s="457"/>
      <c r="Y122" s="457"/>
      <c r="Z122" s="117"/>
      <c r="AA122" s="458">
        <f t="shared" si="11"/>
        <v>19</v>
      </c>
      <c r="AB122" s="458">
        <f t="shared" si="6"/>
        <v>19</v>
      </c>
      <c r="AC122" s="458">
        <f t="shared" si="7"/>
        <v>6</v>
      </c>
      <c r="AD122" s="458">
        <f t="shared" si="8"/>
        <v>4</v>
      </c>
      <c r="AE122" s="459">
        <f t="shared" si="9"/>
        <v>25</v>
      </c>
      <c r="AF122" s="459">
        <f t="shared" si="10"/>
        <v>23</v>
      </c>
    </row>
    <row r="123" spans="1:32" ht="15" x14ac:dyDescent="0.25">
      <c r="A123" s="460" t="s">
        <v>131</v>
      </c>
      <c r="B123" s="461">
        <v>5</v>
      </c>
      <c r="C123" s="461">
        <v>5</v>
      </c>
      <c r="D123" s="461">
        <v>1</v>
      </c>
      <c r="E123" s="461">
        <v>1</v>
      </c>
      <c r="F123" s="462">
        <v>6</v>
      </c>
      <c r="G123" s="462">
        <v>6</v>
      </c>
      <c r="H123" s="461">
        <v>8</v>
      </c>
      <c r="I123" s="461">
        <v>8</v>
      </c>
      <c r="J123" s="461">
        <v>1</v>
      </c>
      <c r="K123" s="461">
        <v>1</v>
      </c>
      <c r="L123" s="462">
        <v>9</v>
      </c>
      <c r="M123" s="462">
        <v>9</v>
      </c>
      <c r="N123" s="461">
        <v>4</v>
      </c>
      <c r="O123" s="461">
        <v>4</v>
      </c>
      <c r="P123" s="461">
        <v>2</v>
      </c>
      <c r="Q123" s="461">
        <v>1</v>
      </c>
      <c r="R123" s="462">
        <v>6</v>
      </c>
      <c r="S123" s="462">
        <v>5</v>
      </c>
      <c r="T123" s="461"/>
      <c r="U123" s="461"/>
      <c r="V123" s="461"/>
      <c r="W123" s="461"/>
      <c r="X123" s="462"/>
      <c r="Y123" s="462"/>
      <c r="Z123" s="117"/>
      <c r="AA123" s="463">
        <f t="shared" si="11"/>
        <v>17</v>
      </c>
      <c r="AB123" s="463">
        <f t="shared" si="6"/>
        <v>17</v>
      </c>
      <c r="AC123" s="463">
        <f t="shared" si="7"/>
        <v>4</v>
      </c>
      <c r="AD123" s="463">
        <f t="shared" si="8"/>
        <v>3</v>
      </c>
      <c r="AE123" s="464">
        <f t="shared" si="9"/>
        <v>21</v>
      </c>
      <c r="AF123" s="464">
        <f t="shared" si="10"/>
        <v>20</v>
      </c>
    </row>
    <row r="124" spans="1:32" ht="15" x14ac:dyDescent="0.25">
      <c r="A124" s="460" t="s">
        <v>409</v>
      </c>
      <c r="B124" s="461">
        <v>1</v>
      </c>
      <c r="C124" s="461">
        <v>1</v>
      </c>
      <c r="D124" s="461"/>
      <c r="E124" s="461"/>
      <c r="F124" s="462">
        <v>1</v>
      </c>
      <c r="G124" s="462">
        <v>1</v>
      </c>
      <c r="H124" s="461"/>
      <c r="I124" s="461"/>
      <c r="J124" s="461"/>
      <c r="K124" s="461"/>
      <c r="L124" s="462"/>
      <c r="M124" s="462"/>
      <c r="N124" s="461">
        <v>1</v>
      </c>
      <c r="O124" s="461">
        <v>1</v>
      </c>
      <c r="P124" s="461">
        <v>2</v>
      </c>
      <c r="Q124" s="461">
        <v>1</v>
      </c>
      <c r="R124" s="462">
        <v>3</v>
      </c>
      <c r="S124" s="462">
        <v>2</v>
      </c>
      <c r="T124" s="461"/>
      <c r="U124" s="461"/>
      <c r="V124" s="461"/>
      <c r="W124" s="461"/>
      <c r="X124" s="462"/>
      <c r="Y124" s="462"/>
      <c r="Z124" s="117"/>
      <c r="AA124" s="463">
        <f t="shared" si="11"/>
        <v>2</v>
      </c>
      <c r="AB124" s="463">
        <f t="shared" si="6"/>
        <v>2</v>
      </c>
      <c r="AC124" s="463">
        <f t="shared" si="7"/>
        <v>2</v>
      </c>
      <c r="AD124" s="463">
        <f t="shared" si="8"/>
        <v>1</v>
      </c>
      <c r="AE124" s="464">
        <f t="shared" si="9"/>
        <v>4</v>
      </c>
      <c r="AF124" s="464">
        <f t="shared" si="10"/>
        <v>3</v>
      </c>
    </row>
    <row r="125" spans="1:32" ht="15" x14ac:dyDescent="0.25">
      <c r="A125" s="455" t="s">
        <v>468</v>
      </c>
      <c r="B125" s="456">
        <v>6</v>
      </c>
      <c r="C125" s="456">
        <v>6</v>
      </c>
      <c r="D125" s="456">
        <v>3</v>
      </c>
      <c r="E125" s="456">
        <v>3</v>
      </c>
      <c r="F125" s="457">
        <v>9</v>
      </c>
      <c r="G125" s="457">
        <v>9</v>
      </c>
      <c r="H125" s="456">
        <v>23</v>
      </c>
      <c r="I125" s="456">
        <v>23</v>
      </c>
      <c r="J125" s="456">
        <v>7</v>
      </c>
      <c r="K125" s="456">
        <v>7</v>
      </c>
      <c r="L125" s="457">
        <v>30</v>
      </c>
      <c r="M125" s="457">
        <v>30</v>
      </c>
      <c r="N125" s="456">
        <v>10</v>
      </c>
      <c r="O125" s="456">
        <v>10</v>
      </c>
      <c r="P125" s="456">
        <v>3</v>
      </c>
      <c r="Q125" s="456">
        <v>2</v>
      </c>
      <c r="R125" s="457">
        <v>13</v>
      </c>
      <c r="S125" s="457">
        <v>12</v>
      </c>
      <c r="T125" s="456"/>
      <c r="U125" s="456"/>
      <c r="V125" s="456">
        <v>1</v>
      </c>
      <c r="W125" s="456">
        <v>1</v>
      </c>
      <c r="X125" s="457">
        <v>1</v>
      </c>
      <c r="Y125" s="457">
        <v>1</v>
      </c>
      <c r="Z125" s="117"/>
      <c r="AA125" s="458">
        <f t="shared" si="11"/>
        <v>39</v>
      </c>
      <c r="AB125" s="458">
        <f t="shared" si="6"/>
        <v>39</v>
      </c>
      <c r="AC125" s="458">
        <f t="shared" si="7"/>
        <v>14</v>
      </c>
      <c r="AD125" s="458">
        <f t="shared" si="8"/>
        <v>13</v>
      </c>
      <c r="AE125" s="459">
        <f t="shared" si="9"/>
        <v>53</v>
      </c>
      <c r="AF125" s="459">
        <f t="shared" si="10"/>
        <v>52</v>
      </c>
    </row>
    <row r="126" spans="1:32" ht="15" x14ac:dyDescent="0.25">
      <c r="A126" s="460" t="s">
        <v>215</v>
      </c>
      <c r="B126" s="461"/>
      <c r="C126" s="461"/>
      <c r="D126" s="461">
        <v>2</v>
      </c>
      <c r="E126" s="461">
        <v>2</v>
      </c>
      <c r="F126" s="462">
        <v>2</v>
      </c>
      <c r="G126" s="462">
        <v>2</v>
      </c>
      <c r="H126" s="461">
        <v>3</v>
      </c>
      <c r="I126" s="461">
        <v>3</v>
      </c>
      <c r="J126" s="461"/>
      <c r="K126" s="461"/>
      <c r="L126" s="462">
        <v>3</v>
      </c>
      <c r="M126" s="462">
        <v>3</v>
      </c>
      <c r="N126" s="461">
        <v>2</v>
      </c>
      <c r="O126" s="461">
        <v>2</v>
      </c>
      <c r="P126" s="461">
        <v>2</v>
      </c>
      <c r="Q126" s="461">
        <v>1</v>
      </c>
      <c r="R126" s="462">
        <v>4</v>
      </c>
      <c r="S126" s="462">
        <v>3</v>
      </c>
      <c r="T126" s="461"/>
      <c r="U126" s="461"/>
      <c r="V126" s="461"/>
      <c r="W126" s="461"/>
      <c r="X126" s="462"/>
      <c r="Y126" s="462"/>
      <c r="Z126" s="117"/>
      <c r="AA126" s="463">
        <f t="shared" si="11"/>
        <v>5</v>
      </c>
      <c r="AB126" s="463">
        <f t="shared" si="6"/>
        <v>5</v>
      </c>
      <c r="AC126" s="463">
        <f t="shared" si="7"/>
        <v>4</v>
      </c>
      <c r="AD126" s="463">
        <f t="shared" si="8"/>
        <v>3</v>
      </c>
      <c r="AE126" s="464">
        <f t="shared" si="9"/>
        <v>9</v>
      </c>
      <c r="AF126" s="464">
        <f t="shared" si="10"/>
        <v>8</v>
      </c>
    </row>
    <row r="127" spans="1:32" ht="15" x14ac:dyDescent="0.25">
      <c r="A127" s="460" t="s">
        <v>418</v>
      </c>
      <c r="B127" s="461"/>
      <c r="C127" s="461"/>
      <c r="D127" s="461"/>
      <c r="E127" s="461"/>
      <c r="F127" s="462"/>
      <c r="G127" s="462"/>
      <c r="H127" s="461"/>
      <c r="I127" s="461"/>
      <c r="J127" s="461"/>
      <c r="K127" s="461"/>
      <c r="L127" s="462"/>
      <c r="M127" s="462"/>
      <c r="N127" s="461">
        <v>1</v>
      </c>
      <c r="O127" s="461">
        <v>1</v>
      </c>
      <c r="P127" s="461"/>
      <c r="Q127" s="461"/>
      <c r="R127" s="462">
        <v>1</v>
      </c>
      <c r="S127" s="462">
        <v>1</v>
      </c>
      <c r="T127" s="461"/>
      <c r="U127" s="461"/>
      <c r="V127" s="461"/>
      <c r="W127" s="461"/>
      <c r="X127" s="462"/>
      <c r="Y127" s="462"/>
      <c r="Z127" s="117"/>
      <c r="AA127" s="463">
        <f t="shared" si="11"/>
        <v>1</v>
      </c>
      <c r="AB127" s="463">
        <f t="shared" si="6"/>
        <v>1</v>
      </c>
      <c r="AC127" s="463">
        <f t="shared" si="7"/>
        <v>0</v>
      </c>
      <c r="AD127" s="463">
        <f t="shared" si="8"/>
        <v>0</v>
      </c>
      <c r="AE127" s="464">
        <f t="shared" si="9"/>
        <v>1</v>
      </c>
      <c r="AF127" s="464">
        <f t="shared" si="10"/>
        <v>1</v>
      </c>
    </row>
    <row r="128" spans="1:32" ht="15" x14ac:dyDescent="0.25">
      <c r="A128" s="460" t="s">
        <v>216</v>
      </c>
      <c r="B128" s="461">
        <v>3</v>
      </c>
      <c r="C128" s="461">
        <v>3</v>
      </c>
      <c r="D128" s="461"/>
      <c r="E128" s="461"/>
      <c r="F128" s="462">
        <v>3</v>
      </c>
      <c r="G128" s="462">
        <v>3</v>
      </c>
      <c r="H128" s="461">
        <v>1</v>
      </c>
      <c r="I128" s="461">
        <v>1</v>
      </c>
      <c r="J128" s="461"/>
      <c r="K128" s="461"/>
      <c r="L128" s="462">
        <v>1</v>
      </c>
      <c r="M128" s="462">
        <v>1</v>
      </c>
      <c r="N128" s="461">
        <v>4</v>
      </c>
      <c r="O128" s="461">
        <v>4</v>
      </c>
      <c r="P128" s="461"/>
      <c r="Q128" s="461"/>
      <c r="R128" s="462">
        <v>4</v>
      </c>
      <c r="S128" s="462">
        <v>4</v>
      </c>
      <c r="T128" s="461"/>
      <c r="U128" s="461"/>
      <c r="V128" s="461"/>
      <c r="W128" s="461"/>
      <c r="X128" s="462"/>
      <c r="Y128" s="462"/>
      <c r="Z128" s="117"/>
      <c r="AA128" s="463">
        <f t="shared" si="11"/>
        <v>8</v>
      </c>
      <c r="AB128" s="463">
        <f t="shared" si="6"/>
        <v>8</v>
      </c>
      <c r="AC128" s="463">
        <f t="shared" si="7"/>
        <v>0</v>
      </c>
      <c r="AD128" s="463">
        <f t="shared" si="8"/>
        <v>0</v>
      </c>
      <c r="AE128" s="464">
        <f t="shared" si="9"/>
        <v>8</v>
      </c>
      <c r="AF128" s="464">
        <f t="shared" si="10"/>
        <v>8</v>
      </c>
    </row>
    <row r="129" spans="1:32" ht="15" x14ac:dyDescent="0.25">
      <c r="A129" s="460" t="s">
        <v>217</v>
      </c>
      <c r="B129" s="461">
        <v>1</v>
      </c>
      <c r="C129" s="461">
        <v>1</v>
      </c>
      <c r="D129" s="461"/>
      <c r="E129" s="461"/>
      <c r="F129" s="462">
        <v>1</v>
      </c>
      <c r="G129" s="462">
        <v>1</v>
      </c>
      <c r="H129" s="461"/>
      <c r="I129" s="461"/>
      <c r="J129" s="461"/>
      <c r="K129" s="461"/>
      <c r="L129" s="462"/>
      <c r="M129" s="462"/>
      <c r="N129" s="461">
        <v>1</v>
      </c>
      <c r="O129" s="461">
        <v>1</v>
      </c>
      <c r="P129" s="461"/>
      <c r="Q129" s="461"/>
      <c r="R129" s="462">
        <v>1</v>
      </c>
      <c r="S129" s="462">
        <v>1</v>
      </c>
      <c r="T129" s="461"/>
      <c r="U129" s="461"/>
      <c r="V129" s="461">
        <v>1</v>
      </c>
      <c r="W129" s="461">
        <v>1</v>
      </c>
      <c r="X129" s="462">
        <v>1</v>
      </c>
      <c r="Y129" s="462">
        <v>1</v>
      </c>
      <c r="Z129" s="117"/>
      <c r="AA129" s="463">
        <f t="shared" si="11"/>
        <v>2</v>
      </c>
      <c r="AB129" s="463">
        <f t="shared" si="6"/>
        <v>2</v>
      </c>
      <c r="AC129" s="463">
        <f t="shared" si="7"/>
        <v>1</v>
      </c>
      <c r="AD129" s="463">
        <f t="shared" si="8"/>
        <v>1</v>
      </c>
      <c r="AE129" s="464">
        <f t="shared" si="9"/>
        <v>3</v>
      </c>
      <c r="AF129" s="464">
        <f t="shared" si="10"/>
        <v>3</v>
      </c>
    </row>
    <row r="130" spans="1:32" ht="15" x14ac:dyDescent="0.25">
      <c r="A130" s="460" t="s">
        <v>410</v>
      </c>
      <c r="B130" s="461">
        <v>2</v>
      </c>
      <c r="C130" s="461">
        <v>2</v>
      </c>
      <c r="D130" s="461"/>
      <c r="E130" s="461"/>
      <c r="F130" s="462">
        <v>2</v>
      </c>
      <c r="G130" s="462">
        <v>2</v>
      </c>
      <c r="H130" s="461">
        <v>19</v>
      </c>
      <c r="I130" s="461">
        <v>19</v>
      </c>
      <c r="J130" s="461">
        <v>7</v>
      </c>
      <c r="K130" s="461">
        <v>7</v>
      </c>
      <c r="L130" s="462">
        <v>26</v>
      </c>
      <c r="M130" s="462">
        <v>26</v>
      </c>
      <c r="N130" s="461">
        <v>1</v>
      </c>
      <c r="O130" s="461">
        <v>1</v>
      </c>
      <c r="P130" s="461">
        <v>1</v>
      </c>
      <c r="Q130" s="461">
        <v>1</v>
      </c>
      <c r="R130" s="462">
        <v>2</v>
      </c>
      <c r="S130" s="462">
        <v>2</v>
      </c>
      <c r="T130" s="461"/>
      <c r="U130" s="461"/>
      <c r="V130" s="461"/>
      <c r="W130" s="461"/>
      <c r="X130" s="462"/>
      <c r="Y130" s="462"/>
      <c r="Z130" s="117"/>
      <c r="AA130" s="463">
        <f t="shared" si="11"/>
        <v>22</v>
      </c>
      <c r="AB130" s="463">
        <f t="shared" si="6"/>
        <v>22</v>
      </c>
      <c r="AC130" s="463">
        <f t="shared" si="7"/>
        <v>8</v>
      </c>
      <c r="AD130" s="463">
        <f t="shared" si="8"/>
        <v>8</v>
      </c>
      <c r="AE130" s="464">
        <f t="shared" si="9"/>
        <v>30</v>
      </c>
      <c r="AF130" s="464">
        <f t="shared" si="10"/>
        <v>30</v>
      </c>
    </row>
    <row r="131" spans="1:32" ht="15" x14ac:dyDescent="0.25">
      <c r="A131" s="460" t="s">
        <v>218</v>
      </c>
      <c r="B131" s="461"/>
      <c r="C131" s="461"/>
      <c r="D131" s="461">
        <v>1</v>
      </c>
      <c r="E131" s="461">
        <v>1</v>
      </c>
      <c r="F131" s="462">
        <v>1</v>
      </c>
      <c r="G131" s="462">
        <v>1</v>
      </c>
      <c r="H131" s="461"/>
      <c r="I131" s="461"/>
      <c r="J131" s="461"/>
      <c r="K131" s="461"/>
      <c r="L131" s="462"/>
      <c r="M131" s="462"/>
      <c r="N131" s="461"/>
      <c r="O131" s="461"/>
      <c r="P131" s="461"/>
      <c r="Q131" s="461"/>
      <c r="R131" s="462"/>
      <c r="S131" s="462"/>
      <c r="T131" s="461"/>
      <c r="U131" s="461"/>
      <c r="V131" s="461"/>
      <c r="W131" s="461"/>
      <c r="X131" s="462"/>
      <c r="Y131" s="462"/>
      <c r="Z131" s="117"/>
      <c r="AA131" s="463">
        <f t="shared" si="11"/>
        <v>0</v>
      </c>
      <c r="AB131" s="463">
        <f t="shared" si="6"/>
        <v>0</v>
      </c>
      <c r="AC131" s="463">
        <f t="shared" si="7"/>
        <v>1</v>
      </c>
      <c r="AD131" s="463">
        <f t="shared" si="8"/>
        <v>1</v>
      </c>
      <c r="AE131" s="464">
        <f t="shared" si="9"/>
        <v>1</v>
      </c>
      <c r="AF131" s="464">
        <f t="shared" si="10"/>
        <v>1</v>
      </c>
    </row>
    <row r="132" spans="1:32" ht="15" x14ac:dyDescent="0.25">
      <c r="A132" s="460" t="s">
        <v>219</v>
      </c>
      <c r="B132" s="461"/>
      <c r="C132" s="461"/>
      <c r="D132" s="461"/>
      <c r="E132" s="461"/>
      <c r="F132" s="462"/>
      <c r="G132" s="462"/>
      <c r="H132" s="461"/>
      <c r="I132" s="461"/>
      <c r="J132" s="461"/>
      <c r="K132" s="461"/>
      <c r="L132" s="462"/>
      <c r="M132" s="462"/>
      <c r="N132" s="461">
        <v>1</v>
      </c>
      <c r="O132" s="461">
        <v>1</v>
      </c>
      <c r="P132" s="461"/>
      <c r="Q132" s="461"/>
      <c r="R132" s="462">
        <v>1</v>
      </c>
      <c r="S132" s="462">
        <v>1</v>
      </c>
      <c r="T132" s="461"/>
      <c r="U132" s="461"/>
      <c r="V132" s="461"/>
      <c r="W132" s="461"/>
      <c r="X132" s="462"/>
      <c r="Y132" s="462"/>
      <c r="Z132" s="117"/>
      <c r="AA132" s="463">
        <f t="shared" ref="AA132:AA158" si="12">B132+H132+N132+T132</f>
        <v>1</v>
      </c>
      <c r="AB132" s="463">
        <f t="shared" ref="AB132:AB158" si="13">C132+I132+O132+U132</f>
        <v>1</v>
      </c>
      <c r="AC132" s="463">
        <f t="shared" ref="AC132:AC158" si="14">D132+J132+P132+V132</f>
        <v>0</v>
      </c>
      <c r="AD132" s="463">
        <f t="shared" ref="AD132:AD158" si="15">E132+K132+Q132+W132</f>
        <v>0</v>
      </c>
      <c r="AE132" s="464">
        <f t="shared" ref="AE132:AE158" si="16">F132+L132+R132+X132</f>
        <v>1</v>
      </c>
      <c r="AF132" s="464">
        <f t="shared" ref="AF132:AF158" si="17">G132+M132+S132+Y132</f>
        <v>1</v>
      </c>
    </row>
    <row r="133" spans="1:32" ht="15" x14ac:dyDescent="0.25">
      <c r="A133" s="455" t="s">
        <v>469</v>
      </c>
      <c r="B133" s="456">
        <v>5</v>
      </c>
      <c r="C133" s="456">
        <v>5</v>
      </c>
      <c r="D133" s="456"/>
      <c r="E133" s="456"/>
      <c r="F133" s="457">
        <v>5</v>
      </c>
      <c r="G133" s="457">
        <v>5</v>
      </c>
      <c r="H133" s="456">
        <v>4</v>
      </c>
      <c r="I133" s="456">
        <v>4</v>
      </c>
      <c r="J133" s="456">
        <v>6</v>
      </c>
      <c r="K133" s="456">
        <v>5</v>
      </c>
      <c r="L133" s="457">
        <v>10</v>
      </c>
      <c r="M133" s="457">
        <v>9</v>
      </c>
      <c r="N133" s="456">
        <v>7</v>
      </c>
      <c r="O133" s="456">
        <v>7</v>
      </c>
      <c r="P133" s="456">
        <v>5</v>
      </c>
      <c r="Q133" s="456">
        <v>5</v>
      </c>
      <c r="R133" s="457">
        <v>12</v>
      </c>
      <c r="S133" s="457">
        <v>12</v>
      </c>
      <c r="T133" s="456">
        <v>1</v>
      </c>
      <c r="U133" s="456">
        <v>1</v>
      </c>
      <c r="V133" s="456"/>
      <c r="W133" s="456"/>
      <c r="X133" s="457">
        <v>1</v>
      </c>
      <c r="Y133" s="457">
        <v>1</v>
      </c>
      <c r="Z133" s="117"/>
      <c r="AA133" s="458">
        <f t="shared" si="12"/>
        <v>17</v>
      </c>
      <c r="AB133" s="458">
        <f t="shared" si="13"/>
        <v>17</v>
      </c>
      <c r="AC133" s="458">
        <f t="shared" si="14"/>
        <v>11</v>
      </c>
      <c r="AD133" s="458">
        <f t="shared" si="15"/>
        <v>10</v>
      </c>
      <c r="AE133" s="459">
        <f t="shared" si="16"/>
        <v>28</v>
      </c>
      <c r="AF133" s="459">
        <f t="shared" si="17"/>
        <v>27</v>
      </c>
    </row>
    <row r="134" spans="1:32" ht="15" x14ac:dyDescent="0.25">
      <c r="A134" s="460" t="s">
        <v>220</v>
      </c>
      <c r="B134" s="461">
        <v>2</v>
      </c>
      <c r="C134" s="461">
        <v>2</v>
      </c>
      <c r="D134" s="461"/>
      <c r="E134" s="461"/>
      <c r="F134" s="462">
        <v>2</v>
      </c>
      <c r="G134" s="462">
        <v>2</v>
      </c>
      <c r="H134" s="461">
        <v>1</v>
      </c>
      <c r="I134" s="461">
        <v>1</v>
      </c>
      <c r="J134" s="461">
        <v>1</v>
      </c>
      <c r="K134" s="461">
        <v>1</v>
      </c>
      <c r="L134" s="462">
        <v>2</v>
      </c>
      <c r="M134" s="462">
        <v>2</v>
      </c>
      <c r="N134" s="461">
        <v>3</v>
      </c>
      <c r="O134" s="461">
        <v>3</v>
      </c>
      <c r="P134" s="461">
        <v>2</v>
      </c>
      <c r="Q134" s="461">
        <v>2</v>
      </c>
      <c r="R134" s="462">
        <v>5</v>
      </c>
      <c r="S134" s="462">
        <v>5</v>
      </c>
      <c r="T134" s="461"/>
      <c r="U134" s="461"/>
      <c r="V134" s="461"/>
      <c r="W134" s="461"/>
      <c r="X134" s="462"/>
      <c r="Y134" s="462"/>
      <c r="Z134" s="117"/>
      <c r="AA134" s="463">
        <f t="shared" si="12"/>
        <v>6</v>
      </c>
      <c r="AB134" s="463">
        <f t="shared" si="13"/>
        <v>6</v>
      </c>
      <c r="AC134" s="463">
        <f t="shared" si="14"/>
        <v>3</v>
      </c>
      <c r="AD134" s="463">
        <f t="shared" si="15"/>
        <v>3</v>
      </c>
      <c r="AE134" s="464">
        <f t="shared" si="16"/>
        <v>9</v>
      </c>
      <c r="AF134" s="464">
        <f t="shared" si="17"/>
        <v>9</v>
      </c>
    </row>
    <row r="135" spans="1:32" ht="15" x14ac:dyDescent="0.25">
      <c r="A135" s="460" t="s">
        <v>133</v>
      </c>
      <c r="B135" s="461">
        <v>3</v>
      </c>
      <c r="C135" s="461">
        <v>3</v>
      </c>
      <c r="D135" s="461"/>
      <c r="E135" s="461"/>
      <c r="F135" s="462">
        <v>3</v>
      </c>
      <c r="G135" s="462">
        <v>3</v>
      </c>
      <c r="H135" s="461">
        <v>3</v>
      </c>
      <c r="I135" s="461">
        <v>3</v>
      </c>
      <c r="J135" s="461">
        <v>5</v>
      </c>
      <c r="K135" s="461">
        <v>4</v>
      </c>
      <c r="L135" s="462">
        <v>8</v>
      </c>
      <c r="M135" s="462">
        <v>7</v>
      </c>
      <c r="N135" s="461">
        <v>2</v>
      </c>
      <c r="O135" s="461">
        <v>2</v>
      </c>
      <c r="P135" s="461">
        <v>2</v>
      </c>
      <c r="Q135" s="461">
        <v>2</v>
      </c>
      <c r="R135" s="462">
        <v>4</v>
      </c>
      <c r="S135" s="462">
        <v>4</v>
      </c>
      <c r="T135" s="461">
        <v>1</v>
      </c>
      <c r="U135" s="461">
        <v>1</v>
      </c>
      <c r="V135" s="461"/>
      <c r="W135" s="461"/>
      <c r="X135" s="462">
        <v>1</v>
      </c>
      <c r="Y135" s="462">
        <v>1</v>
      </c>
      <c r="Z135" s="117"/>
      <c r="AA135" s="463">
        <f t="shared" si="12"/>
        <v>9</v>
      </c>
      <c r="AB135" s="463">
        <f t="shared" si="13"/>
        <v>9</v>
      </c>
      <c r="AC135" s="463">
        <f t="shared" si="14"/>
        <v>7</v>
      </c>
      <c r="AD135" s="463">
        <f t="shared" si="15"/>
        <v>6</v>
      </c>
      <c r="AE135" s="464">
        <f t="shared" si="16"/>
        <v>16</v>
      </c>
      <c r="AF135" s="464">
        <f t="shared" si="17"/>
        <v>15</v>
      </c>
    </row>
    <row r="136" spans="1:32" ht="15" x14ac:dyDescent="0.25">
      <c r="A136" s="460" t="s">
        <v>221</v>
      </c>
      <c r="B136" s="461"/>
      <c r="C136" s="461"/>
      <c r="D136" s="461"/>
      <c r="E136" s="461"/>
      <c r="F136" s="462"/>
      <c r="G136" s="462"/>
      <c r="H136" s="461"/>
      <c r="I136" s="461"/>
      <c r="J136" s="461"/>
      <c r="K136" s="461"/>
      <c r="L136" s="462"/>
      <c r="M136" s="462"/>
      <c r="N136" s="461">
        <v>2</v>
      </c>
      <c r="O136" s="461">
        <v>2</v>
      </c>
      <c r="P136" s="461">
        <v>1</v>
      </c>
      <c r="Q136" s="461">
        <v>1</v>
      </c>
      <c r="R136" s="462">
        <v>3</v>
      </c>
      <c r="S136" s="462">
        <v>3</v>
      </c>
      <c r="T136" s="461"/>
      <c r="U136" s="461"/>
      <c r="V136" s="461"/>
      <c r="W136" s="461"/>
      <c r="X136" s="462"/>
      <c r="Y136" s="462"/>
      <c r="Z136" s="117"/>
      <c r="AA136" s="463">
        <f t="shared" si="12"/>
        <v>2</v>
      </c>
      <c r="AB136" s="463">
        <f t="shared" si="13"/>
        <v>2</v>
      </c>
      <c r="AC136" s="463">
        <f t="shared" si="14"/>
        <v>1</v>
      </c>
      <c r="AD136" s="463">
        <f t="shared" si="15"/>
        <v>1</v>
      </c>
      <c r="AE136" s="464">
        <f t="shared" si="16"/>
        <v>3</v>
      </c>
      <c r="AF136" s="464">
        <f t="shared" si="17"/>
        <v>3</v>
      </c>
    </row>
    <row r="137" spans="1:32" ht="15" x14ac:dyDescent="0.25">
      <c r="A137" s="455" t="s">
        <v>470</v>
      </c>
      <c r="B137" s="456">
        <v>13</v>
      </c>
      <c r="C137" s="456">
        <v>13</v>
      </c>
      <c r="D137" s="456">
        <v>4</v>
      </c>
      <c r="E137" s="456">
        <v>4</v>
      </c>
      <c r="F137" s="457">
        <v>17</v>
      </c>
      <c r="G137" s="457">
        <v>17</v>
      </c>
      <c r="H137" s="456">
        <v>17</v>
      </c>
      <c r="I137" s="456">
        <v>17</v>
      </c>
      <c r="J137" s="456">
        <v>8</v>
      </c>
      <c r="K137" s="456">
        <v>7</v>
      </c>
      <c r="L137" s="457">
        <v>25</v>
      </c>
      <c r="M137" s="457">
        <v>24</v>
      </c>
      <c r="N137" s="456">
        <v>17</v>
      </c>
      <c r="O137" s="456">
        <v>17</v>
      </c>
      <c r="P137" s="456">
        <v>12</v>
      </c>
      <c r="Q137" s="456">
        <v>12</v>
      </c>
      <c r="R137" s="457">
        <v>29</v>
      </c>
      <c r="S137" s="457">
        <v>29</v>
      </c>
      <c r="T137" s="456"/>
      <c r="U137" s="456"/>
      <c r="V137" s="456">
        <v>1</v>
      </c>
      <c r="W137" s="456">
        <v>1</v>
      </c>
      <c r="X137" s="457">
        <v>1</v>
      </c>
      <c r="Y137" s="457">
        <v>1</v>
      </c>
      <c r="Z137" s="117"/>
      <c r="AA137" s="458">
        <f t="shared" si="12"/>
        <v>47</v>
      </c>
      <c r="AB137" s="458">
        <f t="shared" si="13"/>
        <v>47</v>
      </c>
      <c r="AC137" s="458">
        <f t="shared" si="14"/>
        <v>25</v>
      </c>
      <c r="AD137" s="458">
        <f t="shared" si="15"/>
        <v>24</v>
      </c>
      <c r="AE137" s="459">
        <f t="shared" si="16"/>
        <v>72</v>
      </c>
      <c r="AF137" s="459">
        <f t="shared" si="17"/>
        <v>71</v>
      </c>
    </row>
    <row r="138" spans="1:32" ht="15" x14ac:dyDescent="0.25">
      <c r="A138" s="460" t="s">
        <v>222</v>
      </c>
      <c r="B138" s="461">
        <v>4</v>
      </c>
      <c r="C138" s="461">
        <v>4</v>
      </c>
      <c r="D138" s="461">
        <v>2</v>
      </c>
      <c r="E138" s="461">
        <v>2</v>
      </c>
      <c r="F138" s="462">
        <v>6</v>
      </c>
      <c r="G138" s="462">
        <v>6</v>
      </c>
      <c r="H138" s="461">
        <v>2</v>
      </c>
      <c r="I138" s="461">
        <v>2</v>
      </c>
      <c r="J138" s="461">
        <v>1</v>
      </c>
      <c r="K138" s="461">
        <v>1</v>
      </c>
      <c r="L138" s="462">
        <v>3</v>
      </c>
      <c r="M138" s="462">
        <v>3</v>
      </c>
      <c r="N138" s="461">
        <v>4</v>
      </c>
      <c r="O138" s="461">
        <v>4</v>
      </c>
      <c r="P138" s="461">
        <v>4</v>
      </c>
      <c r="Q138" s="461">
        <v>4</v>
      </c>
      <c r="R138" s="462">
        <v>8</v>
      </c>
      <c r="S138" s="462">
        <v>8</v>
      </c>
      <c r="T138" s="461"/>
      <c r="U138" s="461"/>
      <c r="V138" s="461"/>
      <c r="W138" s="461"/>
      <c r="X138" s="462"/>
      <c r="Y138" s="462"/>
      <c r="Z138" s="117"/>
      <c r="AA138" s="463">
        <f t="shared" si="12"/>
        <v>10</v>
      </c>
      <c r="AB138" s="463">
        <f t="shared" si="13"/>
        <v>10</v>
      </c>
      <c r="AC138" s="463">
        <f t="shared" si="14"/>
        <v>7</v>
      </c>
      <c r="AD138" s="463">
        <f t="shared" si="15"/>
        <v>7</v>
      </c>
      <c r="AE138" s="464">
        <f t="shared" si="16"/>
        <v>17</v>
      </c>
      <c r="AF138" s="464">
        <f t="shared" si="17"/>
        <v>17</v>
      </c>
    </row>
    <row r="139" spans="1:32" ht="15" x14ac:dyDescent="0.25">
      <c r="A139" s="460" t="s">
        <v>134</v>
      </c>
      <c r="B139" s="461">
        <v>9</v>
      </c>
      <c r="C139" s="461">
        <v>9</v>
      </c>
      <c r="D139" s="461">
        <v>2</v>
      </c>
      <c r="E139" s="461">
        <v>2</v>
      </c>
      <c r="F139" s="462">
        <v>11</v>
      </c>
      <c r="G139" s="462">
        <v>11</v>
      </c>
      <c r="H139" s="461">
        <v>14</v>
      </c>
      <c r="I139" s="461">
        <v>14</v>
      </c>
      <c r="J139" s="461">
        <v>7</v>
      </c>
      <c r="K139" s="461">
        <v>6</v>
      </c>
      <c r="L139" s="462">
        <v>21</v>
      </c>
      <c r="M139" s="462">
        <v>20</v>
      </c>
      <c r="N139" s="461">
        <v>13</v>
      </c>
      <c r="O139" s="461">
        <v>13</v>
      </c>
      <c r="P139" s="461">
        <v>7</v>
      </c>
      <c r="Q139" s="461">
        <v>7</v>
      </c>
      <c r="R139" s="462">
        <v>20</v>
      </c>
      <c r="S139" s="462">
        <v>20</v>
      </c>
      <c r="T139" s="461"/>
      <c r="U139" s="461"/>
      <c r="V139" s="461">
        <v>1</v>
      </c>
      <c r="W139" s="461">
        <v>1</v>
      </c>
      <c r="X139" s="462">
        <v>1</v>
      </c>
      <c r="Y139" s="462">
        <v>1</v>
      </c>
      <c r="Z139" s="117"/>
      <c r="AA139" s="463">
        <f t="shared" si="12"/>
        <v>36</v>
      </c>
      <c r="AB139" s="463">
        <f t="shared" si="13"/>
        <v>36</v>
      </c>
      <c r="AC139" s="463">
        <f t="shared" si="14"/>
        <v>17</v>
      </c>
      <c r="AD139" s="463">
        <f t="shared" si="15"/>
        <v>16</v>
      </c>
      <c r="AE139" s="464">
        <f t="shared" si="16"/>
        <v>53</v>
      </c>
      <c r="AF139" s="464">
        <f t="shared" si="17"/>
        <v>52</v>
      </c>
    </row>
    <row r="140" spans="1:32" ht="15" x14ac:dyDescent="0.25">
      <c r="A140" s="460" t="s">
        <v>223</v>
      </c>
      <c r="B140" s="461"/>
      <c r="C140" s="461"/>
      <c r="D140" s="461"/>
      <c r="E140" s="461"/>
      <c r="F140" s="462"/>
      <c r="G140" s="462"/>
      <c r="H140" s="461">
        <v>1</v>
      </c>
      <c r="I140" s="461">
        <v>1</v>
      </c>
      <c r="J140" s="461"/>
      <c r="K140" s="461"/>
      <c r="L140" s="462">
        <v>1</v>
      </c>
      <c r="M140" s="462">
        <v>1</v>
      </c>
      <c r="N140" s="461"/>
      <c r="O140" s="461"/>
      <c r="P140" s="461">
        <v>1</v>
      </c>
      <c r="Q140" s="461">
        <v>1</v>
      </c>
      <c r="R140" s="462">
        <v>1</v>
      </c>
      <c r="S140" s="462">
        <v>1</v>
      </c>
      <c r="T140" s="461"/>
      <c r="U140" s="461"/>
      <c r="V140" s="461"/>
      <c r="W140" s="461"/>
      <c r="X140" s="462"/>
      <c r="Y140" s="462"/>
      <c r="Z140" s="117"/>
      <c r="AA140" s="463">
        <f t="shared" si="12"/>
        <v>1</v>
      </c>
      <c r="AB140" s="463">
        <f t="shared" si="13"/>
        <v>1</v>
      </c>
      <c r="AC140" s="463">
        <f t="shared" si="14"/>
        <v>1</v>
      </c>
      <c r="AD140" s="463">
        <f t="shared" si="15"/>
        <v>1</v>
      </c>
      <c r="AE140" s="464">
        <f t="shared" si="16"/>
        <v>2</v>
      </c>
      <c r="AF140" s="464">
        <f t="shared" si="17"/>
        <v>2</v>
      </c>
    </row>
    <row r="141" spans="1:32" ht="15" x14ac:dyDescent="0.25">
      <c r="A141" s="455" t="s">
        <v>471</v>
      </c>
      <c r="B141" s="456">
        <v>6</v>
      </c>
      <c r="C141" s="456">
        <v>5</v>
      </c>
      <c r="D141" s="456">
        <v>7</v>
      </c>
      <c r="E141" s="456">
        <v>7</v>
      </c>
      <c r="F141" s="457">
        <v>13</v>
      </c>
      <c r="G141" s="457">
        <v>12</v>
      </c>
      <c r="H141" s="456">
        <v>32</v>
      </c>
      <c r="I141" s="456">
        <v>30</v>
      </c>
      <c r="J141" s="456">
        <v>14</v>
      </c>
      <c r="K141" s="456">
        <v>14</v>
      </c>
      <c r="L141" s="457">
        <v>46</v>
      </c>
      <c r="M141" s="457">
        <v>44</v>
      </c>
      <c r="N141" s="456">
        <v>27</v>
      </c>
      <c r="O141" s="456">
        <v>26</v>
      </c>
      <c r="P141" s="456">
        <v>7</v>
      </c>
      <c r="Q141" s="456">
        <v>7</v>
      </c>
      <c r="R141" s="457">
        <v>34</v>
      </c>
      <c r="S141" s="457">
        <v>33</v>
      </c>
      <c r="T141" s="456"/>
      <c r="U141" s="456"/>
      <c r="V141" s="456">
        <v>2</v>
      </c>
      <c r="W141" s="456">
        <v>2</v>
      </c>
      <c r="X141" s="457">
        <v>2</v>
      </c>
      <c r="Y141" s="457">
        <v>2</v>
      </c>
      <c r="Z141" s="117"/>
      <c r="AA141" s="458">
        <f t="shared" si="12"/>
        <v>65</v>
      </c>
      <c r="AB141" s="458">
        <f t="shared" si="13"/>
        <v>61</v>
      </c>
      <c r="AC141" s="458">
        <f t="shared" si="14"/>
        <v>30</v>
      </c>
      <c r="AD141" s="458">
        <f t="shared" si="15"/>
        <v>30</v>
      </c>
      <c r="AE141" s="459">
        <f t="shared" si="16"/>
        <v>95</v>
      </c>
      <c r="AF141" s="459">
        <f t="shared" si="17"/>
        <v>91</v>
      </c>
    </row>
    <row r="142" spans="1:32" ht="15" x14ac:dyDescent="0.25">
      <c r="A142" s="460" t="s">
        <v>472</v>
      </c>
      <c r="B142" s="461">
        <v>1</v>
      </c>
      <c r="C142" s="461">
        <v>1</v>
      </c>
      <c r="D142" s="461"/>
      <c r="E142" s="461"/>
      <c r="F142" s="462">
        <v>1</v>
      </c>
      <c r="G142" s="462">
        <v>1</v>
      </c>
      <c r="H142" s="461">
        <v>3</v>
      </c>
      <c r="I142" s="461">
        <v>3</v>
      </c>
      <c r="J142" s="461"/>
      <c r="K142" s="461"/>
      <c r="L142" s="462">
        <v>3</v>
      </c>
      <c r="M142" s="462">
        <v>3</v>
      </c>
      <c r="N142" s="461">
        <v>2</v>
      </c>
      <c r="O142" s="461">
        <v>2</v>
      </c>
      <c r="P142" s="461">
        <v>1</v>
      </c>
      <c r="Q142" s="461">
        <v>1</v>
      </c>
      <c r="R142" s="462">
        <v>3</v>
      </c>
      <c r="S142" s="462">
        <v>3</v>
      </c>
      <c r="T142" s="461"/>
      <c r="U142" s="461"/>
      <c r="V142" s="461"/>
      <c r="W142" s="461"/>
      <c r="X142" s="462"/>
      <c r="Y142" s="462"/>
      <c r="Z142" s="117"/>
      <c r="AA142" s="463">
        <f t="shared" si="12"/>
        <v>6</v>
      </c>
      <c r="AB142" s="463">
        <f t="shared" si="13"/>
        <v>6</v>
      </c>
      <c r="AC142" s="463">
        <f t="shared" si="14"/>
        <v>1</v>
      </c>
      <c r="AD142" s="463">
        <f t="shared" si="15"/>
        <v>1</v>
      </c>
      <c r="AE142" s="464">
        <f t="shared" si="16"/>
        <v>7</v>
      </c>
      <c r="AF142" s="464">
        <f t="shared" si="17"/>
        <v>7</v>
      </c>
    </row>
    <row r="143" spans="1:32" ht="15" x14ac:dyDescent="0.25">
      <c r="A143" s="460" t="s">
        <v>224</v>
      </c>
      <c r="B143" s="461"/>
      <c r="C143" s="461"/>
      <c r="D143" s="461"/>
      <c r="E143" s="461"/>
      <c r="F143" s="462"/>
      <c r="G143" s="462"/>
      <c r="H143" s="461"/>
      <c r="I143" s="461"/>
      <c r="J143" s="461"/>
      <c r="K143" s="461"/>
      <c r="L143" s="462"/>
      <c r="M143" s="462">
        <v>0</v>
      </c>
      <c r="N143" s="461">
        <v>1</v>
      </c>
      <c r="O143" s="461">
        <v>1</v>
      </c>
      <c r="P143" s="461">
        <v>1</v>
      </c>
      <c r="Q143" s="461">
        <v>1</v>
      </c>
      <c r="R143" s="462">
        <v>2</v>
      </c>
      <c r="S143" s="462">
        <v>2</v>
      </c>
      <c r="T143" s="461"/>
      <c r="U143" s="461"/>
      <c r="V143" s="461"/>
      <c r="W143" s="461"/>
      <c r="X143" s="462"/>
      <c r="Y143" s="462"/>
      <c r="Z143" s="117"/>
      <c r="AA143" s="463">
        <f t="shared" si="12"/>
        <v>1</v>
      </c>
      <c r="AB143" s="463">
        <f t="shared" si="13"/>
        <v>1</v>
      </c>
      <c r="AC143" s="463">
        <f t="shared" si="14"/>
        <v>1</v>
      </c>
      <c r="AD143" s="463">
        <f t="shared" si="15"/>
        <v>1</v>
      </c>
      <c r="AE143" s="464">
        <f t="shared" si="16"/>
        <v>2</v>
      </c>
      <c r="AF143" s="464">
        <f t="shared" si="17"/>
        <v>2</v>
      </c>
    </row>
    <row r="144" spans="1:32" ht="15" x14ac:dyDescent="0.25">
      <c r="A144" s="460" t="s">
        <v>411</v>
      </c>
      <c r="B144" s="461">
        <v>3</v>
      </c>
      <c r="C144" s="461">
        <v>2</v>
      </c>
      <c r="D144" s="461">
        <v>5</v>
      </c>
      <c r="E144" s="461">
        <v>5</v>
      </c>
      <c r="F144" s="462">
        <v>8</v>
      </c>
      <c r="G144" s="462">
        <v>7</v>
      </c>
      <c r="H144" s="461">
        <v>1</v>
      </c>
      <c r="I144" s="461">
        <v>1</v>
      </c>
      <c r="J144" s="461"/>
      <c r="K144" s="461"/>
      <c r="L144" s="462">
        <v>1</v>
      </c>
      <c r="M144" s="462">
        <v>1</v>
      </c>
      <c r="N144" s="461">
        <v>1</v>
      </c>
      <c r="O144" s="461">
        <v>1</v>
      </c>
      <c r="P144" s="461"/>
      <c r="Q144" s="461"/>
      <c r="R144" s="462">
        <v>1</v>
      </c>
      <c r="S144" s="462">
        <v>1</v>
      </c>
      <c r="T144" s="461"/>
      <c r="U144" s="461"/>
      <c r="V144" s="461"/>
      <c r="W144" s="461"/>
      <c r="X144" s="462"/>
      <c r="Y144" s="462"/>
      <c r="Z144" s="117"/>
      <c r="AA144" s="463">
        <f t="shared" si="12"/>
        <v>5</v>
      </c>
      <c r="AB144" s="463">
        <f t="shared" si="13"/>
        <v>4</v>
      </c>
      <c r="AC144" s="463">
        <f t="shared" si="14"/>
        <v>5</v>
      </c>
      <c r="AD144" s="463">
        <f t="shared" si="15"/>
        <v>5</v>
      </c>
      <c r="AE144" s="464">
        <f t="shared" si="16"/>
        <v>10</v>
      </c>
      <c r="AF144" s="464">
        <f t="shared" si="17"/>
        <v>9</v>
      </c>
    </row>
    <row r="145" spans="1:32" ht="15" x14ac:dyDescent="0.25">
      <c r="A145" s="460" t="s">
        <v>225</v>
      </c>
      <c r="B145" s="461">
        <v>2</v>
      </c>
      <c r="C145" s="461">
        <v>2</v>
      </c>
      <c r="D145" s="461"/>
      <c r="E145" s="461"/>
      <c r="F145" s="462">
        <v>2</v>
      </c>
      <c r="G145" s="462">
        <v>2</v>
      </c>
      <c r="H145" s="461">
        <v>22</v>
      </c>
      <c r="I145" s="461">
        <v>22</v>
      </c>
      <c r="J145" s="461">
        <v>11</v>
      </c>
      <c r="K145" s="461">
        <v>11</v>
      </c>
      <c r="L145" s="462">
        <v>33</v>
      </c>
      <c r="M145" s="462">
        <v>33</v>
      </c>
      <c r="N145" s="461">
        <v>3</v>
      </c>
      <c r="O145" s="461">
        <v>2</v>
      </c>
      <c r="P145" s="461"/>
      <c r="Q145" s="461"/>
      <c r="R145" s="462">
        <v>3</v>
      </c>
      <c r="S145" s="462">
        <v>2</v>
      </c>
      <c r="T145" s="461"/>
      <c r="U145" s="461"/>
      <c r="V145" s="461"/>
      <c r="W145" s="461"/>
      <c r="X145" s="462"/>
      <c r="Y145" s="462"/>
      <c r="Z145" s="117"/>
      <c r="AA145" s="463">
        <f t="shared" si="12"/>
        <v>27</v>
      </c>
      <c r="AB145" s="463">
        <f t="shared" si="13"/>
        <v>26</v>
      </c>
      <c r="AC145" s="463">
        <f t="shared" si="14"/>
        <v>11</v>
      </c>
      <c r="AD145" s="463">
        <f t="shared" si="15"/>
        <v>11</v>
      </c>
      <c r="AE145" s="464">
        <f t="shared" si="16"/>
        <v>38</v>
      </c>
      <c r="AF145" s="464">
        <f t="shared" si="17"/>
        <v>37</v>
      </c>
    </row>
    <row r="146" spans="1:32" ht="15" x14ac:dyDescent="0.25">
      <c r="A146" s="460" t="s">
        <v>226</v>
      </c>
      <c r="B146" s="461"/>
      <c r="C146" s="461"/>
      <c r="D146" s="461">
        <v>1</v>
      </c>
      <c r="E146" s="461">
        <v>1</v>
      </c>
      <c r="F146" s="462">
        <v>1</v>
      </c>
      <c r="G146" s="462">
        <v>1</v>
      </c>
      <c r="H146" s="461">
        <v>6</v>
      </c>
      <c r="I146" s="461">
        <v>4</v>
      </c>
      <c r="J146" s="461">
        <v>2</v>
      </c>
      <c r="K146" s="461">
        <v>2</v>
      </c>
      <c r="L146" s="462">
        <v>8</v>
      </c>
      <c r="M146" s="462">
        <v>6</v>
      </c>
      <c r="N146" s="461">
        <v>8</v>
      </c>
      <c r="O146" s="461">
        <v>8</v>
      </c>
      <c r="P146" s="461">
        <v>2</v>
      </c>
      <c r="Q146" s="461">
        <v>2</v>
      </c>
      <c r="R146" s="462">
        <v>10</v>
      </c>
      <c r="S146" s="462">
        <v>10</v>
      </c>
      <c r="T146" s="461"/>
      <c r="U146" s="461"/>
      <c r="V146" s="461">
        <v>2</v>
      </c>
      <c r="W146" s="461">
        <v>2</v>
      </c>
      <c r="X146" s="462">
        <v>2</v>
      </c>
      <c r="Y146" s="462">
        <v>2</v>
      </c>
      <c r="Z146" s="117"/>
      <c r="AA146" s="463">
        <f t="shared" si="12"/>
        <v>14</v>
      </c>
      <c r="AB146" s="463">
        <f t="shared" si="13"/>
        <v>12</v>
      </c>
      <c r="AC146" s="463">
        <f t="shared" si="14"/>
        <v>7</v>
      </c>
      <c r="AD146" s="463">
        <f t="shared" si="15"/>
        <v>7</v>
      </c>
      <c r="AE146" s="464">
        <f t="shared" si="16"/>
        <v>21</v>
      </c>
      <c r="AF146" s="464">
        <f t="shared" si="17"/>
        <v>19</v>
      </c>
    </row>
    <row r="147" spans="1:32" ht="15" x14ac:dyDescent="0.25">
      <c r="A147" s="460" t="s">
        <v>524</v>
      </c>
      <c r="B147" s="461"/>
      <c r="C147" s="461"/>
      <c r="D147" s="461">
        <v>1</v>
      </c>
      <c r="E147" s="461">
        <v>1</v>
      </c>
      <c r="F147" s="462">
        <v>1</v>
      </c>
      <c r="G147" s="462">
        <v>1</v>
      </c>
      <c r="H147" s="461"/>
      <c r="I147" s="461"/>
      <c r="J147" s="461">
        <v>1</v>
      </c>
      <c r="K147" s="461">
        <v>1</v>
      </c>
      <c r="L147" s="462">
        <v>1</v>
      </c>
      <c r="M147" s="462">
        <v>1</v>
      </c>
      <c r="N147" s="461"/>
      <c r="O147" s="461"/>
      <c r="P147" s="461"/>
      <c r="Q147" s="461"/>
      <c r="R147" s="462"/>
      <c r="S147" s="462"/>
      <c r="T147" s="461"/>
      <c r="U147" s="461"/>
      <c r="V147" s="461"/>
      <c r="W147" s="461"/>
      <c r="X147" s="462"/>
      <c r="Y147" s="462"/>
      <c r="Z147" s="117"/>
      <c r="AA147" s="463">
        <f t="shared" ref="AA147" si="18">B147+H147+N147+T147</f>
        <v>0</v>
      </c>
      <c r="AB147" s="463">
        <f t="shared" ref="AB147" si="19">C147+I147+O147+U147</f>
        <v>0</v>
      </c>
      <c r="AC147" s="463">
        <f t="shared" ref="AC147" si="20">D147+J147+P147+V147</f>
        <v>2</v>
      </c>
      <c r="AD147" s="463">
        <f t="shared" ref="AD147" si="21">E147+K147+Q147+W147</f>
        <v>2</v>
      </c>
      <c r="AE147" s="464">
        <f t="shared" ref="AE147" si="22">F147+L147+R147+X147</f>
        <v>2</v>
      </c>
      <c r="AF147" s="464">
        <f t="shared" ref="AF147" si="23">G147+M147+S147+Y147</f>
        <v>2</v>
      </c>
    </row>
    <row r="148" spans="1:32" ht="15" x14ac:dyDescent="0.25">
      <c r="A148" s="460" t="s">
        <v>227</v>
      </c>
      <c r="B148" s="461"/>
      <c r="C148" s="461"/>
      <c r="D148" s="461"/>
      <c r="E148" s="461"/>
      <c r="F148" s="462"/>
      <c r="G148" s="462"/>
      <c r="H148" s="461"/>
      <c r="I148" s="461"/>
      <c r="J148" s="461"/>
      <c r="K148" s="461"/>
      <c r="L148" s="462"/>
      <c r="M148" s="462"/>
      <c r="N148" s="461">
        <v>6</v>
      </c>
      <c r="O148" s="461">
        <v>6</v>
      </c>
      <c r="P148" s="461">
        <v>1</v>
      </c>
      <c r="Q148" s="461">
        <v>1</v>
      </c>
      <c r="R148" s="462">
        <v>7</v>
      </c>
      <c r="S148" s="462">
        <v>7</v>
      </c>
      <c r="T148" s="461"/>
      <c r="U148" s="461"/>
      <c r="V148" s="461"/>
      <c r="W148" s="461"/>
      <c r="X148" s="462"/>
      <c r="Y148" s="462"/>
      <c r="Z148" s="117"/>
      <c r="AA148" s="463">
        <f t="shared" si="12"/>
        <v>6</v>
      </c>
      <c r="AB148" s="463">
        <f t="shared" si="13"/>
        <v>6</v>
      </c>
      <c r="AC148" s="463">
        <f t="shared" si="14"/>
        <v>1</v>
      </c>
      <c r="AD148" s="463">
        <f t="shared" si="15"/>
        <v>1</v>
      </c>
      <c r="AE148" s="464">
        <f t="shared" si="16"/>
        <v>7</v>
      </c>
      <c r="AF148" s="464">
        <f t="shared" si="17"/>
        <v>7</v>
      </c>
    </row>
    <row r="149" spans="1:32" ht="15" x14ac:dyDescent="0.25">
      <c r="A149" s="460" t="s">
        <v>228</v>
      </c>
      <c r="B149" s="461"/>
      <c r="C149" s="461"/>
      <c r="D149" s="461"/>
      <c r="E149" s="461"/>
      <c r="F149" s="462"/>
      <c r="G149" s="462"/>
      <c r="H149" s="461"/>
      <c r="I149" s="461"/>
      <c r="J149" s="461"/>
      <c r="K149" s="461"/>
      <c r="L149" s="462"/>
      <c r="M149" s="462"/>
      <c r="N149" s="461">
        <v>6</v>
      </c>
      <c r="O149" s="461">
        <v>6</v>
      </c>
      <c r="P149" s="461">
        <v>2</v>
      </c>
      <c r="Q149" s="461">
        <v>2</v>
      </c>
      <c r="R149" s="462">
        <v>8</v>
      </c>
      <c r="S149" s="462">
        <v>8</v>
      </c>
      <c r="T149" s="461"/>
      <c r="U149" s="461"/>
      <c r="V149" s="461"/>
      <c r="W149" s="461"/>
      <c r="X149" s="462"/>
      <c r="Y149" s="462"/>
      <c r="Z149" s="117"/>
      <c r="AA149" s="463">
        <f t="shared" si="12"/>
        <v>6</v>
      </c>
      <c r="AB149" s="463">
        <f t="shared" si="13"/>
        <v>6</v>
      </c>
      <c r="AC149" s="463">
        <f t="shared" si="14"/>
        <v>2</v>
      </c>
      <c r="AD149" s="463">
        <f t="shared" si="15"/>
        <v>2</v>
      </c>
      <c r="AE149" s="464">
        <f t="shared" si="16"/>
        <v>8</v>
      </c>
      <c r="AF149" s="464">
        <f t="shared" si="17"/>
        <v>8</v>
      </c>
    </row>
    <row r="150" spans="1:32" ht="15" x14ac:dyDescent="0.25">
      <c r="A150" s="455" t="s">
        <v>473</v>
      </c>
      <c r="B150" s="456">
        <v>29</v>
      </c>
      <c r="C150" s="456">
        <v>27</v>
      </c>
      <c r="D150" s="456">
        <v>12</v>
      </c>
      <c r="E150" s="456">
        <v>10</v>
      </c>
      <c r="F150" s="457">
        <v>41</v>
      </c>
      <c r="G150" s="457">
        <v>37</v>
      </c>
      <c r="H150" s="456">
        <v>28</v>
      </c>
      <c r="I150" s="456">
        <v>26</v>
      </c>
      <c r="J150" s="456">
        <v>13</v>
      </c>
      <c r="K150" s="456">
        <v>13</v>
      </c>
      <c r="L150" s="457">
        <v>41</v>
      </c>
      <c r="M150" s="457">
        <v>39</v>
      </c>
      <c r="N150" s="456">
        <v>30</v>
      </c>
      <c r="O150" s="456">
        <v>28</v>
      </c>
      <c r="P150" s="456">
        <v>27</v>
      </c>
      <c r="Q150" s="456">
        <v>24</v>
      </c>
      <c r="R150" s="457">
        <v>57</v>
      </c>
      <c r="S150" s="457">
        <v>52</v>
      </c>
      <c r="T150" s="456">
        <v>2</v>
      </c>
      <c r="U150" s="456">
        <v>2</v>
      </c>
      <c r="V150" s="456">
        <v>1</v>
      </c>
      <c r="W150" s="456">
        <v>1</v>
      </c>
      <c r="X150" s="457">
        <v>3</v>
      </c>
      <c r="Y150" s="457">
        <v>3</v>
      </c>
      <c r="Z150" s="117"/>
      <c r="AA150" s="458">
        <f t="shared" si="12"/>
        <v>89</v>
      </c>
      <c r="AB150" s="458">
        <f t="shared" si="13"/>
        <v>83</v>
      </c>
      <c r="AC150" s="458">
        <f t="shared" si="14"/>
        <v>53</v>
      </c>
      <c r="AD150" s="458">
        <f t="shared" si="15"/>
        <v>48</v>
      </c>
      <c r="AE150" s="459">
        <f t="shared" si="16"/>
        <v>142</v>
      </c>
      <c r="AF150" s="459">
        <f t="shared" si="17"/>
        <v>131</v>
      </c>
    </row>
    <row r="151" spans="1:32" ht="15" x14ac:dyDescent="0.25">
      <c r="A151" s="460" t="s">
        <v>229</v>
      </c>
      <c r="B151" s="461"/>
      <c r="C151" s="461"/>
      <c r="D151" s="461">
        <v>1</v>
      </c>
      <c r="E151" s="461">
        <v>1</v>
      </c>
      <c r="F151" s="462">
        <v>1</v>
      </c>
      <c r="G151" s="462">
        <v>1</v>
      </c>
      <c r="H151" s="461"/>
      <c r="I151" s="461"/>
      <c r="J151" s="461"/>
      <c r="K151" s="461"/>
      <c r="L151" s="462"/>
      <c r="M151" s="462"/>
      <c r="N151" s="461">
        <v>2</v>
      </c>
      <c r="O151" s="461">
        <v>2</v>
      </c>
      <c r="P151" s="461">
        <v>4</v>
      </c>
      <c r="Q151" s="461">
        <v>3</v>
      </c>
      <c r="R151" s="462">
        <v>6</v>
      </c>
      <c r="S151" s="462">
        <v>5</v>
      </c>
      <c r="T151" s="461"/>
      <c r="U151" s="461"/>
      <c r="V151" s="461"/>
      <c r="W151" s="461"/>
      <c r="X151" s="462"/>
      <c r="Y151" s="462"/>
      <c r="Z151" s="117"/>
      <c r="AA151" s="463">
        <f t="shared" si="12"/>
        <v>2</v>
      </c>
      <c r="AB151" s="463">
        <f t="shared" si="13"/>
        <v>2</v>
      </c>
      <c r="AC151" s="463">
        <f t="shared" si="14"/>
        <v>5</v>
      </c>
      <c r="AD151" s="463">
        <f t="shared" si="15"/>
        <v>4</v>
      </c>
      <c r="AE151" s="464">
        <f t="shared" si="16"/>
        <v>7</v>
      </c>
      <c r="AF151" s="464">
        <f t="shared" si="17"/>
        <v>6</v>
      </c>
    </row>
    <row r="152" spans="1:32" ht="15" x14ac:dyDescent="0.25">
      <c r="A152" s="460" t="s">
        <v>230</v>
      </c>
      <c r="B152" s="461">
        <v>6</v>
      </c>
      <c r="C152" s="461">
        <v>4</v>
      </c>
      <c r="D152" s="461">
        <v>3</v>
      </c>
      <c r="E152" s="461">
        <v>2</v>
      </c>
      <c r="F152" s="462">
        <v>9</v>
      </c>
      <c r="G152" s="462">
        <v>6</v>
      </c>
      <c r="H152" s="461">
        <v>7</v>
      </c>
      <c r="I152" s="461">
        <v>7</v>
      </c>
      <c r="J152" s="461">
        <v>3</v>
      </c>
      <c r="K152" s="461">
        <v>3</v>
      </c>
      <c r="L152" s="462">
        <v>10</v>
      </c>
      <c r="M152" s="462">
        <v>10</v>
      </c>
      <c r="N152" s="461">
        <v>4</v>
      </c>
      <c r="O152" s="461">
        <v>4</v>
      </c>
      <c r="P152" s="461">
        <v>4</v>
      </c>
      <c r="Q152" s="461">
        <v>3</v>
      </c>
      <c r="R152" s="462">
        <v>8</v>
      </c>
      <c r="S152" s="462">
        <v>7</v>
      </c>
      <c r="T152" s="461"/>
      <c r="U152" s="461"/>
      <c r="V152" s="461"/>
      <c r="W152" s="461"/>
      <c r="X152" s="462"/>
      <c r="Y152" s="462"/>
      <c r="Z152" s="117"/>
      <c r="AA152" s="463">
        <f t="shared" si="12"/>
        <v>17</v>
      </c>
      <c r="AB152" s="463">
        <f t="shared" si="13"/>
        <v>15</v>
      </c>
      <c r="AC152" s="463">
        <f t="shared" si="14"/>
        <v>10</v>
      </c>
      <c r="AD152" s="463">
        <f t="shared" si="15"/>
        <v>8</v>
      </c>
      <c r="AE152" s="464">
        <f t="shared" si="16"/>
        <v>27</v>
      </c>
      <c r="AF152" s="464">
        <f t="shared" si="17"/>
        <v>23</v>
      </c>
    </row>
    <row r="153" spans="1:32" ht="15" x14ac:dyDescent="0.25">
      <c r="A153" s="460" t="s">
        <v>231</v>
      </c>
      <c r="B153" s="461">
        <v>2</v>
      </c>
      <c r="C153" s="461">
        <v>2</v>
      </c>
      <c r="D153" s="461">
        <v>1</v>
      </c>
      <c r="E153" s="461"/>
      <c r="F153" s="462">
        <v>3</v>
      </c>
      <c r="G153" s="462">
        <v>2</v>
      </c>
      <c r="H153" s="461">
        <v>2</v>
      </c>
      <c r="I153" s="461">
        <v>2</v>
      </c>
      <c r="J153" s="461">
        <v>1</v>
      </c>
      <c r="K153" s="461">
        <v>1</v>
      </c>
      <c r="L153" s="462">
        <v>3</v>
      </c>
      <c r="M153" s="462">
        <v>3</v>
      </c>
      <c r="N153" s="461">
        <v>1</v>
      </c>
      <c r="O153" s="461">
        <v>1</v>
      </c>
      <c r="P153" s="461">
        <v>7</v>
      </c>
      <c r="Q153" s="461">
        <v>6</v>
      </c>
      <c r="R153" s="462">
        <v>8</v>
      </c>
      <c r="S153" s="462">
        <v>7</v>
      </c>
      <c r="T153" s="461"/>
      <c r="U153" s="461"/>
      <c r="V153" s="461"/>
      <c r="W153" s="461"/>
      <c r="X153" s="462"/>
      <c r="Y153" s="462"/>
      <c r="Z153" s="117"/>
      <c r="AA153" s="463">
        <f t="shared" si="12"/>
        <v>5</v>
      </c>
      <c r="AB153" s="463">
        <f t="shared" si="13"/>
        <v>5</v>
      </c>
      <c r="AC153" s="463">
        <f t="shared" si="14"/>
        <v>9</v>
      </c>
      <c r="AD153" s="463">
        <f t="shared" si="15"/>
        <v>7</v>
      </c>
      <c r="AE153" s="464">
        <f t="shared" si="16"/>
        <v>14</v>
      </c>
      <c r="AF153" s="464">
        <f t="shared" si="17"/>
        <v>12</v>
      </c>
    </row>
    <row r="154" spans="1:32" ht="15" x14ac:dyDescent="0.25">
      <c r="A154" s="460" t="s">
        <v>423</v>
      </c>
      <c r="B154" s="461"/>
      <c r="C154" s="461"/>
      <c r="D154" s="461"/>
      <c r="E154" s="461"/>
      <c r="F154" s="462"/>
      <c r="G154" s="462"/>
      <c r="H154" s="461"/>
      <c r="I154" s="461"/>
      <c r="J154" s="461"/>
      <c r="K154" s="461"/>
      <c r="L154" s="462"/>
      <c r="M154" s="462"/>
      <c r="N154" s="461">
        <v>2</v>
      </c>
      <c r="O154" s="461">
        <v>2</v>
      </c>
      <c r="P154" s="461"/>
      <c r="Q154" s="461"/>
      <c r="R154" s="462">
        <v>2</v>
      </c>
      <c r="S154" s="462">
        <v>2</v>
      </c>
      <c r="T154" s="461"/>
      <c r="U154" s="461"/>
      <c r="V154" s="461"/>
      <c r="W154" s="461"/>
      <c r="X154" s="462"/>
      <c r="Y154" s="462"/>
      <c r="Z154" s="117"/>
      <c r="AA154" s="463">
        <f t="shared" si="12"/>
        <v>2</v>
      </c>
      <c r="AB154" s="463">
        <f t="shared" si="13"/>
        <v>2</v>
      </c>
      <c r="AC154" s="463">
        <f t="shared" si="14"/>
        <v>0</v>
      </c>
      <c r="AD154" s="463">
        <f t="shared" si="15"/>
        <v>0</v>
      </c>
      <c r="AE154" s="464">
        <f t="shared" si="16"/>
        <v>2</v>
      </c>
      <c r="AF154" s="464">
        <f t="shared" si="17"/>
        <v>2</v>
      </c>
    </row>
    <row r="155" spans="1:32" ht="15" x14ac:dyDescent="0.25">
      <c r="A155" s="460" t="s">
        <v>232</v>
      </c>
      <c r="B155" s="461">
        <v>14</v>
      </c>
      <c r="C155" s="461">
        <v>14</v>
      </c>
      <c r="D155" s="461">
        <v>3</v>
      </c>
      <c r="E155" s="461">
        <v>3</v>
      </c>
      <c r="F155" s="462">
        <v>17</v>
      </c>
      <c r="G155" s="462">
        <v>17</v>
      </c>
      <c r="H155" s="461">
        <v>14</v>
      </c>
      <c r="I155" s="461">
        <v>14</v>
      </c>
      <c r="J155" s="461">
        <v>8</v>
      </c>
      <c r="K155" s="461">
        <v>8</v>
      </c>
      <c r="L155" s="462">
        <v>22</v>
      </c>
      <c r="M155" s="462">
        <v>22</v>
      </c>
      <c r="N155" s="461">
        <v>2</v>
      </c>
      <c r="O155" s="461">
        <v>2</v>
      </c>
      <c r="P155" s="461">
        <v>2</v>
      </c>
      <c r="Q155" s="461">
        <v>2</v>
      </c>
      <c r="R155" s="462">
        <v>4</v>
      </c>
      <c r="S155" s="462">
        <v>4</v>
      </c>
      <c r="T155" s="461"/>
      <c r="U155" s="461"/>
      <c r="V155" s="461"/>
      <c r="W155" s="461"/>
      <c r="X155" s="462"/>
      <c r="Y155" s="462"/>
      <c r="Z155" s="117"/>
      <c r="AA155" s="463">
        <f t="shared" si="12"/>
        <v>30</v>
      </c>
      <c r="AB155" s="463">
        <f t="shared" si="13"/>
        <v>30</v>
      </c>
      <c r="AC155" s="463">
        <f t="shared" si="14"/>
        <v>13</v>
      </c>
      <c r="AD155" s="463">
        <f t="shared" si="15"/>
        <v>13</v>
      </c>
      <c r="AE155" s="464">
        <f t="shared" si="16"/>
        <v>43</v>
      </c>
      <c r="AF155" s="464">
        <f t="shared" si="17"/>
        <v>43</v>
      </c>
    </row>
    <row r="156" spans="1:32" ht="15" x14ac:dyDescent="0.25">
      <c r="A156" s="460" t="s">
        <v>233</v>
      </c>
      <c r="B156" s="461">
        <v>6</v>
      </c>
      <c r="C156" s="461">
        <v>6</v>
      </c>
      <c r="D156" s="461"/>
      <c r="E156" s="461"/>
      <c r="F156" s="462">
        <v>6</v>
      </c>
      <c r="G156" s="462">
        <v>6</v>
      </c>
      <c r="H156" s="461">
        <v>3</v>
      </c>
      <c r="I156" s="461">
        <v>2</v>
      </c>
      <c r="J156" s="461"/>
      <c r="K156" s="461"/>
      <c r="L156" s="462">
        <v>3</v>
      </c>
      <c r="M156" s="462">
        <v>2</v>
      </c>
      <c r="N156" s="461">
        <v>14</v>
      </c>
      <c r="O156" s="461">
        <v>13</v>
      </c>
      <c r="P156" s="461">
        <v>9</v>
      </c>
      <c r="Q156" s="461">
        <v>9</v>
      </c>
      <c r="R156" s="462">
        <v>23</v>
      </c>
      <c r="S156" s="462">
        <v>22</v>
      </c>
      <c r="T156" s="461">
        <v>2</v>
      </c>
      <c r="U156" s="461">
        <v>2</v>
      </c>
      <c r="V156" s="461">
        <v>1</v>
      </c>
      <c r="W156" s="461">
        <v>1</v>
      </c>
      <c r="X156" s="462">
        <v>3</v>
      </c>
      <c r="Y156" s="462">
        <v>3</v>
      </c>
      <c r="Z156" s="117"/>
      <c r="AA156" s="463">
        <f t="shared" si="12"/>
        <v>25</v>
      </c>
      <c r="AB156" s="463">
        <f t="shared" si="13"/>
        <v>23</v>
      </c>
      <c r="AC156" s="463">
        <f t="shared" si="14"/>
        <v>10</v>
      </c>
      <c r="AD156" s="463">
        <f t="shared" si="15"/>
        <v>10</v>
      </c>
      <c r="AE156" s="464">
        <f t="shared" si="16"/>
        <v>35</v>
      </c>
      <c r="AF156" s="464">
        <f t="shared" si="17"/>
        <v>33</v>
      </c>
    </row>
    <row r="157" spans="1:32" ht="15" x14ac:dyDescent="0.25">
      <c r="A157" s="460" t="s">
        <v>234</v>
      </c>
      <c r="B157" s="461"/>
      <c r="C157" s="461"/>
      <c r="D157" s="461"/>
      <c r="E157" s="461"/>
      <c r="F157" s="462"/>
      <c r="G157" s="462"/>
      <c r="H157" s="461">
        <v>1</v>
      </c>
      <c r="I157" s="461">
        <v>0</v>
      </c>
      <c r="J157" s="461"/>
      <c r="K157" s="461"/>
      <c r="L157" s="462">
        <v>1</v>
      </c>
      <c r="M157" s="462">
        <v>0</v>
      </c>
      <c r="N157" s="461"/>
      <c r="O157" s="461"/>
      <c r="P157" s="461"/>
      <c r="Q157" s="461"/>
      <c r="R157" s="462"/>
      <c r="S157" s="462"/>
      <c r="T157" s="461"/>
      <c r="U157" s="461"/>
      <c r="V157" s="461"/>
      <c r="W157" s="461"/>
      <c r="X157" s="462"/>
      <c r="Y157" s="462"/>
      <c r="Z157" s="117"/>
      <c r="AA157" s="463">
        <f t="shared" si="12"/>
        <v>1</v>
      </c>
      <c r="AB157" s="463">
        <f t="shared" si="13"/>
        <v>0</v>
      </c>
      <c r="AC157" s="463">
        <f t="shared" si="14"/>
        <v>0</v>
      </c>
      <c r="AD157" s="463">
        <f t="shared" si="15"/>
        <v>0</v>
      </c>
      <c r="AE157" s="464">
        <f t="shared" si="16"/>
        <v>1</v>
      </c>
      <c r="AF157" s="464">
        <f t="shared" si="17"/>
        <v>0</v>
      </c>
    </row>
    <row r="158" spans="1:32" ht="15" x14ac:dyDescent="0.25">
      <c r="A158" s="460" t="s">
        <v>235</v>
      </c>
      <c r="B158" s="461">
        <v>1</v>
      </c>
      <c r="C158" s="461">
        <v>1</v>
      </c>
      <c r="D158" s="461">
        <v>4</v>
      </c>
      <c r="E158" s="461">
        <v>4</v>
      </c>
      <c r="F158" s="462">
        <v>5</v>
      </c>
      <c r="G158" s="462">
        <v>5</v>
      </c>
      <c r="H158" s="461">
        <v>1</v>
      </c>
      <c r="I158" s="461">
        <v>1</v>
      </c>
      <c r="J158" s="461">
        <v>1</v>
      </c>
      <c r="K158" s="461">
        <v>1</v>
      </c>
      <c r="L158" s="462">
        <v>2</v>
      </c>
      <c r="M158" s="462">
        <v>2</v>
      </c>
      <c r="N158" s="461">
        <v>5</v>
      </c>
      <c r="O158" s="461">
        <v>4</v>
      </c>
      <c r="P158" s="461">
        <v>1</v>
      </c>
      <c r="Q158" s="461">
        <v>1</v>
      </c>
      <c r="R158" s="462">
        <v>6</v>
      </c>
      <c r="S158" s="462">
        <v>5</v>
      </c>
      <c r="T158" s="461"/>
      <c r="U158" s="461"/>
      <c r="V158" s="461"/>
      <c r="W158" s="461"/>
      <c r="X158" s="462"/>
      <c r="Y158" s="462"/>
      <c r="Z158" s="117"/>
      <c r="AA158" s="463">
        <f t="shared" si="12"/>
        <v>7</v>
      </c>
      <c r="AB158" s="463">
        <f t="shared" si="13"/>
        <v>6</v>
      </c>
      <c r="AC158" s="463">
        <f t="shared" si="14"/>
        <v>6</v>
      </c>
      <c r="AD158" s="463">
        <f t="shared" si="15"/>
        <v>6</v>
      </c>
      <c r="AE158" s="464">
        <f t="shared" si="16"/>
        <v>13</v>
      </c>
      <c r="AF158" s="464">
        <f t="shared" si="17"/>
        <v>12</v>
      </c>
    </row>
    <row r="159" spans="1:32" x14ac:dyDescent="0.2">
      <c r="A159"/>
      <c r="F159"/>
      <c r="G159"/>
      <c r="L159"/>
      <c r="M159"/>
      <c r="R159"/>
      <c r="S159"/>
      <c r="X159"/>
      <c r="Y159"/>
      <c r="AE159"/>
      <c r="AF159"/>
    </row>
    <row r="160" spans="1:32" x14ac:dyDescent="0.2">
      <c r="A160" s="191" t="s">
        <v>60</v>
      </c>
      <c r="B160" s="12">
        <f t="shared" ref="B160:Y160" si="24">B150+B141+B137+B133+B125+B122+B118+B102+B98+B94+B89+B82+B72+B70+B61+B59+B55+B53+B51+B46+B43+B36+B34+B31+B28+B22+B18+B15+B10+B87</f>
        <v>248</v>
      </c>
      <c r="C160" s="12">
        <f t="shared" si="24"/>
        <v>235</v>
      </c>
      <c r="D160" s="12">
        <f t="shared" si="24"/>
        <v>104</v>
      </c>
      <c r="E160" s="12">
        <f t="shared" si="24"/>
        <v>94</v>
      </c>
      <c r="F160" s="285">
        <f t="shared" si="24"/>
        <v>352</v>
      </c>
      <c r="G160" s="285">
        <f t="shared" si="24"/>
        <v>329</v>
      </c>
      <c r="H160" s="12">
        <f t="shared" si="24"/>
        <v>435</v>
      </c>
      <c r="I160" s="12">
        <f t="shared" si="24"/>
        <v>413</v>
      </c>
      <c r="J160" s="12">
        <f t="shared" si="24"/>
        <v>226</v>
      </c>
      <c r="K160" s="12">
        <f t="shared" si="24"/>
        <v>209</v>
      </c>
      <c r="L160" s="285">
        <f t="shared" si="24"/>
        <v>661</v>
      </c>
      <c r="M160" s="285">
        <f t="shared" si="24"/>
        <v>622</v>
      </c>
      <c r="N160" s="12">
        <f t="shared" si="24"/>
        <v>364</v>
      </c>
      <c r="O160" s="12">
        <f t="shared" si="24"/>
        <v>348</v>
      </c>
      <c r="P160" s="12">
        <f t="shared" si="24"/>
        <v>222</v>
      </c>
      <c r="Q160" s="12">
        <f t="shared" si="24"/>
        <v>207</v>
      </c>
      <c r="R160" s="285">
        <f t="shared" si="24"/>
        <v>586</v>
      </c>
      <c r="S160" s="285">
        <f t="shared" si="24"/>
        <v>555</v>
      </c>
      <c r="T160" s="12">
        <f t="shared" si="24"/>
        <v>23</v>
      </c>
      <c r="U160" s="12">
        <f t="shared" si="24"/>
        <v>22</v>
      </c>
      <c r="V160" s="12">
        <f t="shared" si="24"/>
        <v>14</v>
      </c>
      <c r="W160" s="12">
        <f t="shared" si="24"/>
        <v>14</v>
      </c>
      <c r="X160" s="285">
        <f t="shared" si="24"/>
        <v>37</v>
      </c>
      <c r="Y160" s="13">
        <f t="shared" si="24"/>
        <v>36</v>
      </c>
      <c r="Z160" s="436"/>
      <c r="AA160" s="284">
        <f t="shared" ref="AA160:AF160" si="25">AA150+AA141+AA137+AA133+AA125+AA122+AA118+AA102+AA98+AA94+AA89+AA82+AA72+AA70+AA61+AA59+AA55+AA53+AA51+AA46+AA43+AA36+AA34+AA31+AA28+AA22+AA18+AA15+AA10+AA87</f>
        <v>1070</v>
      </c>
      <c r="AB160" s="12">
        <f t="shared" si="25"/>
        <v>1018</v>
      </c>
      <c r="AC160" s="12">
        <f t="shared" si="25"/>
        <v>566</v>
      </c>
      <c r="AD160" s="12">
        <f t="shared" si="25"/>
        <v>524</v>
      </c>
      <c r="AE160" s="285">
        <f t="shared" si="25"/>
        <v>1636</v>
      </c>
      <c r="AF160" s="13">
        <f t="shared" si="25"/>
        <v>1542</v>
      </c>
    </row>
    <row r="162" spans="1:1" x14ac:dyDescent="0.2">
      <c r="A162" s="340" t="s">
        <v>556</v>
      </c>
    </row>
    <row r="163" spans="1:1" x14ac:dyDescent="0.2">
      <c r="A163" s="341" t="s">
        <v>582</v>
      </c>
    </row>
  </sheetData>
  <mergeCells count="22">
    <mergeCell ref="AE7:AF7"/>
    <mergeCell ref="J7:K7"/>
    <mergeCell ref="L7:M7"/>
    <mergeCell ref="N7:O7"/>
    <mergeCell ref="AA7:AB7"/>
    <mergeCell ref="AC7:AD7"/>
    <mergeCell ref="A2:AF2"/>
    <mergeCell ref="A4:AF4"/>
    <mergeCell ref="P7:Q7"/>
    <mergeCell ref="R7:S7"/>
    <mergeCell ref="T6:Y6"/>
    <mergeCell ref="T7:U7"/>
    <mergeCell ref="V7:W7"/>
    <mergeCell ref="X7:Y7"/>
    <mergeCell ref="B6:G6"/>
    <mergeCell ref="H6:M6"/>
    <mergeCell ref="N6:S6"/>
    <mergeCell ref="AA6:AF6"/>
    <mergeCell ref="B7:C7"/>
    <mergeCell ref="D7:E7"/>
    <mergeCell ref="F7:G7"/>
    <mergeCell ref="H7:I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48" fitToHeight="0" orientation="landscape" r:id="rId1"/>
  <headerFooter>
    <oddHeader>&amp;L&amp;"Times New Roman,Gras"&amp;9DGRH A1-1&amp;R&amp;"Times New Roman,Gras"&amp;9Juillet 2020</oddHeader>
    <oddFooter>&amp;C&amp;"Times New Roman,Gras"&amp;9Page &amp;P de &amp;N</oddFooter>
  </headerFooter>
  <rowBreaks count="2" manualBreakCount="2">
    <brk id="69" max="31" man="1"/>
    <brk id="136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3" tint="-0.499984740745262"/>
    <pageSetUpPr fitToPage="1"/>
  </sheetPr>
  <dimension ref="A1:V795"/>
  <sheetViews>
    <sheetView showGridLines="0" workbookViewId="0">
      <selection activeCell="K24" sqref="K24"/>
    </sheetView>
  </sheetViews>
  <sheetFormatPr baseColWidth="10" defaultColWidth="12" defaultRowHeight="12.75" x14ac:dyDescent="0.2"/>
  <cols>
    <col min="1" max="16384" width="12" style="331"/>
  </cols>
  <sheetData>
    <row r="1" spans="2:22" ht="18" customHeight="1" x14ac:dyDescent="0.2">
      <c r="B1" s="328"/>
      <c r="C1" s="328"/>
      <c r="D1" s="328"/>
    </row>
    <row r="2" spans="2:22" x14ac:dyDescent="0.2">
      <c r="B2" s="330"/>
      <c r="C2" s="330"/>
      <c r="D2" s="330"/>
    </row>
    <row r="3" spans="2:22" x14ac:dyDescent="0.2">
      <c r="B3" s="330"/>
      <c r="C3" s="330"/>
      <c r="D3" s="330"/>
    </row>
    <row r="4" spans="2:22" x14ac:dyDescent="0.2">
      <c r="B4" s="330"/>
      <c r="C4" s="330"/>
      <c r="D4" s="330"/>
    </row>
    <row r="5" spans="2:22" x14ac:dyDescent="0.2">
      <c r="B5" s="330"/>
      <c r="C5" s="330"/>
      <c r="D5" s="330"/>
      <c r="G5" s="330"/>
      <c r="H5" s="330"/>
    </row>
    <row r="6" spans="2:22" x14ac:dyDescent="0.2">
      <c r="B6" s="330"/>
      <c r="C6" s="330"/>
      <c r="D6" s="330"/>
    </row>
    <row r="7" spans="2:22" x14ac:dyDescent="0.2">
      <c r="B7" s="330"/>
      <c r="C7" s="330"/>
      <c r="D7" s="330"/>
    </row>
    <row r="8" spans="2:22" x14ac:dyDescent="0.2">
      <c r="B8" s="330"/>
      <c r="C8" s="330"/>
      <c r="D8" s="330"/>
    </row>
    <row r="9" spans="2:22" x14ac:dyDescent="0.2">
      <c r="B9" s="330"/>
      <c r="C9" s="330"/>
      <c r="D9" s="330"/>
    </row>
    <row r="10" spans="2:22" x14ac:dyDescent="0.2">
      <c r="B10" s="330"/>
      <c r="C10" s="330"/>
      <c r="D10" s="330"/>
    </row>
    <row r="11" spans="2:22" x14ac:dyDescent="0.2">
      <c r="B11" s="330"/>
      <c r="C11" s="330"/>
      <c r="D11" s="330"/>
    </row>
    <row r="12" spans="2:22" x14ac:dyDescent="0.2">
      <c r="B12" s="330"/>
      <c r="C12" s="330"/>
      <c r="D12" s="330"/>
    </row>
    <row r="13" spans="2:22" x14ac:dyDescent="0.2">
      <c r="B13" s="330"/>
      <c r="C13" s="330"/>
      <c r="D13" s="330"/>
    </row>
    <row r="14" spans="2:22" x14ac:dyDescent="0.2">
      <c r="B14" s="330"/>
      <c r="C14" s="330"/>
      <c r="D14" s="330"/>
    </row>
    <row r="15" spans="2:22" ht="18.75" x14ac:dyDescent="0.2">
      <c r="B15" s="330"/>
      <c r="C15" s="330"/>
      <c r="D15" s="330"/>
      <c r="O15" s="596"/>
      <c r="P15" s="596"/>
      <c r="Q15" s="596"/>
      <c r="R15" s="597"/>
      <c r="S15" s="597"/>
      <c r="T15" s="597"/>
      <c r="U15" s="597"/>
      <c r="V15" s="597"/>
    </row>
    <row r="16" spans="2:22" ht="18.75" x14ac:dyDescent="0.3">
      <c r="B16" s="330"/>
      <c r="C16" s="330"/>
      <c r="D16" s="330"/>
      <c r="O16" s="598"/>
      <c r="P16" s="598"/>
      <c r="Q16" s="598"/>
      <c r="R16" s="599"/>
      <c r="S16" s="599"/>
      <c r="T16" s="599"/>
      <c r="U16" s="599"/>
      <c r="V16" s="599"/>
    </row>
    <row r="17" spans="1:9" x14ac:dyDescent="0.2">
      <c r="B17" s="330"/>
      <c r="C17" s="330"/>
      <c r="D17" s="330"/>
    </row>
    <row r="18" spans="1:9" x14ac:dyDescent="0.2">
      <c r="B18" s="330"/>
      <c r="C18" s="330"/>
      <c r="D18" s="330"/>
    </row>
    <row r="19" spans="1:9" x14ac:dyDescent="0.2">
      <c r="B19" s="330"/>
      <c r="C19" s="330"/>
      <c r="D19" s="330"/>
    </row>
    <row r="20" spans="1:9" x14ac:dyDescent="0.2">
      <c r="B20" s="330"/>
      <c r="C20" s="330"/>
      <c r="D20" s="330"/>
    </row>
    <row r="21" spans="1:9" x14ac:dyDescent="0.2">
      <c r="B21" s="330"/>
      <c r="C21" s="330"/>
      <c r="D21" s="330"/>
    </row>
    <row r="22" spans="1:9" x14ac:dyDescent="0.2">
      <c r="B22" s="330"/>
      <c r="C22" s="330"/>
      <c r="D22" s="330"/>
    </row>
    <row r="23" spans="1:9" ht="13.5" thickBot="1" x14ac:dyDescent="0.25">
      <c r="B23" s="330"/>
      <c r="C23" s="330"/>
      <c r="D23" s="330"/>
    </row>
    <row r="24" spans="1:9" ht="29.25" customHeight="1" thickTop="1" x14ac:dyDescent="0.2">
      <c r="A24" s="600" t="s">
        <v>248</v>
      </c>
      <c r="B24" s="601"/>
      <c r="C24" s="601"/>
      <c r="D24" s="601"/>
      <c r="E24" s="601"/>
      <c r="F24" s="601"/>
      <c r="G24" s="601"/>
      <c r="H24" s="601"/>
      <c r="I24" s="602"/>
    </row>
    <row r="25" spans="1:9" ht="29.25" customHeight="1" thickBot="1" x14ac:dyDescent="0.25">
      <c r="A25" s="603"/>
      <c r="B25" s="604"/>
      <c r="C25" s="604"/>
      <c r="D25" s="604"/>
      <c r="E25" s="604"/>
      <c r="F25" s="604"/>
      <c r="G25" s="604"/>
      <c r="H25" s="604"/>
      <c r="I25" s="605"/>
    </row>
    <row r="26" spans="1:9" ht="13.5" thickTop="1" x14ac:dyDescent="0.2">
      <c r="B26" s="330"/>
      <c r="C26" s="330"/>
      <c r="D26" s="330"/>
    </row>
    <row r="27" spans="1:9" ht="14.25" customHeight="1" x14ac:dyDescent="0.2">
      <c r="B27" s="330"/>
      <c r="C27" s="330"/>
      <c r="D27" s="330"/>
    </row>
    <row r="28" spans="1:9" ht="21" customHeight="1" x14ac:dyDescent="0.3">
      <c r="A28" s="606" t="s">
        <v>537</v>
      </c>
      <c r="B28" s="606"/>
      <c r="C28" s="606"/>
      <c r="D28" s="606"/>
      <c r="E28" s="606"/>
      <c r="F28" s="606"/>
      <c r="G28" s="606"/>
      <c r="H28" s="606"/>
      <c r="I28" s="606"/>
    </row>
    <row r="29" spans="1:9" ht="19.5" customHeight="1" x14ac:dyDescent="0.2">
      <c r="B29" s="332"/>
      <c r="C29" s="333"/>
      <c r="D29" s="333"/>
      <c r="G29" s="336"/>
      <c r="H29" s="336"/>
      <c r="I29" s="336"/>
    </row>
    <row r="30" spans="1:9" x14ac:dyDescent="0.2">
      <c r="B30" s="330"/>
      <c r="C30" s="330"/>
      <c r="D30" s="330"/>
    </row>
    <row r="31" spans="1:9" x14ac:dyDescent="0.2">
      <c r="B31" s="330"/>
      <c r="C31" s="330"/>
      <c r="D31" s="330"/>
    </row>
    <row r="32" spans="1:9" s="337" customFormat="1" ht="15.75" customHeight="1" x14ac:dyDescent="0.2">
      <c r="A32" s="607" t="s">
        <v>538</v>
      </c>
      <c r="B32" s="607"/>
      <c r="C32" s="607"/>
      <c r="D32" s="607"/>
      <c r="E32" s="607"/>
      <c r="F32" s="607"/>
      <c r="G32" s="607"/>
      <c r="H32" s="607"/>
      <c r="I32" s="607"/>
    </row>
    <row r="33" spans="1:9" x14ac:dyDescent="0.2">
      <c r="B33" s="334"/>
      <c r="C33" s="335"/>
      <c r="D33" s="334"/>
      <c r="E33" s="338"/>
      <c r="F33" s="338"/>
      <c r="G33" s="338"/>
      <c r="H33" s="338"/>
      <c r="I33" s="338"/>
    </row>
    <row r="34" spans="1:9" x14ac:dyDescent="0.2">
      <c r="B34" s="334"/>
      <c r="C34" s="335"/>
      <c r="D34" s="334"/>
      <c r="E34" s="338"/>
      <c r="F34" s="338"/>
      <c r="G34" s="338"/>
      <c r="H34" s="338"/>
      <c r="I34" s="338"/>
    </row>
    <row r="35" spans="1:9" x14ac:dyDescent="0.2">
      <c r="B35" s="330"/>
      <c r="C35" s="330"/>
      <c r="D35" s="330"/>
    </row>
    <row r="36" spans="1:9" x14ac:dyDescent="0.2">
      <c r="B36" s="330"/>
      <c r="C36" s="330"/>
      <c r="D36" s="330"/>
    </row>
    <row r="37" spans="1:9" x14ac:dyDescent="0.2">
      <c r="B37" s="330"/>
      <c r="C37" s="330"/>
      <c r="D37" s="330"/>
    </row>
    <row r="38" spans="1:9" x14ac:dyDescent="0.2">
      <c r="B38" s="330"/>
      <c r="C38" s="330"/>
      <c r="D38" s="330"/>
    </row>
    <row r="39" spans="1:9" x14ac:dyDescent="0.2">
      <c r="B39" s="330"/>
      <c r="C39" s="330"/>
      <c r="D39" s="330"/>
    </row>
    <row r="40" spans="1:9" x14ac:dyDescent="0.2">
      <c r="B40" s="330"/>
      <c r="C40" s="330"/>
      <c r="D40" s="330"/>
    </row>
    <row r="41" spans="1:9" x14ac:dyDescent="0.2">
      <c r="B41" s="330"/>
      <c r="C41" s="330"/>
      <c r="D41" s="330"/>
    </row>
    <row r="42" spans="1:9" x14ac:dyDescent="0.2">
      <c r="B42" s="330"/>
      <c r="C42" s="330"/>
      <c r="D42" s="330"/>
    </row>
    <row r="43" spans="1:9" x14ac:dyDescent="0.2">
      <c r="B43" s="330"/>
      <c r="C43" s="330"/>
      <c r="D43" s="330"/>
    </row>
    <row r="44" spans="1:9" x14ac:dyDescent="0.2">
      <c r="B44" s="330"/>
      <c r="C44" s="330"/>
      <c r="D44" s="330"/>
      <c r="F44" s="608"/>
      <c r="G44" s="608"/>
      <c r="H44" s="608"/>
    </row>
    <row r="45" spans="1:9" ht="19.5" customHeight="1" x14ac:dyDescent="0.2">
      <c r="A45" s="607" t="s">
        <v>242</v>
      </c>
      <c r="B45" s="607"/>
      <c r="C45" s="607"/>
      <c r="D45" s="607"/>
      <c r="E45" s="607"/>
      <c r="F45" s="607"/>
      <c r="G45" s="607"/>
      <c r="H45" s="607"/>
      <c r="I45" s="607"/>
    </row>
    <row r="46" spans="1:9" ht="19.5" customHeight="1" x14ac:dyDescent="0.2">
      <c r="A46" s="607" t="s">
        <v>243</v>
      </c>
      <c r="B46" s="607"/>
      <c r="C46" s="607"/>
      <c r="D46" s="607"/>
      <c r="E46" s="607"/>
      <c r="F46" s="607"/>
      <c r="G46" s="607"/>
      <c r="H46" s="607"/>
      <c r="I46" s="607"/>
    </row>
    <row r="47" spans="1:9" ht="19.5" customHeight="1" x14ac:dyDescent="0.2">
      <c r="A47" s="607" t="s">
        <v>503</v>
      </c>
      <c r="B47" s="607"/>
      <c r="C47" s="607"/>
      <c r="D47" s="607"/>
      <c r="E47" s="607"/>
      <c r="F47" s="607"/>
      <c r="G47" s="607"/>
      <c r="H47" s="607"/>
      <c r="I47" s="607"/>
    </row>
    <row r="48" spans="1:9" ht="19.5" customHeight="1" x14ac:dyDescent="0.2">
      <c r="A48" s="607" t="s">
        <v>502</v>
      </c>
      <c r="B48" s="607"/>
      <c r="C48" s="607"/>
      <c r="D48" s="607"/>
      <c r="E48" s="607"/>
      <c r="F48" s="607"/>
      <c r="G48" s="607"/>
      <c r="H48" s="607"/>
      <c r="I48" s="607"/>
    </row>
    <row r="49" spans="1:9" x14ac:dyDescent="0.2">
      <c r="B49" s="330"/>
      <c r="C49" s="330"/>
      <c r="D49" s="330"/>
    </row>
    <row r="50" spans="1:9" x14ac:dyDescent="0.2">
      <c r="B50" s="330"/>
      <c r="C50" s="330"/>
      <c r="D50" s="330"/>
    </row>
    <row r="51" spans="1:9" x14ac:dyDescent="0.2">
      <c r="B51" s="330"/>
      <c r="C51" s="330"/>
      <c r="D51" s="330"/>
    </row>
    <row r="52" spans="1:9" x14ac:dyDescent="0.2">
      <c r="A52" s="339" t="s">
        <v>244</v>
      </c>
      <c r="C52" s="330"/>
      <c r="D52" s="330"/>
      <c r="I52" s="473">
        <v>44013</v>
      </c>
    </row>
    <row r="53" spans="1:9" x14ac:dyDescent="0.2">
      <c r="B53" s="330"/>
      <c r="C53" s="330"/>
      <c r="D53" s="330"/>
    </row>
    <row r="54" spans="1:9" x14ac:dyDescent="0.2">
      <c r="B54" s="330"/>
      <c r="C54" s="330"/>
      <c r="D54" s="330"/>
    </row>
    <row r="55" spans="1:9" x14ac:dyDescent="0.2">
      <c r="B55" s="330"/>
      <c r="C55" s="330"/>
      <c r="D55" s="330"/>
    </row>
    <row r="56" spans="1:9" x14ac:dyDescent="0.2">
      <c r="B56" s="330"/>
      <c r="C56" s="330"/>
      <c r="D56" s="330"/>
    </row>
    <row r="57" spans="1:9" x14ac:dyDescent="0.2">
      <c r="B57" s="330"/>
      <c r="C57" s="330"/>
      <c r="D57" s="330"/>
    </row>
    <row r="58" spans="1:9" x14ac:dyDescent="0.2">
      <c r="B58" s="330"/>
      <c r="C58" s="330"/>
      <c r="D58" s="330"/>
    </row>
    <row r="59" spans="1:9" x14ac:dyDescent="0.2">
      <c r="B59" s="330"/>
      <c r="C59" s="330"/>
      <c r="D59" s="330"/>
    </row>
    <row r="60" spans="1:9" x14ac:dyDescent="0.2">
      <c r="B60" s="330"/>
      <c r="C60" s="330"/>
      <c r="D60" s="330"/>
    </row>
    <row r="61" spans="1:9" x14ac:dyDescent="0.2">
      <c r="B61" s="330"/>
      <c r="C61" s="330"/>
      <c r="D61" s="330"/>
    </row>
    <row r="62" spans="1:9" x14ac:dyDescent="0.2">
      <c r="B62" s="330"/>
      <c r="C62" s="330"/>
      <c r="D62" s="330"/>
    </row>
    <row r="63" spans="1:9" x14ac:dyDescent="0.2">
      <c r="B63" s="330"/>
      <c r="C63" s="330"/>
      <c r="D63" s="330"/>
    </row>
    <row r="64" spans="1:9" x14ac:dyDescent="0.2">
      <c r="B64" s="330"/>
      <c r="C64" s="330"/>
      <c r="D64" s="330"/>
    </row>
    <row r="65" spans="2:4" x14ac:dyDescent="0.2">
      <c r="B65" s="330"/>
      <c r="C65" s="330"/>
      <c r="D65" s="330"/>
    </row>
    <row r="66" spans="2:4" x14ac:dyDescent="0.2">
      <c r="B66" s="330"/>
      <c r="C66" s="330"/>
      <c r="D66" s="330"/>
    </row>
    <row r="67" spans="2:4" x14ac:dyDescent="0.2">
      <c r="B67" s="330"/>
      <c r="C67" s="330"/>
      <c r="D67" s="330"/>
    </row>
    <row r="68" spans="2:4" x14ac:dyDescent="0.2">
      <c r="B68" s="330"/>
      <c r="C68" s="330"/>
      <c r="D68" s="330"/>
    </row>
    <row r="69" spans="2:4" x14ac:dyDescent="0.2">
      <c r="B69" s="330"/>
      <c r="C69" s="330"/>
      <c r="D69" s="330"/>
    </row>
    <row r="70" spans="2:4" x14ac:dyDescent="0.2">
      <c r="B70" s="330"/>
      <c r="C70" s="330"/>
      <c r="D70" s="330"/>
    </row>
    <row r="71" spans="2:4" x14ac:dyDescent="0.2">
      <c r="B71" s="330"/>
      <c r="C71" s="330"/>
      <c r="D71" s="330"/>
    </row>
    <row r="72" spans="2:4" x14ac:dyDescent="0.2">
      <c r="B72" s="330"/>
      <c r="C72" s="330"/>
      <c r="D72" s="330"/>
    </row>
    <row r="73" spans="2:4" x14ac:dyDescent="0.2">
      <c r="B73" s="330"/>
      <c r="C73" s="330"/>
      <c r="D73" s="330"/>
    </row>
    <row r="74" spans="2:4" x14ac:dyDescent="0.2">
      <c r="B74" s="330"/>
      <c r="C74" s="330"/>
      <c r="D74" s="330"/>
    </row>
    <row r="75" spans="2:4" x14ac:dyDescent="0.2">
      <c r="B75" s="330"/>
      <c r="C75" s="330"/>
      <c r="D75" s="330"/>
    </row>
    <row r="76" spans="2:4" x14ac:dyDescent="0.2">
      <c r="B76" s="330"/>
      <c r="C76" s="330"/>
      <c r="D76" s="330"/>
    </row>
    <row r="77" spans="2:4" x14ac:dyDescent="0.2">
      <c r="B77" s="330"/>
      <c r="C77" s="330"/>
      <c r="D77" s="330"/>
    </row>
    <row r="78" spans="2:4" x14ac:dyDescent="0.2">
      <c r="B78" s="330"/>
      <c r="C78" s="330"/>
      <c r="D78" s="330"/>
    </row>
    <row r="79" spans="2:4" x14ac:dyDescent="0.2">
      <c r="B79" s="330"/>
      <c r="C79" s="330"/>
      <c r="D79" s="330"/>
    </row>
    <row r="80" spans="2:4" x14ac:dyDescent="0.2">
      <c r="B80" s="330"/>
      <c r="C80" s="330"/>
      <c r="D80" s="330"/>
    </row>
    <row r="81" spans="2:4" x14ac:dyDescent="0.2">
      <c r="B81" s="330"/>
      <c r="C81" s="330"/>
      <c r="D81" s="330"/>
    </row>
    <row r="82" spans="2:4" x14ac:dyDescent="0.2">
      <c r="B82" s="330"/>
      <c r="C82" s="330"/>
      <c r="D82" s="330"/>
    </row>
    <row r="83" spans="2:4" x14ac:dyDescent="0.2">
      <c r="B83" s="330"/>
      <c r="C83" s="330"/>
      <c r="D83" s="330"/>
    </row>
    <row r="84" spans="2:4" x14ac:dyDescent="0.2">
      <c r="B84" s="330"/>
      <c r="C84" s="330"/>
      <c r="D84" s="330"/>
    </row>
    <row r="85" spans="2:4" x14ac:dyDescent="0.2">
      <c r="B85" s="330"/>
      <c r="C85" s="330"/>
      <c r="D85" s="330"/>
    </row>
    <row r="86" spans="2:4" x14ac:dyDescent="0.2">
      <c r="B86" s="330"/>
      <c r="C86" s="330"/>
      <c r="D86" s="330"/>
    </row>
    <row r="87" spans="2:4" x14ac:dyDescent="0.2">
      <c r="B87" s="330"/>
      <c r="C87" s="330"/>
      <c r="D87" s="330"/>
    </row>
    <row r="88" spans="2:4" x14ac:dyDescent="0.2">
      <c r="B88" s="330"/>
      <c r="C88" s="330"/>
      <c r="D88" s="330"/>
    </row>
    <row r="89" spans="2:4" x14ac:dyDescent="0.2">
      <c r="B89" s="330"/>
      <c r="C89" s="330"/>
      <c r="D89" s="330"/>
    </row>
    <row r="90" spans="2:4" x14ac:dyDescent="0.2">
      <c r="B90" s="330"/>
      <c r="C90" s="330"/>
      <c r="D90" s="330"/>
    </row>
    <row r="91" spans="2:4" x14ac:dyDescent="0.2">
      <c r="B91" s="330"/>
      <c r="C91" s="330"/>
      <c r="D91" s="330"/>
    </row>
    <row r="92" spans="2:4" x14ac:dyDescent="0.2">
      <c r="B92" s="330"/>
      <c r="C92" s="330"/>
      <c r="D92" s="330"/>
    </row>
    <row r="93" spans="2:4" x14ac:dyDescent="0.2">
      <c r="B93" s="330"/>
      <c r="C93" s="330"/>
      <c r="D93" s="330"/>
    </row>
    <row r="94" spans="2:4" x14ac:dyDescent="0.2">
      <c r="B94" s="330"/>
      <c r="C94" s="330"/>
      <c r="D94" s="330"/>
    </row>
    <row r="95" spans="2:4" x14ac:dyDescent="0.2">
      <c r="B95" s="330"/>
      <c r="C95" s="330"/>
      <c r="D95" s="330"/>
    </row>
    <row r="96" spans="2:4" x14ac:dyDescent="0.2">
      <c r="B96" s="330"/>
      <c r="C96" s="330"/>
      <c r="D96" s="330"/>
    </row>
    <row r="97" spans="2:4" x14ac:dyDescent="0.2">
      <c r="B97" s="330"/>
      <c r="C97" s="330"/>
      <c r="D97" s="330"/>
    </row>
    <row r="98" spans="2:4" x14ac:dyDescent="0.2">
      <c r="B98" s="330"/>
      <c r="C98" s="330"/>
      <c r="D98" s="330"/>
    </row>
    <row r="99" spans="2:4" x14ac:dyDescent="0.2">
      <c r="B99" s="330"/>
      <c r="C99" s="330"/>
      <c r="D99" s="330"/>
    </row>
    <row r="100" spans="2:4" x14ac:dyDescent="0.2">
      <c r="B100" s="330"/>
      <c r="C100" s="330"/>
      <c r="D100" s="330"/>
    </row>
    <row r="101" spans="2:4" x14ac:dyDescent="0.2">
      <c r="B101" s="330"/>
      <c r="C101" s="330"/>
      <c r="D101" s="330"/>
    </row>
    <row r="102" spans="2:4" x14ac:dyDescent="0.2">
      <c r="B102" s="330"/>
      <c r="C102" s="330"/>
      <c r="D102" s="330"/>
    </row>
    <row r="103" spans="2:4" x14ac:dyDescent="0.2">
      <c r="B103" s="330"/>
      <c r="C103" s="330"/>
      <c r="D103" s="330"/>
    </row>
    <row r="104" spans="2:4" x14ac:dyDescent="0.2">
      <c r="B104" s="330"/>
      <c r="C104" s="330"/>
      <c r="D104" s="330"/>
    </row>
    <row r="105" spans="2:4" x14ac:dyDescent="0.2">
      <c r="B105" s="330"/>
      <c r="C105" s="330"/>
      <c r="D105" s="330"/>
    </row>
    <row r="106" spans="2:4" x14ac:dyDescent="0.2">
      <c r="B106" s="330"/>
      <c r="C106" s="330"/>
      <c r="D106" s="330"/>
    </row>
    <row r="107" spans="2:4" x14ac:dyDescent="0.2">
      <c r="B107" s="330"/>
      <c r="C107" s="330"/>
      <c r="D107" s="330"/>
    </row>
    <row r="108" spans="2:4" x14ac:dyDescent="0.2">
      <c r="B108" s="330"/>
      <c r="C108" s="330"/>
      <c r="D108" s="330"/>
    </row>
    <row r="109" spans="2:4" x14ac:dyDescent="0.2">
      <c r="B109" s="330"/>
      <c r="C109" s="330"/>
      <c r="D109" s="330"/>
    </row>
    <row r="110" spans="2:4" x14ac:dyDescent="0.2">
      <c r="B110" s="330"/>
      <c r="C110" s="330"/>
      <c r="D110" s="330"/>
    </row>
    <row r="111" spans="2:4" x14ac:dyDescent="0.2">
      <c r="B111" s="330"/>
      <c r="C111" s="330"/>
      <c r="D111" s="330"/>
    </row>
    <row r="112" spans="2:4" x14ac:dyDescent="0.2">
      <c r="B112" s="330"/>
      <c r="C112" s="330"/>
      <c r="D112" s="330"/>
    </row>
    <row r="113" spans="2:4" x14ac:dyDescent="0.2">
      <c r="B113" s="330"/>
      <c r="C113" s="330"/>
      <c r="D113" s="330"/>
    </row>
    <row r="114" spans="2:4" x14ac:dyDescent="0.2">
      <c r="B114" s="330"/>
      <c r="C114" s="330"/>
      <c r="D114" s="330"/>
    </row>
    <row r="115" spans="2:4" x14ac:dyDescent="0.2">
      <c r="B115" s="330"/>
      <c r="C115" s="330"/>
      <c r="D115" s="330"/>
    </row>
    <row r="116" spans="2:4" x14ac:dyDescent="0.2">
      <c r="B116" s="330"/>
      <c r="C116" s="330"/>
      <c r="D116" s="330"/>
    </row>
    <row r="117" spans="2:4" x14ac:dyDescent="0.2">
      <c r="B117" s="330"/>
      <c r="C117" s="330"/>
      <c r="D117" s="330"/>
    </row>
    <row r="118" spans="2:4" x14ac:dyDescent="0.2">
      <c r="B118" s="330"/>
      <c r="C118" s="330"/>
      <c r="D118" s="330"/>
    </row>
    <row r="119" spans="2:4" x14ac:dyDescent="0.2">
      <c r="B119" s="330"/>
      <c r="C119" s="330"/>
      <c r="D119" s="330"/>
    </row>
    <row r="120" spans="2:4" x14ac:dyDescent="0.2">
      <c r="B120" s="330"/>
      <c r="C120" s="330"/>
      <c r="D120" s="330"/>
    </row>
    <row r="121" spans="2:4" x14ac:dyDescent="0.2">
      <c r="B121" s="330"/>
      <c r="C121" s="330"/>
      <c r="D121" s="330"/>
    </row>
    <row r="122" spans="2:4" x14ac:dyDescent="0.2">
      <c r="B122" s="330"/>
      <c r="C122" s="330"/>
      <c r="D122" s="330"/>
    </row>
    <row r="123" spans="2:4" x14ac:dyDescent="0.2">
      <c r="B123" s="330"/>
      <c r="C123" s="330"/>
      <c r="D123" s="330"/>
    </row>
    <row r="124" spans="2:4" x14ac:dyDescent="0.2">
      <c r="B124" s="330"/>
      <c r="C124" s="330"/>
      <c r="D124" s="330"/>
    </row>
    <row r="125" spans="2:4" x14ac:dyDescent="0.2">
      <c r="B125" s="330"/>
      <c r="C125" s="330"/>
      <c r="D125" s="330"/>
    </row>
    <row r="126" spans="2:4" x14ac:dyDescent="0.2">
      <c r="B126" s="330"/>
      <c r="C126" s="330"/>
      <c r="D126" s="330"/>
    </row>
    <row r="127" spans="2:4" x14ac:dyDescent="0.2">
      <c r="B127" s="330"/>
      <c r="C127" s="330"/>
      <c r="D127" s="330"/>
    </row>
    <row r="128" spans="2:4" x14ac:dyDescent="0.2">
      <c r="B128" s="330"/>
      <c r="C128" s="330"/>
      <c r="D128" s="330"/>
    </row>
    <row r="129" spans="2:4" x14ac:dyDescent="0.2">
      <c r="B129" s="330"/>
      <c r="C129" s="330"/>
      <c r="D129" s="330"/>
    </row>
    <row r="130" spans="2:4" x14ac:dyDescent="0.2">
      <c r="B130" s="330"/>
      <c r="C130" s="330"/>
      <c r="D130" s="330"/>
    </row>
    <row r="131" spans="2:4" x14ac:dyDescent="0.2">
      <c r="B131" s="330"/>
      <c r="C131" s="330"/>
      <c r="D131" s="330"/>
    </row>
    <row r="132" spans="2:4" x14ac:dyDescent="0.2">
      <c r="B132" s="330"/>
      <c r="C132" s="330"/>
      <c r="D132" s="330"/>
    </row>
    <row r="133" spans="2:4" x14ac:dyDescent="0.2">
      <c r="B133" s="330"/>
      <c r="C133" s="330"/>
      <c r="D133" s="330"/>
    </row>
    <row r="134" spans="2:4" x14ac:dyDescent="0.2">
      <c r="B134" s="330"/>
      <c r="C134" s="330"/>
      <c r="D134" s="330"/>
    </row>
    <row r="135" spans="2:4" x14ac:dyDescent="0.2">
      <c r="B135" s="330"/>
      <c r="C135" s="330"/>
      <c r="D135" s="330"/>
    </row>
    <row r="136" spans="2:4" x14ac:dyDescent="0.2">
      <c r="B136" s="330"/>
      <c r="C136" s="330"/>
      <c r="D136" s="330"/>
    </row>
    <row r="137" spans="2:4" x14ac:dyDescent="0.2">
      <c r="B137" s="330"/>
      <c r="C137" s="330"/>
      <c r="D137" s="330"/>
    </row>
    <row r="138" spans="2:4" x14ac:dyDescent="0.2">
      <c r="B138" s="330"/>
      <c r="C138" s="330"/>
      <c r="D138" s="330"/>
    </row>
    <row r="139" spans="2:4" x14ac:dyDescent="0.2">
      <c r="B139" s="330"/>
      <c r="C139" s="330"/>
      <c r="D139" s="330"/>
    </row>
    <row r="140" spans="2:4" x14ac:dyDescent="0.2">
      <c r="B140" s="330"/>
      <c r="C140" s="330"/>
      <c r="D140" s="330"/>
    </row>
    <row r="141" spans="2:4" x14ac:dyDescent="0.2">
      <c r="B141" s="330"/>
      <c r="C141" s="330"/>
      <c r="D141" s="330"/>
    </row>
    <row r="142" spans="2:4" x14ac:dyDescent="0.2">
      <c r="B142" s="330"/>
      <c r="C142" s="330"/>
      <c r="D142" s="330"/>
    </row>
    <row r="143" spans="2:4" x14ac:dyDescent="0.2">
      <c r="B143" s="330"/>
      <c r="C143" s="330"/>
      <c r="D143" s="330"/>
    </row>
    <row r="144" spans="2:4" x14ac:dyDescent="0.2">
      <c r="B144" s="330"/>
      <c r="C144" s="330"/>
      <c r="D144" s="330"/>
    </row>
    <row r="145" spans="2:4" x14ac:dyDescent="0.2">
      <c r="B145" s="330"/>
      <c r="C145" s="330"/>
      <c r="D145" s="330"/>
    </row>
    <row r="146" spans="2:4" x14ac:dyDescent="0.2">
      <c r="B146" s="330"/>
      <c r="C146" s="330"/>
      <c r="D146" s="330"/>
    </row>
    <row r="147" spans="2:4" x14ac:dyDescent="0.2">
      <c r="B147" s="330"/>
      <c r="C147" s="330"/>
      <c r="D147" s="330"/>
    </row>
    <row r="148" spans="2:4" x14ac:dyDescent="0.2">
      <c r="B148" s="330"/>
      <c r="C148" s="330"/>
      <c r="D148" s="330"/>
    </row>
    <row r="149" spans="2:4" x14ac:dyDescent="0.2">
      <c r="B149" s="330"/>
      <c r="C149" s="330"/>
      <c r="D149" s="330"/>
    </row>
    <row r="150" spans="2:4" x14ac:dyDescent="0.2">
      <c r="B150" s="330"/>
      <c r="C150" s="330"/>
      <c r="D150" s="330"/>
    </row>
    <row r="151" spans="2:4" x14ac:dyDescent="0.2">
      <c r="B151" s="330"/>
      <c r="C151" s="330"/>
      <c r="D151" s="330"/>
    </row>
    <row r="152" spans="2:4" x14ac:dyDescent="0.2">
      <c r="B152" s="330"/>
      <c r="C152" s="330"/>
      <c r="D152" s="330"/>
    </row>
    <row r="153" spans="2:4" x14ac:dyDescent="0.2">
      <c r="B153" s="330"/>
      <c r="C153" s="330"/>
      <c r="D153" s="330"/>
    </row>
    <row r="154" spans="2:4" x14ac:dyDescent="0.2">
      <c r="B154" s="330"/>
      <c r="C154" s="330"/>
      <c r="D154" s="330"/>
    </row>
    <row r="155" spans="2:4" x14ac:dyDescent="0.2">
      <c r="B155" s="330"/>
      <c r="C155" s="330"/>
      <c r="D155" s="330"/>
    </row>
    <row r="156" spans="2:4" x14ac:dyDescent="0.2">
      <c r="B156" s="330"/>
      <c r="C156" s="330"/>
      <c r="D156" s="330"/>
    </row>
    <row r="157" spans="2:4" x14ac:dyDescent="0.2">
      <c r="B157" s="330"/>
      <c r="C157" s="330"/>
      <c r="D157" s="330"/>
    </row>
    <row r="158" spans="2:4" x14ac:dyDescent="0.2">
      <c r="B158" s="330"/>
      <c r="C158" s="330"/>
      <c r="D158" s="330"/>
    </row>
    <row r="159" spans="2:4" x14ac:dyDescent="0.2">
      <c r="B159" s="330"/>
      <c r="C159" s="330"/>
      <c r="D159" s="330"/>
    </row>
    <row r="160" spans="2:4" x14ac:dyDescent="0.2">
      <c r="B160" s="330"/>
      <c r="C160" s="330"/>
      <c r="D160" s="330"/>
    </row>
    <row r="161" spans="2:4" x14ac:dyDescent="0.2">
      <c r="B161" s="330"/>
      <c r="C161" s="330"/>
      <c r="D161" s="330"/>
    </row>
    <row r="162" spans="2:4" x14ac:dyDescent="0.2">
      <c r="B162" s="330"/>
      <c r="C162" s="330"/>
      <c r="D162" s="330"/>
    </row>
    <row r="163" spans="2:4" x14ac:dyDescent="0.2">
      <c r="B163" s="330"/>
      <c r="C163" s="330"/>
      <c r="D163" s="330"/>
    </row>
    <row r="164" spans="2:4" x14ac:dyDescent="0.2">
      <c r="B164" s="330"/>
      <c r="C164" s="330"/>
      <c r="D164" s="330"/>
    </row>
    <row r="165" spans="2:4" x14ac:dyDescent="0.2">
      <c r="B165" s="330"/>
      <c r="C165" s="330"/>
      <c r="D165" s="330"/>
    </row>
    <row r="166" spans="2:4" x14ac:dyDescent="0.2">
      <c r="B166" s="330"/>
      <c r="C166" s="330"/>
      <c r="D166" s="330"/>
    </row>
    <row r="167" spans="2:4" x14ac:dyDescent="0.2">
      <c r="B167" s="330"/>
      <c r="C167" s="330"/>
      <c r="D167" s="330"/>
    </row>
    <row r="168" spans="2:4" x14ac:dyDescent="0.2">
      <c r="B168" s="330"/>
      <c r="C168" s="330"/>
      <c r="D168" s="330"/>
    </row>
    <row r="169" spans="2:4" x14ac:dyDescent="0.2">
      <c r="B169" s="330"/>
      <c r="C169" s="330"/>
      <c r="D169" s="330"/>
    </row>
    <row r="170" spans="2:4" x14ac:dyDescent="0.2">
      <c r="B170" s="330"/>
      <c r="C170" s="330"/>
      <c r="D170" s="330"/>
    </row>
    <row r="171" spans="2:4" x14ac:dyDescent="0.2">
      <c r="B171" s="330"/>
      <c r="C171" s="330"/>
      <c r="D171" s="330"/>
    </row>
    <row r="172" spans="2:4" x14ac:dyDescent="0.2">
      <c r="B172" s="330"/>
      <c r="C172" s="330"/>
      <c r="D172" s="330"/>
    </row>
    <row r="173" spans="2:4" x14ac:dyDescent="0.2">
      <c r="B173" s="330"/>
      <c r="C173" s="330"/>
      <c r="D173" s="330"/>
    </row>
    <row r="174" spans="2:4" x14ac:dyDescent="0.2">
      <c r="B174" s="330"/>
      <c r="C174" s="330"/>
      <c r="D174" s="330"/>
    </row>
    <row r="175" spans="2:4" x14ac:dyDescent="0.2">
      <c r="B175" s="330"/>
      <c r="C175" s="330"/>
      <c r="D175" s="330"/>
    </row>
    <row r="176" spans="2:4" x14ac:dyDescent="0.2">
      <c r="B176" s="330"/>
      <c r="C176" s="330"/>
      <c r="D176" s="330"/>
    </row>
    <row r="177" spans="2:4" x14ac:dyDescent="0.2">
      <c r="B177" s="330"/>
      <c r="C177" s="330"/>
      <c r="D177" s="330"/>
    </row>
    <row r="178" spans="2:4" x14ac:dyDescent="0.2">
      <c r="B178" s="330"/>
      <c r="C178" s="330"/>
      <c r="D178" s="330"/>
    </row>
    <row r="179" spans="2:4" x14ac:dyDescent="0.2">
      <c r="B179" s="330"/>
      <c r="C179" s="330"/>
      <c r="D179" s="330"/>
    </row>
    <row r="180" spans="2:4" x14ac:dyDescent="0.2">
      <c r="B180" s="330"/>
      <c r="C180" s="330"/>
      <c r="D180" s="330"/>
    </row>
    <row r="181" spans="2:4" x14ac:dyDescent="0.2">
      <c r="B181" s="330"/>
      <c r="C181" s="330"/>
      <c r="D181" s="330"/>
    </row>
    <row r="182" spans="2:4" x14ac:dyDescent="0.2">
      <c r="B182" s="330"/>
      <c r="C182" s="330"/>
      <c r="D182" s="330"/>
    </row>
    <row r="183" spans="2:4" x14ac:dyDescent="0.2">
      <c r="B183" s="330"/>
      <c r="C183" s="330"/>
      <c r="D183" s="330"/>
    </row>
    <row r="184" spans="2:4" x14ac:dyDescent="0.2">
      <c r="B184" s="330"/>
      <c r="C184" s="330"/>
      <c r="D184" s="330"/>
    </row>
    <row r="185" spans="2:4" x14ac:dyDescent="0.2">
      <c r="B185" s="330"/>
      <c r="C185" s="330"/>
      <c r="D185" s="330"/>
    </row>
    <row r="186" spans="2:4" x14ac:dyDescent="0.2">
      <c r="B186" s="330"/>
      <c r="C186" s="330"/>
      <c r="D186" s="330"/>
    </row>
    <row r="187" spans="2:4" x14ac:dyDescent="0.2">
      <c r="B187" s="330"/>
      <c r="C187" s="330"/>
      <c r="D187" s="330"/>
    </row>
    <row r="188" spans="2:4" x14ac:dyDescent="0.2">
      <c r="B188" s="330"/>
      <c r="C188" s="330"/>
      <c r="D188" s="330"/>
    </row>
    <row r="189" spans="2:4" x14ac:dyDescent="0.2">
      <c r="B189" s="330"/>
      <c r="C189" s="330"/>
      <c r="D189" s="330"/>
    </row>
    <row r="190" spans="2:4" x14ac:dyDescent="0.2">
      <c r="B190" s="330"/>
      <c r="C190" s="330"/>
      <c r="D190" s="330"/>
    </row>
    <row r="191" spans="2:4" x14ac:dyDescent="0.2">
      <c r="B191" s="330"/>
      <c r="C191" s="330"/>
      <c r="D191" s="330"/>
    </row>
    <row r="192" spans="2:4" x14ac:dyDescent="0.2">
      <c r="B192" s="330"/>
      <c r="C192" s="330"/>
      <c r="D192" s="330"/>
    </row>
    <row r="193" spans="2:4" x14ac:dyDescent="0.2">
      <c r="B193" s="330"/>
      <c r="C193" s="330"/>
      <c r="D193" s="330"/>
    </row>
    <row r="194" spans="2:4" x14ac:dyDescent="0.2">
      <c r="B194" s="330"/>
      <c r="C194" s="330"/>
      <c r="D194" s="330"/>
    </row>
    <row r="195" spans="2:4" x14ac:dyDescent="0.2">
      <c r="B195" s="330"/>
      <c r="C195" s="330"/>
      <c r="D195" s="330"/>
    </row>
    <row r="196" spans="2:4" x14ac:dyDescent="0.2">
      <c r="B196" s="330"/>
      <c r="C196" s="330"/>
      <c r="D196" s="330"/>
    </row>
    <row r="197" spans="2:4" x14ac:dyDescent="0.2">
      <c r="B197" s="330"/>
      <c r="C197" s="330"/>
      <c r="D197" s="330"/>
    </row>
    <row r="198" spans="2:4" x14ac:dyDescent="0.2">
      <c r="B198" s="330"/>
      <c r="C198" s="330"/>
      <c r="D198" s="330"/>
    </row>
    <row r="199" spans="2:4" x14ac:dyDescent="0.2">
      <c r="B199" s="330"/>
      <c r="C199" s="330"/>
      <c r="D199" s="330"/>
    </row>
    <row r="200" spans="2:4" x14ac:dyDescent="0.2">
      <c r="B200" s="330"/>
      <c r="C200" s="330"/>
      <c r="D200" s="330"/>
    </row>
    <row r="201" spans="2:4" x14ac:dyDescent="0.2">
      <c r="B201" s="330"/>
      <c r="C201" s="330"/>
      <c r="D201" s="330"/>
    </row>
    <row r="202" spans="2:4" x14ac:dyDescent="0.2">
      <c r="B202" s="330"/>
      <c r="C202" s="330"/>
      <c r="D202" s="330"/>
    </row>
    <row r="203" spans="2:4" x14ac:dyDescent="0.2">
      <c r="B203" s="330"/>
      <c r="C203" s="330"/>
      <c r="D203" s="330"/>
    </row>
    <row r="204" spans="2:4" x14ac:dyDescent="0.2">
      <c r="B204" s="330"/>
      <c r="C204" s="330"/>
      <c r="D204" s="330"/>
    </row>
    <row r="205" spans="2:4" x14ac:dyDescent="0.2">
      <c r="B205" s="330"/>
      <c r="C205" s="330"/>
      <c r="D205" s="330"/>
    </row>
    <row r="206" spans="2:4" x14ac:dyDescent="0.2">
      <c r="B206" s="330"/>
      <c r="C206" s="330"/>
      <c r="D206" s="330"/>
    </row>
    <row r="207" spans="2:4" x14ac:dyDescent="0.2">
      <c r="B207" s="330"/>
      <c r="C207" s="330"/>
      <c r="D207" s="330"/>
    </row>
    <row r="208" spans="2:4" x14ac:dyDescent="0.2">
      <c r="B208" s="330"/>
      <c r="C208" s="330"/>
      <c r="D208" s="330"/>
    </row>
    <row r="209" spans="2:4" x14ac:dyDescent="0.2">
      <c r="B209" s="330"/>
      <c r="C209" s="330"/>
      <c r="D209" s="330"/>
    </row>
    <row r="210" spans="2:4" x14ac:dyDescent="0.2">
      <c r="B210" s="330"/>
      <c r="C210" s="330"/>
      <c r="D210" s="330"/>
    </row>
    <row r="211" spans="2:4" x14ac:dyDescent="0.2">
      <c r="B211" s="330"/>
      <c r="C211" s="330"/>
      <c r="D211" s="330"/>
    </row>
    <row r="212" spans="2:4" x14ac:dyDescent="0.2">
      <c r="B212" s="330"/>
      <c r="C212" s="330"/>
      <c r="D212" s="330"/>
    </row>
    <row r="213" spans="2:4" x14ac:dyDescent="0.2">
      <c r="B213" s="330"/>
      <c r="C213" s="330"/>
      <c r="D213" s="330"/>
    </row>
    <row r="214" spans="2:4" x14ac:dyDescent="0.2">
      <c r="B214" s="330"/>
      <c r="C214" s="330"/>
      <c r="D214" s="330"/>
    </row>
    <row r="215" spans="2:4" x14ac:dyDescent="0.2">
      <c r="B215" s="330"/>
      <c r="C215" s="330"/>
      <c r="D215" s="330"/>
    </row>
    <row r="216" spans="2:4" x14ac:dyDescent="0.2">
      <c r="B216" s="330"/>
      <c r="C216" s="330"/>
      <c r="D216" s="330"/>
    </row>
    <row r="217" spans="2:4" x14ac:dyDescent="0.2">
      <c r="B217" s="330"/>
      <c r="C217" s="330"/>
      <c r="D217" s="330"/>
    </row>
    <row r="218" spans="2:4" x14ac:dyDescent="0.2">
      <c r="B218" s="330"/>
      <c r="C218" s="330"/>
      <c r="D218" s="330"/>
    </row>
    <row r="219" spans="2:4" x14ac:dyDescent="0.2">
      <c r="B219" s="330"/>
      <c r="C219" s="330"/>
      <c r="D219" s="330"/>
    </row>
    <row r="220" spans="2:4" x14ac:dyDescent="0.2">
      <c r="B220" s="330"/>
      <c r="C220" s="330"/>
      <c r="D220" s="330"/>
    </row>
    <row r="221" spans="2:4" x14ac:dyDescent="0.2">
      <c r="B221" s="330"/>
      <c r="C221" s="330"/>
      <c r="D221" s="330"/>
    </row>
    <row r="222" spans="2:4" x14ac:dyDescent="0.2">
      <c r="B222" s="330"/>
      <c r="C222" s="330"/>
      <c r="D222" s="330"/>
    </row>
    <row r="223" spans="2:4" x14ac:dyDescent="0.2">
      <c r="B223" s="330"/>
      <c r="C223" s="330"/>
      <c r="D223" s="330"/>
    </row>
    <row r="224" spans="2:4" x14ac:dyDescent="0.2">
      <c r="B224" s="330"/>
      <c r="C224" s="330"/>
      <c r="D224" s="330"/>
    </row>
    <row r="225" spans="2:4" x14ac:dyDescent="0.2">
      <c r="B225" s="330"/>
      <c r="C225" s="330"/>
      <c r="D225" s="330"/>
    </row>
    <row r="226" spans="2:4" x14ac:dyDescent="0.2">
      <c r="B226" s="330"/>
      <c r="C226" s="330"/>
      <c r="D226" s="330"/>
    </row>
    <row r="227" spans="2:4" x14ac:dyDescent="0.2">
      <c r="B227" s="330"/>
      <c r="C227" s="330"/>
      <c r="D227" s="330"/>
    </row>
    <row r="228" spans="2:4" x14ac:dyDescent="0.2">
      <c r="B228" s="330"/>
      <c r="C228" s="330"/>
      <c r="D228" s="330"/>
    </row>
    <row r="229" spans="2:4" x14ac:dyDescent="0.2">
      <c r="B229" s="330"/>
      <c r="C229" s="330"/>
      <c r="D229" s="330"/>
    </row>
    <row r="230" spans="2:4" x14ac:dyDescent="0.2">
      <c r="B230" s="330"/>
      <c r="C230" s="330"/>
      <c r="D230" s="330"/>
    </row>
    <row r="231" spans="2:4" x14ac:dyDescent="0.2">
      <c r="B231" s="330"/>
      <c r="C231" s="330"/>
      <c r="D231" s="330"/>
    </row>
    <row r="232" spans="2:4" x14ac:dyDescent="0.2">
      <c r="B232" s="330"/>
      <c r="C232" s="330"/>
      <c r="D232" s="330"/>
    </row>
    <row r="233" spans="2:4" x14ac:dyDescent="0.2">
      <c r="B233" s="330"/>
      <c r="C233" s="330"/>
      <c r="D233" s="330"/>
    </row>
    <row r="234" spans="2:4" x14ac:dyDescent="0.2">
      <c r="B234" s="330"/>
      <c r="C234" s="330"/>
      <c r="D234" s="330"/>
    </row>
    <row r="235" spans="2:4" x14ac:dyDescent="0.2">
      <c r="B235" s="330"/>
      <c r="C235" s="330"/>
      <c r="D235" s="330"/>
    </row>
    <row r="236" spans="2:4" x14ac:dyDescent="0.2">
      <c r="B236" s="330"/>
      <c r="C236" s="330"/>
      <c r="D236" s="330"/>
    </row>
    <row r="237" spans="2:4" x14ac:dyDescent="0.2">
      <c r="B237" s="330"/>
      <c r="C237" s="330"/>
      <c r="D237" s="330"/>
    </row>
    <row r="238" spans="2:4" x14ac:dyDescent="0.2">
      <c r="B238" s="330"/>
      <c r="C238" s="330"/>
      <c r="D238" s="330"/>
    </row>
    <row r="239" spans="2:4" x14ac:dyDescent="0.2">
      <c r="B239" s="330"/>
      <c r="C239" s="330"/>
      <c r="D239" s="330"/>
    </row>
    <row r="240" spans="2:4" x14ac:dyDescent="0.2">
      <c r="B240" s="330"/>
      <c r="C240" s="330"/>
      <c r="D240" s="330"/>
    </row>
    <row r="241" spans="2:4" x14ac:dyDescent="0.2">
      <c r="B241" s="330"/>
      <c r="C241" s="330"/>
      <c r="D241" s="330"/>
    </row>
    <row r="242" spans="2:4" x14ac:dyDescent="0.2">
      <c r="B242" s="330"/>
      <c r="C242" s="330"/>
      <c r="D242" s="330"/>
    </row>
    <row r="243" spans="2:4" x14ac:dyDescent="0.2">
      <c r="B243" s="330"/>
      <c r="C243" s="330"/>
      <c r="D243" s="330"/>
    </row>
    <row r="244" spans="2:4" x14ac:dyDescent="0.2">
      <c r="B244" s="330"/>
      <c r="C244" s="330"/>
      <c r="D244" s="330"/>
    </row>
    <row r="245" spans="2:4" x14ac:dyDescent="0.2">
      <c r="B245" s="330"/>
      <c r="C245" s="330"/>
      <c r="D245" s="330"/>
    </row>
    <row r="246" spans="2:4" x14ac:dyDescent="0.2">
      <c r="B246" s="330"/>
      <c r="C246" s="330"/>
      <c r="D246" s="330"/>
    </row>
    <row r="247" spans="2:4" x14ac:dyDescent="0.2">
      <c r="B247" s="330"/>
      <c r="C247" s="330"/>
      <c r="D247" s="330"/>
    </row>
    <row r="248" spans="2:4" x14ac:dyDescent="0.2">
      <c r="B248" s="330"/>
      <c r="C248" s="330"/>
      <c r="D248" s="330"/>
    </row>
    <row r="249" spans="2:4" x14ac:dyDescent="0.2">
      <c r="B249" s="330"/>
      <c r="C249" s="330"/>
      <c r="D249" s="330"/>
    </row>
    <row r="250" spans="2:4" x14ac:dyDescent="0.2">
      <c r="B250" s="330"/>
      <c r="C250" s="330"/>
      <c r="D250" s="330"/>
    </row>
    <row r="251" spans="2:4" x14ac:dyDescent="0.2">
      <c r="B251" s="330"/>
      <c r="C251" s="330"/>
      <c r="D251" s="330"/>
    </row>
    <row r="252" spans="2:4" x14ac:dyDescent="0.2">
      <c r="B252" s="330"/>
      <c r="C252" s="330"/>
      <c r="D252" s="330"/>
    </row>
    <row r="253" spans="2:4" x14ac:dyDescent="0.2">
      <c r="B253" s="330"/>
      <c r="C253" s="330"/>
      <c r="D253" s="330"/>
    </row>
    <row r="254" spans="2:4" x14ac:dyDescent="0.2">
      <c r="B254" s="330"/>
      <c r="C254" s="330"/>
      <c r="D254" s="330"/>
    </row>
    <row r="255" spans="2:4" x14ac:dyDescent="0.2">
      <c r="B255" s="330"/>
      <c r="C255" s="330"/>
      <c r="D255" s="330"/>
    </row>
    <row r="256" spans="2:4" x14ac:dyDescent="0.2">
      <c r="B256" s="330"/>
      <c r="C256" s="330"/>
      <c r="D256" s="330"/>
    </row>
    <row r="257" spans="2:4" x14ac:dyDescent="0.2">
      <c r="B257" s="330"/>
      <c r="C257" s="330"/>
      <c r="D257" s="330"/>
    </row>
    <row r="258" spans="2:4" x14ac:dyDescent="0.2">
      <c r="B258" s="330"/>
      <c r="C258" s="330"/>
      <c r="D258" s="330"/>
    </row>
    <row r="259" spans="2:4" x14ac:dyDescent="0.2">
      <c r="B259" s="330"/>
      <c r="C259" s="330"/>
      <c r="D259" s="330"/>
    </row>
    <row r="260" spans="2:4" x14ac:dyDescent="0.2">
      <c r="B260" s="330"/>
      <c r="C260" s="330"/>
      <c r="D260" s="330"/>
    </row>
    <row r="261" spans="2:4" x14ac:dyDescent="0.2">
      <c r="B261" s="330"/>
      <c r="C261" s="330"/>
      <c r="D261" s="330"/>
    </row>
    <row r="262" spans="2:4" x14ac:dyDescent="0.2">
      <c r="B262" s="330"/>
      <c r="C262" s="330"/>
      <c r="D262" s="330"/>
    </row>
    <row r="263" spans="2:4" x14ac:dyDescent="0.2">
      <c r="B263" s="330"/>
      <c r="C263" s="330"/>
      <c r="D263" s="330"/>
    </row>
    <row r="264" spans="2:4" x14ac:dyDescent="0.2">
      <c r="B264" s="330"/>
      <c r="C264" s="330"/>
      <c r="D264" s="330"/>
    </row>
    <row r="265" spans="2:4" x14ac:dyDescent="0.2">
      <c r="B265" s="330"/>
      <c r="C265" s="330"/>
      <c r="D265" s="330"/>
    </row>
    <row r="266" spans="2:4" x14ac:dyDescent="0.2">
      <c r="B266" s="330"/>
      <c r="C266" s="330"/>
      <c r="D266" s="330"/>
    </row>
    <row r="267" spans="2:4" x14ac:dyDescent="0.2">
      <c r="B267" s="330"/>
      <c r="C267" s="330"/>
      <c r="D267" s="330"/>
    </row>
    <row r="268" spans="2:4" x14ac:dyDescent="0.2">
      <c r="B268" s="330"/>
      <c r="C268" s="330"/>
      <c r="D268" s="330"/>
    </row>
    <row r="269" spans="2:4" x14ac:dyDescent="0.2">
      <c r="B269" s="330"/>
      <c r="C269" s="330"/>
      <c r="D269" s="330"/>
    </row>
    <row r="270" spans="2:4" x14ac:dyDescent="0.2">
      <c r="B270" s="330"/>
      <c r="C270" s="330"/>
      <c r="D270" s="330"/>
    </row>
    <row r="271" spans="2:4" x14ac:dyDescent="0.2">
      <c r="B271" s="330"/>
      <c r="C271" s="330"/>
      <c r="D271" s="330"/>
    </row>
    <row r="272" spans="2:4" x14ac:dyDescent="0.2">
      <c r="B272" s="330"/>
      <c r="C272" s="330"/>
      <c r="D272" s="330"/>
    </row>
    <row r="273" spans="2:4" x14ac:dyDescent="0.2">
      <c r="B273" s="330"/>
      <c r="C273" s="330"/>
      <c r="D273" s="330"/>
    </row>
    <row r="274" spans="2:4" x14ac:dyDescent="0.2">
      <c r="B274" s="330"/>
      <c r="C274" s="330"/>
      <c r="D274" s="330"/>
    </row>
    <row r="275" spans="2:4" x14ac:dyDescent="0.2">
      <c r="B275" s="330"/>
      <c r="C275" s="330"/>
      <c r="D275" s="330"/>
    </row>
    <row r="276" spans="2:4" x14ac:dyDescent="0.2">
      <c r="B276" s="330"/>
      <c r="C276" s="330"/>
      <c r="D276" s="330"/>
    </row>
    <row r="277" spans="2:4" x14ac:dyDescent="0.2">
      <c r="B277" s="330"/>
      <c r="C277" s="330"/>
      <c r="D277" s="330"/>
    </row>
    <row r="278" spans="2:4" x14ac:dyDescent="0.2">
      <c r="B278" s="330"/>
      <c r="C278" s="330"/>
      <c r="D278" s="330"/>
    </row>
    <row r="279" spans="2:4" x14ac:dyDescent="0.2">
      <c r="B279" s="330"/>
      <c r="C279" s="330"/>
      <c r="D279" s="330"/>
    </row>
    <row r="280" spans="2:4" x14ac:dyDescent="0.2">
      <c r="B280" s="330"/>
      <c r="C280" s="330"/>
      <c r="D280" s="330"/>
    </row>
    <row r="281" spans="2:4" x14ac:dyDescent="0.2">
      <c r="B281" s="330"/>
      <c r="C281" s="330"/>
      <c r="D281" s="330"/>
    </row>
    <row r="282" spans="2:4" x14ac:dyDescent="0.2">
      <c r="B282" s="330"/>
      <c r="C282" s="330"/>
      <c r="D282" s="330"/>
    </row>
    <row r="283" spans="2:4" x14ac:dyDescent="0.2">
      <c r="B283" s="330"/>
      <c r="C283" s="330"/>
      <c r="D283" s="330"/>
    </row>
    <row r="284" spans="2:4" x14ac:dyDescent="0.2">
      <c r="B284" s="330"/>
      <c r="C284" s="330"/>
      <c r="D284" s="330"/>
    </row>
    <row r="285" spans="2:4" x14ac:dyDescent="0.2">
      <c r="B285" s="330"/>
      <c r="C285" s="330"/>
      <c r="D285" s="330"/>
    </row>
    <row r="286" spans="2:4" x14ac:dyDescent="0.2">
      <c r="B286" s="330"/>
      <c r="C286" s="330"/>
      <c r="D286" s="330"/>
    </row>
    <row r="287" spans="2:4" x14ac:dyDescent="0.2">
      <c r="B287" s="330"/>
      <c r="C287" s="330"/>
      <c r="D287" s="330"/>
    </row>
    <row r="288" spans="2:4" x14ac:dyDescent="0.2">
      <c r="B288" s="330"/>
      <c r="C288" s="330"/>
      <c r="D288" s="330"/>
    </row>
    <row r="289" spans="2:4" x14ac:dyDescent="0.2">
      <c r="B289" s="330"/>
      <c r="C289" s="330"/>
      <c r="D289" s="330"/>
    </row>
    <row r="290" spans="2:4" x14ac:dyDescent="0.2">
      <c r="B290" s="330"/>
      <c r="C290" s="330"/>
      <c r="D290" s="330"/>
    </row>
    <row r="291" spans="2:4" x14ac:dyDescent="0.2">
      <c r="B291" s="330"/>
      <c r="C291" s="330"/>
      <c r="D291" s="330"/>
    </row>
    <row r="292" spans="2:4" x14ac:dyDescent="0.2">
      <c r="B292" s="330"/>
      <c r="C292" s="330"/>
      <c r="D292" s="330"/>
    </row>
    <row r="293" spans="2:4" x14ac:dyDescent="0.2">
      <c r="B293" s="330"/>
      <c r="C293" s="330"/>
      <c r="D293" s="330"/>
    </row>
    <row r="294" spans="2:4" x14ac:dyDescent="0.2">
      <c r="B294" s="330"/>
      <c r="C294" s="330"/>
      <c r="D294" s="330"/>
    </row>
    <row r="295" spans="2:4" x14ac:dyDescent="0.2">
      <c r="B295" s="330"/>
      <c r="C295" s="330"/>
      <c r="D295" s="330"/>
    </row>
    <row r="296" spans="2:4" x14ac:dyDescent="0.2">
      <c r="B296" s="330"/>
      <c r="C296" s="330"/>
      <c r="D296" s="330"/>
    </row>
    <row r="297" spans="2:4" x14ac:dyDescent="0.2">
      <c r="B297" s="330"/>
      <c r="C297" s="330"/>
      <c r="D297" s="330"/>
    </row>
    <row r="298" spans="2:4" x14ac:dyDescent="0.2">
      <c r="B298" s="330"/>
      <c r="C298" s="330"/>
      <c r="D298" s="330"/>
    </row>
    <row r="299" spans="2:4" x14ac:dyDescent="0.2">
      <c r="B299" s="330"/>
      <c r="C299" s="330"/>
      <c r="D299" s="330"/>
    </row>
    <row r="300" spans="2:4" x14ac:dyDescent="0.2">
      <c r="B300" s="330"/>
      <c r="C300" s="330"/>
      <c r="D300" s="330"/>
    </row>
    <row r="301" spans="2:4" x14ac:dyDescent="0.2">
      <c r="B301" s="330"/>
      <c r="C301" s="330"/>
      <c r="D301" s="330"/>
    </row>
    <row r="302" spans="2:4" x14ac:dyDescent="0.2">
      <c r="B302" s="330"/>
      <c r="C302" s="330"/>
      <c r="D302" s="330"/>
    </row>
    <row r="303" spans="2:4" x14ac:dyDescent="0.2">
      <c r="B303" s="330"/>
      <c r="C303" s="330"/>
      <c r="D303" s="330"/>
    </row>
    <row r="304" spans="2:4" x14ac:dyDescent="0.2">
      <c r="B304" s="330"/>
      <c r="C304" s="330"/>
      <c r="D304" s="330"/>
    </row>
    <row r="305" spans="2:4" x14ac:dyDescent="0.2">
      <c r="B305" s="330"/>
      <c r="C305" s="330"/>
      <c r="D305" s="330"/>
    </row>
    <row r="306" spans="2:4" x14ac:dyDescent="0.2">
      <c r="B306" s="330"/>
      <c r="C306" s="330"/>
      <c r="D306" s="330"/>
    </row>
    <row r="307" spans="2:4" x14ac:dyDescent="0.2">
      <c r="B307" s="330"/>
      <c r="C307" s="330"/>
      <c r="D307" s="330"/>
    </row>
    <row r="308" spans="2:4" x14ac:dyDescent="0.2">
      <c r="B308" s="330"/>
      <c r="C308" s="330"/>
      <c r="D308" s="330"/>
    </row>
    <row r="309" spans="2:4" x14ac:dyDescent="0.2">
      <c r="B309" s="330"/>
      <c r="C309" s="330"/>
      <c r="D309" s="330"/>
    </row>
    <row r="310" spans="2:4" x14ac:dyDescent="0.2">
      <c r="B310" s="330"/>
      <c r="C310" s="330"/>
      <c r="D310" s="330"/>
    </row>
    <row r="311" spans="2:4" x14ac:dyDescent="0.2">
      <c r="B311" s="330"/>
      <c r="C311" s="330"/>
      <c r="D311" s="330"/>
    </row>
    <row r="312" spans="2:4" x14ac:dyDescent="0.2">
      <c r="B312" s="330"/>
      <c r="C312" s="330"/>
      <c r="D312" s="330"/>
    </row>
    <row r="313" spans="2:4" x14ac:dyDescent="0.2">
      <c r="B313" s="330"/>
      <c r="C313" s="330"/>
      <c r="D313" s="330"/>
    </row>
    <row r="314" spans="2:4" x14ac:dyDescent="0.2">
      <c r="B314" s="330"/>
      <c r="C314" s="330"/>
      <c r="D314" s="330"/>
    </row>
    <row r="315" spans="2:4" x14ac:dyDescent="0.2">
      <c r="B315" s="330"/>
      <c r="C315" s="330"/>
      <c r="D315" s="330"/>
    </row>
    <row r="316" spans="2:4" x14ac:dyDescent="0.2">
      <c r="B316" s="330"/>
      <c r="C316" s="330"/>
      <c r="D316" s="330"/>
    </row>
    <row r="317" spans="2:4" x14ac:dyDescent="0.2">
      <c r="B317" s="330"/>
      <c r="C317" s="330"/>
      <c r="D317" s="330"/>
    </row>
    <row r="318" spans="2:4" x14ac:dyDescent="0.2">
      <c r="B318" s="330"/>
      <c r="C318" s="330"/>
      <c r="D318" s="330"/>
    </row>
    <row r="319" spans="2:4" x14ac:dyDescent="0.2">
      <c r="B319" s="330"/>
      <c r="C319" s="330"/>
      <c r="D319" s="330"/>
    </row>
    <row r="320" spans="2:4" x14ac:dyDescent="0.2">
      <c r="B320" s="330"/>
      <c r="C320" s="330"/>
      <c r="D320" s="330"/>
    </row>
    <row r="321" spans="2:4" x14ac:dyDescent="0.2">
      <c r="B321" s="330"/>
      <c r="C321" s="330"/>
      <c r="D321" s="330"/>
    </row>
    <row r="322" spans="2:4" x14ac:dyDescent="0.2">
      <c r="B322" s="330"/>
      <c r="C322" s="330"/>
      <c r="D322" s="330"/>
    </row>
    <row r="323" spans="2:4" x14ac:dyDescent="0.2">
      <c r="B323" s="330"/>
      <c r="C323" s="330"/>
      <c r="D323" s="330"/>
    </row>
    <row r="324" spans="2:4" x14ac:dyDescent="0.2">
      <c r="B324" s="330"/>
      <c r="C324" s="330"/>
      <c r="D324" s="330"/>
    </row>
    <row r="325" spans="2:4" x14ac:dyDescent="0.2">
      <c r="B325" s="330"/>
      <c r="C325" s="330"/>
      <c r="D325" s="330"/>
    </row>
    <row r="326" spans="2:4" x14ac:dyDescent="0.2">
      <c r="B326" s="330"/>
      <c r="C326" s="330"/>
      <c r="D326" s="330"/>
    </row>
    <row r="327" spans="2:4" x14ac:dyDescent="0.2">
      <c r="B327" s="330"/>
      <c r="C327" s="330"/>
      <c r="D327" s="330"/>
    </row>
    <row r="328" spans="2:4" x14ac:dyDescent="0.2">
      <c r="B328" s="330"/>
      <c r="C328" s="330"/>
      <c r="D328" s="330"/>
    </row>
    <row r="329" spans="2:4" x14ac:dyDescent="0.2">
      <c r="B329" s="330"/>
      <c r="C329" s="330"/>
      <c r="D329" s="330"/>
    </row>
    <row r="330" spans="2:4" x14ac:dyDescent="0.2">
      <c r="B330" s="330"/>
      <c r="C330" s="330"/>
      <c r="D330" s="330"/>
    </row>
    <row r="331" spans="2:4" x14ac:dyDescent="0.2">
      <c r="B331" s="330"/>
      <c r="C331" s="330"/>
      <c r="D331" s="330"/>
    </row>
    <row r="332" spans="2:4" x14ac:dyDescent="0.2">
      <c r="B332" s="330"/>
      <c r="C332" s="330"/>
      <c r="D332" s="330"/>
    </row>
    <row r="333" spans="2:4" x14ac:dyDescent="0.2">
      <c r="B333" s="330"/>
      <c r="C333" s="330"/>
      <c r="D333" s="330"/>
    </row>
    <row r="334" spans="2:4" x14ac:dyDescent="0.2">
      <c r="B334" s="330"/>
      <c r="C334" s="330"/>
      <c r="D334" s="330"/>
    </row>
    <row r="335" spans="2:4" x14ac:dyDescent="0.2">
      <c r="B335" s="330"/>
      <c r="C335" s="330"/>
      <c r="D335" s="330"/>
    </row>
    <row r="336" spans="2:4" x14ac:dyDescent="0.2">
      <c r="B336" s="330"/>
      <c r="C336" s="330"/>
      <c r="D336" s="330"/>
    </row>
    <row r="337" spans="2:4" x14ac:dyDescent="0.2">
      <c r="B337" s="330"/>
      <c r="C337" s="330"/>
      <c r="D337" s="330"/>
    </row>
    <row r="338" spans="2:4" x14ac:dyDescent="0.2">
      <c r="B338" s="330"/>
      <c r="C338" s="330"/>
      <c r="D338" s="330"/>
    </row>
    <row r="339" spans="2:4" x14ac:dyDescent="0.2">
      <c r="B339" s="330"/>
      <c r="C339" s="330"/>
      <c r="D339" s="330"/>
    </row>
    <row r="340" spans="2:4" x14ac:dyDescent="0.2">
      <c r="B340" s="330"/>
      <c r="C340" s="330"/>
      <c r="D340" s="330"/>
    </row>
    <row r="341" spans="2:4" x14ac:dyDescent="0.2">
      <c r="B341" s="330"/>
      <c r="C341" s="330"/>
      <c r="D341" s="330"/>
    </row>
    <row r="342" spans="2:4" x14ac:dyDescent="0.2">
      <c r="B342" s="330"/>
      <c r="C342" s="330"/>
      <c r="D342" s="330"/>
    </row>
    <row r="343" spans="2:4" x14ac:dyDescent="0.2">
      <c r="B343" s="330"/>
      <c r="C343" s="330"/>
      <c r="D343" s="330"/>
    </row>
    <row r="344" spans="2:4" x14ac:dyDescent="0.2">
      <c r="B344" s="330"/>
      <c r="C344" s="330"/>
      <c r="D344" s="330"/>
    </row>
    <row r="345" spans="2:4" x14ac:dyDescent="0.2">
      <c r="B345" s="330"/>
      <c r="C345" s="330"/>
      <c r="D345" s="330"/>
    </row>
    <row r="346" spans="2:4" x14ac:dyDescent="0.2">
      <c r="B346" s="330"/>
      <c r="C346" s="330"/>
      <c r="D346" s="330"/>
    </row>
    <row r="347" spans="2:4" x14ac:dyDescent="0.2">
      <c r="B347" s="330"/>
      <c r="C347" s="330"/>
      <c r="D347" s="330"/>
    </row>
    <row r="348" spans="2:4" x14ac:dyDescent="0.2">
      <c r="B348" s="330"/>
      <c r="C348" s="330"/>
      <c r="D348" s="330"/>
    </row>
    <row r="349" spans="2:4" x14ac:dyDescent="0.2">
      <c r="B349" s="330"/>
      <c r="C349" s="330"/>
      <c r="D349" s="330"/>
    </row>
    <row r="350" spans="2:4" x14ac:dyDescent="0.2">
      <c r="B350" s="330"/>
      <c r="C350" s="330"/>
      <c r="D350" s="330"/>
    </row>
    <row r="351" spans="2:4" x14ac:dyDescent="0.2">
      <c r="B351" s="330"/>
      <c r="C351" s="330"/>
      <c r="D351" s="330"/>
    </row>
    <row r="352" spans="2:4" x14ac:dyDescent="0.2">
      <c r="B352" s="330"/>
      <c r="C352" s="330"/>
      <c r="D352" s="330"/>
    </row>
    <row r="353" spans="2:4" x14ac:dyDescent="0.2">
      <c r="B353" s="330"/>
      <c r="C353" s="330"/>
      <c r="D353" s="330"/>
    </row>
    <row r="354" spans="2:4" x14ac:dyDescent="0.2">
      <c r="B354" s="330"/>
      <c r="C354" s="330"/>
      <c r="D354" s="330"/>
    </row>
    <row r="355" spans="2:4" x14ac:dyDescent="0.2">
      <c r="B355" s="330"/>
      <c r="C355" s="330"/>
      <c r="D355" s="330"/>
    </row>
    <row r="356" spans="2:4" x14ac:dyDescent="0.2">
      <c r="B356" s="330"/>
      <c r="C356" s="330"/>
      <c r="D356" s="330"/>
    </row>
    <row r="357" spans="2:4" x14ac:dyDescent="0.2">
      <c r="B357" s="330"/>
      <c r="C357" s="330"/>
      <c r="D357" s="330"/>
    </row>
    <row r="358" spans="2:4" x14ac:dyDescent="0.2">
      <c r="B358" s="330"/>
      <c r="C358" s="330"/>
      <c r="D358" s="330"/>
    </row>
    <row r="359" spans="2:4" x14ac:dyDescent="0.2">
      <c r="B359" s="330"/>
      <c r="C359" s="330"/>
      <c r="D359" s="330"/>
    </row>
    <row r="360" spans="2:4" x14ac:dyDescent="0.2">
      <c r="B360" s="330"/>
      <c r="C360" s="330"/>
      <c r="D360" s="330"/>
    </row>
    <row r="361" spans="2:4" x14ac:dyDescent="0.2">
      <c r="B361" s="330"/>
      <c r="C361" s="330"/>
      <c r="D361" s="330"/>
    </row>
    <row r="362" spans="2:4" x14ac:dyDescent="0.2">
      <c r="B362" s="330"/>
      <c r="C362" s="330"/>
      <c r="D362" s="330"/>
    </row>
    <row r="363" spans="2:4" x14ac:dyDescent="0.2">
      <c r="B363" s="330"/>
      <c r="C363" s="330"/>
      <c r="D363" s="330"/>
    </row>
    <row r="364" spans="2:4" x14ac:dyDescent="0.2">
      <c r="B364" s="330"/>
      <c r="C364" s="330"/>
      <c r="D364" s="330"/>
    </row>
    <row r="365" spans="2:4" x14ac:dyDescent="0.2">
      <c r="B365" s="330"/>
      <c r="C365" s="330"/>
      <c r="D365" s="330"/>
    </row>
    <row r="366" spans="2:4" x14ac:dyDescent="0.2">
      <c r="B366" s="330"/>
      <c r="C366" s="330"/>
      <c r="D366" s="330"/>
    </row>
    <row r="367" spans="2:4" x14ac:dyDescent="0.2">
      <c r="B367" s="330"/>
      <c r="C367" s="330"/>
      <c r="D367" s="330"/>
    </row>
    <row r="368" spans="2:4" x14ac:dyDescent="0.2">
      <c r="B368" s="330"/>
      <c r="C368" s="330"/>
      <c r="D368" s="330"/>
    </row>
    <row r="369" spans="2:4" x14ac:dyDescent="0.2">
      <c r="B369" s="330"/>
      <c r="C369" s="330"/>
      <c r="D369" s="330"/>
    </row>
    <row r="370" spans="2:4" x14ac:dyDescent="0.2">
      <c r="B370" s="330"/>
      <c r="C370" s="330"/>
      <c r="D370" s="330"/>
    </row>
    <row r="371" spans="2:4" x14ac:dyDescent="0.2">
      <c r="B371" s="330"/>
      <c r="C371" s="330"/>
      <c r="D371" s="330"/>
    </row>
    <row r="372" spans="2:4" x14ac:dyDescent="0.2">
      <c r="B372" s="330"/>
      <c r="C372" s="330"/>
      <c r="D372" s="330"/>
    </row>
    <row r="373" spans="2:4" x14ac:dyDescent="0.2">
      <c r="B373" s="330"/>
      <c r="C373" s="330"/>
      <c r="D373" s="330"/>
    </row>
    <row r="374" spans="2:4" x14ac:dyDescent="0.2">
      <c r="B374" s="330"/>
      <c r="C374" s="330"/>
      <c r="D374" s="330"/>
    </row>
    <row r="375" spans="2:4" x14ac:dyDescent="0.2">
      <c r="B375" s="330"/>
      <c r="C375" s="330"/>
      <c r="D375" s="330"/>
    </row>
    <row r="376" spans="2:4" x14ac:dyDescent="0.2">
      <c r="B376" s="330"/>
      <c r="C376" s="330"/>
      <c r="D376" s="330"/>
    </row>
    <row r="377" spans="2:4" x14ac:dyDescent="0.2">
      <c r="B377" s="330"/>
      <c r="C377" s="330"/>
      <c r="D377" s="330"/>
    </row>
    <row r="378" spans="2:4" x14ac:dyDescent="0.2">
      <c r="B378" s="330"/>
      <c r="C378" s="330"/>
      <c r="D378" s="330"/>
    </row>
    <row r="379" spans="2:4" x14ac:dyDescent="0.2">
      <c r="B379" s="330"/>
      <c r="C379" s="330"/>
      <c r="D379" s="330"/>
    </row>
    <row r="380" spans="2:4" x14ac:dyDescent="0.2">
      <c r="B380" s="330"/>
      <c r="C380" s="330"/>
      <c r="D380" s="330"/>
    </row>
    <row r="381" spans="2:4" x14ac:dyDescent="0.2">
      <c r="B381" s="330"/>
      <c r="C381" s="330"/>
      <c r="D381" s="330"/>
    </row>
    <row r="382" spans="2:4" x14ac:dyDescent="0.2">
      <c r="B382" s="330"/>
      <c r="C382" s="330"/>
      <c r="D382" s="330"/>
    </row>
    <row r="383" spans="2:4" x14ac:dyDescent="0.2">
      <c r="B383" s="330"/>
      <c r="C383" s="330"/>
      <c r="D383" s="330"/>
    </row>
    <row r="384" spans="2:4" x14ac:dyDescent="0.2">
      <c r="B384" s="330"/>
      <c r="C384" s="330"/>
      <c r="D384" s="330"/>
    </row>
    <row r="385" spans="2:4" x14ac:dyDescent="0.2">
      <c r="B385" s="330"/>
      <c r="C385" s="330"/>
      <c r="D385" s="330"/>
    </row>
    <row r="386" spans="2:4" x14ac:dyDescent="0.2">
      <c r="B386" s="330"/>
      <c r="C386" s="330"/>
      <c r="D386" s="330"/>
    </row>
    <row r="387" spans="2:4" x14ac:dyDescent="0.2">
      <c r="B387" s="330"/>
      <c r="C387" s="330"/>
      <c r="D387" s="330"/>
    </row>
    <row r="388" spans="2:4" x14ac:dyDescent="0.2">
      <c r="B388" s="330"/>
      <c r="C388" s="330"/>
      <c r="D388" s="330"/>
    </row>
    <row r="389" spans="2:4" x14ac:dyDescent="0.2">
      <c r="B389" s="330"/>
      <c r="C389" s="330"/>
      <c r="D389" s="330"/>
    </row>
    <row r="390" spans="2:4" x14ac:dyDescent="0.2">
      <c r="B390" s="330"/>
      <c r="C390" s="330"/>
      <c r="D390" s="330"/>
    </row>
    <row r="391" spans="2:4" x14ac:dyDescent="0.2">
      <c r="B391" s="330"/>
      <c r="C391" s="330"/>
      <c r="D391" s="330"/>
    </row>
    <row r="392" spans="2:4" x14ac:dyDescent="0.2">
      <c r="B392" s="330"/>
      <c r="C392" s="330"/>
      <c r="D392" s="330"/>
    </row>
    <row r="393" spans="2:4" x14ac:dyDescent="0.2">
      <c r="B393" s="330"/>
      <c r="C393" s="330"/>
      <c r="D393" s="330"/>
    </row>
    <row r="394" spans="2:4" x14ac:dyDescent="0.2">
      <c r="B394" s="330"/>
      <c r="C394" s="330"/>
      <c r="D394" s="330"/>
    </row>
    <row r="395" spans="2:4" x14ac:dyDescent="0.2">
      <c r="B395" s="330"/>
      <c r="C395" s="330"/>
      <c r="D395" s="330"/>
    </row>
    <row r="396" spans="2:4" x14ac:dyDescent="0.2">
      <c r="B396" s="330"/>
      <c r="C396" s="330"/>
      <c r="D396" s="330"/>
    </row>
    <row r="397" spans="2:4" x14ac:dyDescent="0.2">
      <c r="B397" s="330"/>
      <c r="C397" s="330"/>
      <c r="D397" s="330"/>
    </row>
    <row r="398" spans="2:4" x14ac:dyDescent="0.2">
      <c r="B398" s="330"/>
      <c r="C398" s="330"/>
      <c r="D398" s="330"/>
    </row>
    <row r="399" spans="2:4" x14ac:dyDescent="0.2">
      <c r="B399" s="330"/>
      <c r="C399" s="330"/>
      <c r="D399" s="330"/>
    </row>
    <row r="400" spans="2:4" x14ac:dyDescent="0.2">
      <c r="B400" s="330"/>
      <c r="C400" s="330"/>
      <c r="D400" s="330"/>
    </row>
    <row r="401" spans="2:4" x14ac:dyDescent="0.2">
      <c r="B401" s="330"/>
      <c r="C401" s="330"/>
      <c r="D401" s="330"/>
    </row>
    <row r="402" spans="2:4" x14ac:dyDescent="0.2">
      <c r="B402" s="330"/>
      <c r="C402" s="330"/>
      <c r="D402" s="330"/>
    </row>
    <row r="403" spans="2:4" x14ac:dyDescent="0.2">
      <c r="B403" s="330"/>
      <c r="C403" s="330"/>
      <c r="D403" s="330"/>
    </row>
    <row r="404" spans="2:4" x14ac:dyDescent="0.2">
      <c r="B404" s="330"/>
      <c r="C404" s="330"/>
      <c r="D404" s="330"/>
    </row>
    <row r="405" spans="2:4" x14ac:dyDescent="0.2">
      <c r="B405" s="330"/>
      <c r="C405" s="330"/>
      <c r="D405" s="330"/>
    </row>
    <row r="406" spans="2:4" x14ac:dyDescent="0.2">
      <c r="B406" s="330"/>
      <c r="C406" s="330"/>
      <c r="D406" s="330"/>
    </row>
    <row r="407" spans="2:4" x14ac:dyDescent="0.2">
      <c r="B407" s="330"/>
      <c r="C407" s="330"/>
      <c r="D407" s="330"/>
    </row>
    <row r="408" spans="2:4" x14ac:dyDescent="0.2">
      <c r="B408" s="330"/>
      <c r="C408" s="330"/>
      <c r="D408" s="330"/>
    </row>
    <row r="409" spans="2:4" x14ac:dyDescent="0.2">
      <c r="B409" s="330"/>
      <c r="C409" s="330"/>
      <c r="D409" s="330"/>
    </row>
    <row r="410" spans="2:4" x14ac:dyDescent="0.2">
      <c r="B410" s="330"/>
      <c r="C410" s="330"/>
      <c r="D410" s="330"/>
    </row>
    <row r="411" spans="2:4" x14ac:dyDescent="0.2">
      <c r="B411" s="330"/>
      <c r="C411" s="330"/>
      <c r="D411" s="330"/>
    </row>
    <row r="412" spans="2:4" x14ac:dyDescent="0.2">
      <c r="B412" s="330"/>
      <c r="C412" s="330"/>
      <c r="D412" s="330"/>
    </row>
    <row r="413" spans="2:4" x14ac:dyDescent="0.2">
      <c r="B413" s="330"/>
      <c r="C413" s="330"/>
      <c r="D413" s="330"/>
    </row>
    <row r="414" spans="2:4" x14ac:dyDescent="0.2">
      <c r="B414" s="330"/>
      <c r="C414" s="330"/>
      <c r="D414" s="330"/>
    </row>
    <row r="415" spans="2:4" x14ac:dyDescent="0.2">
      <c r="B415" s="330"/>
      <c r="C415" s="330"/>
      <c r="D415" s="330"/>
    </row>
    <row r="416" spans="2:4" x14ac:dyDescent="0.2">
      <c r="B416" s="330"/>
      <c r="C416" s="330"/>
      <c r="D416" s="330"/>
    </row>
    <row r="417" spans="2:4" x14ac:dyDescent="0.2">
      <c r="B417" s="330"/>
      <c r="C417" s="330"/>
      <c r="D417" s="330"/>
    </row>
    <row r="418" spans="2:4" x14ac:dyDescent="0.2">
      <c r="B418" s="330"/>
      <c r="C418" s="330"/>
      <c r="D418" s="330"/>
    </row>
    <row r="419" spans="2:4" x14ac:dyDescent="0.2">
      <c r="B419" s="330"/>
      <c r="C419" s="330"/>
      <c r="D419" s="330"/>
    </row>
    <row r="420" spans="2:4" x14ac:dyDescent="0.2">
      <c r="B420" s="330"/>
      <c r="C420" s="330"/>
      <c r="D420" s="330"/>
    </row>
    <row r="421" spans="2:4" x14ac:dyDescent="0.2">
      <c r="B421" s="330"/>
      <c r="C421" s="330"/>
      <c r="D421" s="330"/>
    </row>
    <row r="422" spans="2:4" x14ac:dyDescent="0.2">
      <c r="B422" s="330"/>
      <c r="C422" s="330"/>
      <c r="D422" s="330"/>
    </row>
    <row r="423" spans="2:4" x14ac:dyDescent="0.2">
      <c r="B423" s="330"/>
      <c r="C423" s="330"/>
      <c r="D423" s="330"/>
    </row>
    <row r="424" spans="2:4" x14ac:dyDescent="0.2">
      <c r="B424" s="330"/>
      <c r="C424" s="330"/>
      <c r="D424" s="330"/>
    </row>
    <row r="425" spans="2:4" x14ac:dyDescent="0.2">
      <c r="B425" s="330"/>
      <c r="C425" s="330"/>
      <c r="D425" s="330"/>
    </row>
    <row r="426" spans="2:4" x14ac:dyDescent="0.2">
      <c r="B426" s="330"/>
      <c r="C426" s="330"/>
      <c r="D426" s="330"/>
    </row>
    <row r="427" spans="2:4" x14ac:dyDescent="0.2">
      <c r="B427" s="330"/>
      <c r="C427" s="330"/>
      <c r="D427" s="330"/>
    </row>
    <row r="428" spans="2:4" x14ac:dyDescent="0.2">
      <c r="B428" s="330"/>
      <c r="C428" s="330"/>
      <c r="D428" s="330"/>
    </row>
    <row r="429" spans="2:4" x14ac:dyDescent="0.2">
      <c r="B429" s="330"/>
      <c r="C429" s="330"/>
      <c r="D429" s="330"/>
    </row>
    <row r="430" spans="2:4" x14ac:dyDescent="0.2">
      <c r="B430" s="330"/>
      <c r="C430" s="330"/>
      <c r="D430" s="330"/>
    </row>
    <row r="431" spans="2:4" x14ac:dyDescent="0.2">
      <c r="B431" s="330"/>
      <c r="C431" s="330"/>
      <c r="D431" s="330"/>
    </row>
    <row r="432" spans="2:4" x14ac:dyDescent="0.2">
      <c r="B432" s="330"/>
      <c r="C432" s="330"/>
      <c r="D432" s="330"/>
    </row>
    <row r="433" spans="2:4" x14ac:dyDescent="0.2">
      <c r="B433" s="330"/>
      <c r="C433" s="330"/>
      <c r="D433" s="330"/>
    </row>
    <row r="434" spans="2:4" x14ac:dyDescent="0.2">
      <c r="B434" s="330"/>
      <c r="C434" s="330"/>
      <c r="D434" s="330"/>
    </row>
    <row r="435" spans="2:4" x14ac:dyDescent="0.2">
      <c r="B435" s="330"/>
      <c r="C435" s="330"/>
      <c r="D435" s="330"/>
    </row>
    <row r="436" spans="2:4" x14ac:dyDescent="0.2">
      <c r="B436" s="330"/>
      <c r="C436" s="330"/>
      <c r="D436" s="330"/>
    </row>
    <row r="437" spans="2:4" x14ac:dyDescent="0.2">
      <c r="B437" s="330"/>
      <c r="C437" s="330"/>
      <c r="D437" s="330"/>
    </row>
    <row r="438" spans="2:4" x14ac:dyDescent="0.2">
      <c r="B438" s="330"/>
      <c r="C438" s="330"/>
      <c r="D438" s="330"/>
    </row>
    <row r="439" spans="2:4" x14ac:dyDescent="0.2">
      <c r="B439" s="330"/>
      <c r="C439" s="330"/>
      <c r="D439" s="330"/>
    </row>
    <row r="440" spans="2:4" x14ac:dyDescent="0.2">
      <c r="B440" s="330"/>
      <c r="C440" s="330"/>
      <c r="D440" s="330"/>
    </row>
    <row r="441" spans="2:4" x14ac:dyDescent="0.2">
      <c r="B441" s="330"/>
      <c r="C441" s="330"/>
      <c r="D441" s="330"/>
    </row>
    <row r="442" spans="2:4" x14ac:dyDescent="0.2">
      <c r="B442" s="330"/>
      <c r="C442" s="330"/>
      <c r="D442" s="330"/>
    </row>
    <row r="443" spans="2:4" x14ac:dyDescent="0.2">
      <c r="B443" s="330"/>
      <c r="C443" s="330"/>
      <c r="D443" s="330"/>
    </row>
    <row r="444" spans="2:4" x14ac:dyDescent="0.2">
      <c r="B444" s="330"/>
      <c r="C444" s="330"/>
      <c r="D444" s="330"/>
    </row>
    <row r="445" spans="2:4" x14ac:dyDescent="0.2">
      <c r="B445" s="330"/>
      <c r="C445" s="330"/>
      <c r="D445" s="330"/>
    </row>
    <row r="446" spans="2:4" x14ac:dyDescent="0.2">
      <c r="B446" s="330"/>
      <c r="C446" s="330"/>
      <c r="D446" s="330"/>
    </row>
    <row r="447" spans="2:4" x14ac:dyDescent="0.2">
      <c r="B447" s="330"/>
      <c r="C447" s="330"/>
      <c r="D447" s="330"/>
    </row>
    <row r="448" spans="2:4" x14ac:dyDescent="0.2">
      <c r="B448" s="330"/>
      <c r="C448" s="330"/>
      <c r="D448" s="330"/>
    </row>
    <row r="449" spans="2:4" x14ac:dyDescent="0.2">
      <c r="B449" s="330"/>
      <c r="C449" s="330"/>
      <c r="D449" s="330"/>
    </row>
    <row r="450" spans="2:4" x14ac:dyDescent="0.2">
      <c r="B450" s="330"/>
      <c r="C450" s="330"/>
      <c r="D450" s="330"/>
    </row>
    <row r="451" spans="2:4" x14ac:dyDescent="0.2">
      <c r="B451" s="330"/>
      <c r="C451" s="330"/>
      <c r="D451" s="330"/>
    </row>
    <row r="452" spans="2:4" x14ac:dyDescent="0.2">
      <c r="B452" s="330"/>
      <c r="C452" s="330"/>
      <c r="D452" s="330"/>
    </row>
    <row r="453" spans="2:4" x14ac:dyDescent="0.2">
      <c r="B453" s="330"/>
      <c r="C453" s="330"/>
      <c r="D453" s="330"/>
    </row>
    <row r="454" spans="2:4" x14ac:dyDescent="0.2">
      <c r="B454" s="330"/>
      <c r="C454" s="330"/>
      <c r="D454" s="330"/>
    </row>
    <row r="455" spans="2:4" x14ac:dyDescent="0.2">
      <c r="B455" s="330"/>
      <c r="C455" s="330"/>
      <c r="D455" s="330"/>
    </row>
    <row r="456" spans="2:4" x14ac:dyDescent="0.2">
      <c r="B456" s="330"/>
      <c r="C456" s="330"/>
      <c r="D456" s="330"/>
    </row>
    <row r="457" spans="2:4" x14ac:dyDescent="0.2">
      <c r="B457" s="330"/>
      <c r="C457" s="330"/>
      <c r="D457" s="330"/>
    </row>
    <row r="458" spans="2:4" x14ac:dyDescent="0.2">
      <c r="B458" s="330"/>
      <c r="C458" s="330"/>
      <c r="D458" s="330"/>
    </row>
    <row r="459" spans="2:4" x14ac:dyDescent="0.2">
      <c r="B459" s="330"/>
      <c r="C459" s="330"/>
      <c r="D459" s="330"/>
    </row>
    <row r="460" spans="2:4" x14ac:dyDescent="0.2">
      <c r="B460" s="330"/>
      <c r="C460" s="330"/>
      <c r="D460" s="330"/>
    </row>
    <row r="461" spans="2:4" x14ac:dyDescent="0.2">
      <c r="B461" s="330"/>
      <c r="C461" s="330"/>
      <c r="D461" s="330"/>
    </row>
    <row r="462" spans="2:4" x14ac:dyDescent="0.2">
      <c r="B462" s="330"/>
      <c r="C462" s="330"/>
      <c r="D462" s="330"/>
    </row>
    <row r="463" spans="2:4" x14ac:dyDescent="0.2">
      <c r="B463" s="330"/>
      <c r="C463" s="330"/>
      <c r="D463" s="330"/>
    </row>
    <row r="464" spans="2:4" x14ac:dyDescent="0.2">
      <c r="B464" s="330"/>
      <c r="C464" s="330"/>
      <c r="D464" s="330"/>
    </row>
    <row r="465" spans="2:4" x14ac:dyDescent="0.2">
      <c r="B465" s="330"/>
      <c r="C465" s="330"/>
      <c r="D465" s="330"/>
    </row>
    <row r="466" spans="2:4" x14ac:dyDescent="0.2">
      <c r="B466" s="330"/>
      <c r="C466" s="330"/>
      <c r="D466" s="330"/>
    </row>
    <row r="467" spans="2:4" x14ac:dyDescent="0.2">
      <c r="B467" s="330"/>
      <c r="C467" s="330"/>
      <c r="D467" s="330"/>
    </row>
    <row r="468" spans="2:4" x14ac:dyDescent="0.2">
      <c r="B468" s="330"/>
      <c r="C468" s="330"/>
      <c r="D468" s="330"/>
    </row>
    <row r="469" spans="2:4" x14ac:dyDescent="0.2">
      <c r="B469" s="330"/>
      <c r="C469" s="330"/>
      <c r="D469" s="330"/>
    </row>
    <row r="470" spans="2:4" x14ac:dyDescent="0.2">
      <c r="B470" s="330"/>
      <c r="C470" s="330"/>
      <c r="D470" s="330"/>
    </row>
    <row r="471" spans="2:4" x14ac:dyDescent="0.2">
      <c r="B471" s="330"/>
      <c r="C471" s="330"/>
      <c r="D471" s="330"/>
    </row>
    <row r="472" spans="2:4" x14ac:dyDescent="0.2">
      <c r="B472" s="330"/>
      <c r="C472" s="330"/>
      <c r="D472" s="330"/>
    </row>
    <row r="473" spans="2:4" x14ac:dyDescent="0.2">
      <c r="B473" s="330"/>
      <c r="C473" s="330"/>
      <c r="D473" s="330"/>
    </row>
    <row r="474" spans="2:4" x14ac:dyDescent="0.2">
      <c r="B474" s="330"/>
      <c r="C474" s="330"/>
      <c r="D474" s="330"/>
    </row>
    <row r="475" spans="2:4" x14ac:dyDescent="0.2">
      <c r="B475" s="330"/>
      <c r="C475" s="330"/>
      <c r="D475" s="330"/>
    </row>
    <row r="476" spans="2:4" x14ac:dyDescent="0.2">
      <c r="B476" s="330"/>
      <c r="C476" s="330"/>
      <c r="D476" s="330"/>
    </row>
    <row r="477" spans="2:4" x14ac:dyDescent="0.2">
      <c r="B477" s="330"/>
      <c r="C477" s="330"/>
      <c r="D477" s="330"/>
    </row>
    <row r="478" spans="2:4" x14ac:dyDescent="0.2">
      <c r="B478" s="330"/>
      <c r="C478" s="330"/>
      <c r="D478" s="330"/>
    </row>
    <row r="479" spans="2:4" x14ac:dyDescent="0.2">
      <c r="B479" s="330"/>
      <c r="C479" s="330"/>
      <c r="D479" s="330"/>
    </row>
    <row r="480" spans="2:4" x14ac:dyDescent="0.2">
      <c r="B480" s="330"/>
      <c r="C480" s="330"/>
      <c r="D480" s="330"/>
    </row>
    <row r="481" spans="2:4" x14ac:dyDescent="0.2">
      <c r="B481" s="330"/>
      <c r="C481" s="330"/>
      <c r="D481" s="330"/>
    </row>
    <row r="482" spans="2:4" x14ac:dyDescent="0.2">
      <c r="B482" s="330"/>
      <c r="C482" s="330"/>
      <c r="D482" s="330"/>
    </row>
    <row r="483" spans="2:4" x14ac:dyDescent="0.2">
      <c r="B483" s="330"/>
      <c r="C483" s="330"/>
      <c r="D483" s="330"/>
    </row>
    <row r="484" spans="2:4" x14ac:dyDescent="0.2">
      <c r="B484" s="330"/>
      <c r="C484" s="330"/>
      <c r="D484" s="330"/>
    </row>
    <row r="485" spans="2:4" x14ac:dyDescent="0.2">
      <c r="B485" s="330"/>
      <c r="C485" s="330"/>
      <c r="D485" s="330"/>
    </row>
    <row r="486" spans="2:4" x14ac:dyDescent="0.2">
      <c r="B486" s="330"/>
      <c r="C486" s="330"/>
      <c r="D486" s="330"/>
    </row>
    <row r="487" spans="2:4" x14ac:dyDescent="0.2">
      <c r="B487" s="330"/>
      <c r="C487" s="330"/>
      <c r="D487" s="330"/>
    </row>
    <row r="488" spans="2:4" x14ac:dyDescent="0.2">
      <c r="B488" s="330"/>
      <c r="C488" s="330"/>
      <c r="D488" s="330"/>
    </row>
    <row r="489" spans="2:4" x14ac:dyDescent="0.2">
      <c r="B489" s="330"/>
      <c r="C489" s="330"/>
      <c r="D489" s="330"/>
    </row>
    <row r="490" spans="2:4" x14ac:dyDescent="0.2">
      <c r="B490" s="330"/>
      <c r="C490" s="330"/>
      <c r="D490" s="330"/>
    </row>
    <row r="491" spans="2:4" x14ac:dyDescent="0.2">
      <c r="B491" s="330"/>
      <c r="C491" s="330"/>
      <c r="D491" s="330"/>
    </row>
    <row r="492" spans="2:4" x14ac:dyDescent="0.2">
      <c r="B492" s="330"/>
      <c r="C492" s="330"/>
      <c r="D492" s="330"/>
    </row>
    <row r="493" spans="2:4" x14ac:dyDescent="0.2">
      <c r="B493" s="330"/>
      <c r="C493" s="330"/>
      <c r="D493" s="330"/>
    </row>
    <row r="494" spans="2:4" x14ac:dyDescent="0.2">
      <c r="B494" s="330"/>
      <c r="C494" s="330"/>
      <c r="D494" s="330"/>
    </row>
    <row r="495" spans="2:4" x14ac:dyDescent="0.2">
      <c r="B495" s="330"/>
      <c r="C495" s="330"/>
      <c r="D495" s="330"/>
    </row>
    <row r="496" spans="2:4" x14ac:dyDescent="0.2">
      <c r="B496" s="330"/>
      <c r="C496" s="330"/>
      <c r="D496" s="330"/>
    </row>
    <row r="497" spans="2:4" x14ac:dyDescent="0.2">
      <c r="B497" s="330"/>
      <c r="C497" s="330"/>
      <c r="D497" s="330"/>
    </row>
    <row r="498" spans="2:4" x14ac:dyDescent="0.2">
      <c r="B498" s="330"/>
      <c r="C498" s="330"/>
      <c r="D498" s="330"/>
    </row>
    <row r="499" spans="2:4" x14ac:dyDescent="0.2">
      <c r="B499" s="330"/>
      <c r="C499" s="330"/>
      <c r="D499" s="330"/>
    </row>
    <row r="500" spans="2:4" x14ac:dyDescent="0.2">
      <c r="B500" s="330"/>
      <c r="C500" s="330"/>
      <c r="D500" s="330"/>
    </row>
    <row r="501" spans="2:4" x14ac:dyDescent="0.2">
      <c r="B501" s="330"/>
      <c r="C501" s="330"/>
      <c r="D501" s="330"/>
    </row>
    <row r="502" spans="2:4" x14ac:dyDescent="0.2">
      <c r="B502" s="330"/>
      <c r="C502" s="330"/>
      <c r="D502" s="330"/>
    </row>
    <row r="503" spans="2:4" x14ac:dyDescent="0.2">
      <c r="B503" s="330"/>
      <c r="C503" s="330"/>
      <c r="D503" s="330"/>
    </row>
    <row r="504" spans="2:4" x14ac:dyDescent="0.2">
      <c r="B504" s="330"/>
      <c r="C504" s="330"/>
      <c r="D504" s="330"/>
    </row>
    <row r="505" spans="2:4" x14ac:dyDescent="0.2">
      <c r="B505" s="330"/>
      <c r="C505" s="330"/>
      <c r="D505" s="330"/>
    </row>
    <row r="506" spans="2:4" x14ac:dyDescent="0.2">
      <c r="B506" s="330"/>
      <c r="C506" s="330"/>
      <c r="D506" s="330"/>
    </row>
    <row r="507" spans="2:4" x14ac:dyDescent="0.2">
      <c r="B507" s="330"/>
      <c r="C507" s="330"/>
      <c r="D507" s="330"/>
    </row>
    <row r="508" spans="2:4" x14ac:dyDescent="0.2">
      <c r="B508" s="330"/>
      <c r="C508" s="330"/>
      <c r="D508" s="330"/>
    </row>
    <row r="509" spans="2:4" x14ac:dyDescent="0.2">
      <c r="B509" s="330"/>
      <c r="C509" s="330"/>
      <c r="D509" s="330"/>
    </row>
    <row r="510" spans="2:4" x14ac:dyDescent="0.2">
      <c r="B510" s="330"/>
      <c r="C510" s="330"/>
      <c r="D510" s="330"/>
    </row>
    <row r="511" spans="2:4" x14ac:dyDescent="0.2">
      <c r="B511" s="330"/>
      <c r="C511" s="330"/>
      <c r="D511" s="330"/>
    </row>
    <row r="512" spans="2:4" x14ac:dyDescent="0.2">
      <c r="B512" s="330"/>
      <c r="C512" s="330"/>
      <c r="D512" s="330"/>
    </row>
    <row r="513" spans="2:4" x14ac:dyDescent="0.2">
      <c r="B513" s="330"/>
      <c r="C513" s="330"/>
      <c r="D513" s="330"/>
    </row>
    <row r="514" spans="2:4" x14ac:dyDescent="0.2">
      <c r="B514" s="330"/>
      <c r="C514" s="330"/>
      <c r="D514" s="330"/>
    </row>
    <row r="515" spans="2:4" x14ac:dyDescent="0.2">
      <c r="B515" s="330"/>
      <c r="C515" s="330"/>
      <c r="D515" s="330"/>
    </row>
    <row r="516" spans="2:4" x14ac:dyDescent="0.2">
      <c r="B516" s="330"/>
      <c r="C516" s="330"/>
      <c r="D516" s="330"/>
    </row>
    <row r="517" spans="2:4" x14ac:dyDescent="0.2">
      <c r="B517" s="330"/>
      <c r="C517" s="330"/>
      <c r="D517" s="330"/>
    </row>
    <row r="518" spans="2:4" x14ac:dyDescent="0.2">
      <c r="B518" s="330"/>
      <c r="C518" s="330"/>
      <c r="D518" s="330"/>
    </row>
    <row r="519" spans="2:4" x14ac:dyDescent="0.2">
      <c r="B519" s="330"/>
      <c r="C519" s="330"/>
      <c r="D519" s="330"/>
    </row>
    <row r="520" spans="2:4" x14ac:dyDescent="0.2">
      <c r="B520" s="330"/>
      <c r="C520" s="330"/>
      <c r="D520" s="330"/>
    </row>
    <row r="521" spans="2:4" x14ac:dyDescent="0.2">
      <c r="B521" s="330"/>
      <c r="C521" s="330"/>
      <c r="D521" s="330"/>
    </row>
    <row r="522" spans="2:4" x14ac:dyDescent="0.2">
      <c r="B522" s="330"/>
      <c r="C522" s="330"/>
      <c r="D522" s="330"/>
    </row>
    <row r="523" spans="2:4" x14ac:dyDescent="0.2">
      <c r="B523" s="330"/>
      <c r="C523" s="330"/>
      <c r="D523" s="330"/>
    </row>
    <row r="524" spans="2:4" x14ac:dyDescent="0.2">
      <c r="B524" s="330"/>
      <c r="C524" s="330"/>
      <c r="D524" s="330"/>
    </row>
    <row r="525" spans="2:4" x14ac:dyDescent="0.2">
      <c r="B525" s="330"/>
      <c r="C525" s="330"/>
      <c r="D525" s="330"/>
    </row>
    <row r="526" spans="2:4" x14ac:dyDescent="0.2">
      <c r="B526" s="330"/>
      <c r="C526" s="330"/>
      <c r="D526" s="330"/>
    </row>
    <row r="527" spans="2:4" x14ac:dyDescent="0.2">
      <c r="B527" s="330"/>
      <c r="C527" s="330"/>
      <c r="D527" s="330"/>
    </row>
    <row r="528" spans="2:4" x14ac:dyDescent="0.2">
      <c r="B528" s="330"/>
      <c r="C528" s="330"/>
      <c r="D528" s="330"/>
    </row>
    <row r="529" spans="2:4" x14ac:dyDescent="0.2">
      <c r="B529" s="330"/>
      <c r="C529" s="330"/>
      <c r="D529" s="330"/>
    </row>
    <row r="530" spans="2:4" x14ac:dyDescent="0.2">
      <c r="B530" s="330"/>
      <c r="C530" s="330"/>
      <c r="D530" s="330"/>
    </row>
    <row r="531" spans="2:4" x14ac:dyDescent="0.2">
      <c r="B531" s="330"/>
      <c r="C531" s="330"/>
      <c r="D531" s="330"/>
    </row>
    <row r="532" spans="2:4" x14ac:dyDescent="0.2">
      <c r="B532" s="330"/>
      <c r="C532" s="330"/>
      <c r="D532" s="330"/>
    </row>
    <row r="533" spans="2:4" x14ac:dyDescent="0.2">
      <c r="B533" s="330"/>
      <c r="C533" s="330"/>
      <c r="D533" s="330"/>
    </row>
    <row r="534" spans="2:4" x14ac:dyDescent="0.2">
      <c r="B534" s="330"/>
      <c r="C534" s="330"/>
      <c r="D534" s="330"/>
    </row>
    <row r="535" spans="2:4" x14ac:dyDescent="0.2">
      <c r="B535" s="330"/>
      <c r="C535" s="330"/>
      <c r="D535" s="330"/>
    </row>
    <row r="536" spans="2:4" x14ac:dyDescent="0.2">
      <c r="B536" s="330"/>
      <c r="C536" s="330"/>
      <c r="D536" s="330"/>
    </row>
    <row r="537" spans="2:4" x14ac:dyDescent="0.2">
      <c r="B537" s="330"/>
      <c r="C537" s="330"/>
      <c r="D537" s="330"/>
    </row>
    <row r="538" spans="2:4" x14ac:dyDescent="0.2">
      <c r="B538" s="330"/>
      <c r="C538" s="330"/>
      <c r="D538" s="330"/>
    </row>
    <row r="539" spans="2:4" x14ac:dyDescent="0.2">
      <c r="B539" s="330"/>
      <c r="C539" s="330"/>
      <c r="D539" s="330"/>
    </row>
    <row r="540" spans="2:4" x14ac:dyDescent="0.2">
      <c r="B540" s="330"/>
      <c r="C540" s="330"/>
      <c r="D540" s="330"/>
    </row>
    <row r="541" spans="2:4" x14ac:dyDescent="0.2">
      <c r="B541" s="330"/>
      <c r="C541" s="330"/>
      <c r="D541" s="330"/>
    </row>
    <row r="542" spans="2:4" x14ac:dyDescent="0.2">
      <c r="B542" s="330"/>
      <c r="C542" s="330"/>
      <c r="D542" s="330"/>
    </row>
    <row r="543" spans="2:4" x14ac:dyDescent="0.2">
      <c r="B543" s="330"/>
      <c r="C543" s="330"/>
      <c r="D543" s="330"/>
    </row>
    <row r="544" spans="2:4" x14ac:dyDescent="0.2">
      <c r="B544" s="330"/>
      <c r="C544" s="330"/>
      <c r="D544" s="330"/>
    </row>
    <row r="545" spans="2:4" x14ac:dyDescent="0.2">
      <c r="B545" s="330"/>
      <c r="C545" s="330"/>
      <c r="D545" s="330"/>
    </row>
    <row r="546" spans="2:4" x14ac:dyDescent="0.2">
      <c r="B546" s="330"/>
      <c r="C546" s="330"/>
      <c r="D546" s="330"/>
    </row>
    <row r="547" spans="2:4" x14ac:dyDescent="0.2">
      <c r="B547" s="330"/>
      <c r="C547" s="330"/>
      <c r="D547" s="330"/>
    </row>
    <row r="548" spans="2:4" x14ac:dyDescent="0.2">
      <c r="B548" s="330"/>
      <c r="C548" s="330"/>
      <c r="D548" s="330"/>
    </row>
    <row r="549" spans="2:4" x14ac:dyDescent="0.2">
      <c r="B549" s="330"/>
      <c r="C549" s="330"/>
      <c r="D549" s="330"/>
    </row>
    <row r="550" spans="2:4" x14ac:dyDescent="0.2">
      <c r="B550" s="330"/>
      <c r="C550" s="330"/>
      <c r="D550" s="330"/>
    </row>
    <row r="551" spans="2:4" x14ac:dyDescent="0.2">
      <c r="B551" s="330"/>
      <c r="C551" s="330"/>
      <c r="D551" s="330"/>
    </row>
    <row r="552" spans="2:4" x14ac:dyDescent="0.2">
      <c r="B552" s="330"/>
      <c r="C552" s="330"/>
      <c r="D552" s="330"/>
    </row>
    <row r="553" spans="2:4" x14ac:dyDescent="0.2">
      <c r="B553" s="330"/>
      <c r="C553" s="330"/>
      <c r="D553" s="330"/>
    </row>
    <row r="554" spans="2:4" x14ac:dyDescent="0.2">
      <c r="B554" s="330"/>
      <c r="C554" s="330"/>
      <c r="D554" s="330"/>
    </row>
    <row r="555" spans="2:4" x14ac:dyDescent="0.2">
      <c r="B555" s="330"/>
      <c r="C555" s="330"/>
      <c r="D555" s="330"/>
    </row>
    <row r="556" spans="2:4" x14ac:dyDescent="0.2">
      <c r="B556" s="330"/>
      <c r="C556" s="330"/>
      <c r="D556" s="330"/>
    </row>
    <row r="557" spans="2:4" x14ac:dyDescent="0.2">
      <c r="B557" s="330"/>
      <c r="C557" s="330"/>
      <c r="D557" s="330"/>
    </row>
    <row r="558" spans="2:4" x14ac:dyDescent="0.2">
      <c r="B558" s="330"/>
      <c r="C558" s="330"/>
      <c r="D558" s="330"/>
    </row>
    <row r="559" spans="2:4" x14ac:dyDescent="0.2">
      <c r="B559" s="330"/>
      <c r="C559" s="330"/>
      <c r="D559" s="330"/>
    </row>
    <row r="560" spans="2:4" x14ac:dyDescent="0.2">
      <c r="B560" s="330"/>
      <c r="C560" s="330"/>
      <c r="D560" s="330"/>
    </row>
    <row r="561" spans="2:4" x14ac:dyDescent="0.2">
      <c r="B561" s="330"/>
      <c r="C561" s="330"/>
      <c r="D561" s="330"/>
    </row>
    <row r="562" spans="2:4" x14ac:dyDescent="0.2">
      <c r="B562" s="330"/>
      <c r="C562" s="330"/>
      <c r="D562" s="330"/>
    </row>
    <row r="563" spans="2:4" x14ac:dyDescent="0.2">
      <c r="B563" s="330"/>
      <c r="C563" s="330"/>
      <c r="D563" s="330"/>
    </row>
    <row r="564" spans="2:4" x14ac:dyDescent="0.2">
      <c r="B564" s="330"/>
      <c r="C564" s="330"/>
      <c r="D564" s="330"/>
    </row>
    <row r="565" spans="2:4" x14ac:dyDescent="0.2">
      <c r="B565" s="330"/>
      <c r="C565" s="330"/>
      <c r="D565" s="330"/>
    </row>
    <row r="566" spans="2:4" x14ac:dyDescent="0.2">
      <c r="B566" s="330"/>
      <c r="C566" s="330"/>
      <c r="D566" s="330"/>
    </row>
    <row r="567" spans="2:4" x14ac:dyDescent="0.2">
      <c r="B567" s="330"/>
      <c r="C567" s="330"/>
      <c r="D567" s="330"/>
    </row>
    <row r="568" spans="2:4" x14ac:dyDescent="0.2">
      <c r="B568" s="330"/>
      <c r="C568" s="330"/>
      <c r="D568" s="330"/>
    </row>
    <row r="569" spans="2:4" x14ac:dyDescent="0.2">
      <c r="B569" s="330"/>
      <c r="C569" s="330"/>
      <c r="D569" s="330"/>
    </row>
    <row r="570" spans="2:4" x14ac:dyDescent="0.2">
      <c r="B570" s="330"/>
      <c r="C570" s="330"/>
      <c r="D570" s="330"/>
    </row>
    <row r="571" spans="2:4" x14ac:dyDescent="0.2">
      <c r="B571" s="330"/>
      <c r="C571" s="330"/>
      <c r="D571" s="330"/>
    </row>
    <row r="572" spans="2:4" x14ac:dyDescent="0.2">
      <c r="B572" s="330"/>
      <c r="C572" s="330"/>
      <c r="D572" s="330"/>
    </row>
    <row r="573" spans="2:4" x14ac:dyDescent="0.2">
      <c r="B573" s="330"/>
      <c r="C573" s="330"/>
      <c r="D573" s="330"/>
    </row>
    <row r="574" spans="2:4" x14ac:dyDescent="0.2">
      <c r="B574" s="330"/>
      <c r="C574" s="330"/>
      <c r="D574" s="330"/>
    </row>
    <row r="575" spans="2:4" x14ac:dyDescent="0.2">
      <c r="B575" s="330"/>
      <c r="C575" s="330"/>
      <c r="D575" s="330"/>
    </row>
    <row r="576" spans="2:4" x14ac:dyDescent="0.2">
      <c r="B576" s="330"/>
      <c r="C576" s="330"/>
      <c r="D576" s="330"/>
    </row>
    <row r="577" spans="2:4" x14ac:dyDescent="0.2">
      <c r="B577" s="330"/>
      <c r="C577" s="330"/>
      <c r="D577" s="330"/>
    </row>
    <row r="578" spans="2:4" x14ac:dyDescent="0.2">
      <c r="B578" s="330"/>
      <c r="C578" s="330"/>
      <c r="D578" s="330"/>
    </row>
    <row r="579" spans="2:4" x14ac:dyDescent="0.2">
      <c r="B579" s="330"/>
      <c r="C579" s="330"/>
      <c r="D579" s="330"/>
    </row>
    <row r="580" spans="2:4" x14ac:dyDescent="0.2">
      <c r="B580" s="330"/>
      <c r="C580" s="330"/>
      <c r="D580" s="330"/>
    </row>
    <row r="581" spans="2:4" x14ac:dyDescent="0.2">
      <c r="B581" s="330"/>
      <c r="C581" s="330"/>
      <c r="D581" s="330"/>
    </row>
    <row r="582" spans="2:4" x14ac:dyDescent="0.2">
      <c r="B582" s="330"/>
      <c r="C582" s="330"/>
      <c r="D582" s="330"/>
    </row>
    <row r="583" spans="2:4" x14ac:dyDescent="0.2">
      <c r="B583" s="330"/>
      <c r="C583" s="330"/>
      <c r="D583" s="330"/>
    </row>
    <row r="584" spans="2:4" x14ac:dyDescent="0.2">
      <c r="B584" s="330"/>
      <c r="C584" s="330"/>
      <c r="D584" s="330"/>
    </row>
    <row r="585" spans="2:4" x14ac:dyDescent="0.2">
      <c r="B585" s="330"/>
      <c r="C585" s="330"/>
      <c r="D585" s="330"/>
    </row>
    <row r="586" spans="2:4" x14ac:dyDescent="0.2">
      <c r="B586" s="330"/>
      <c r="C586" s="330"/>
      <c r="D586" s="330"/>
    </row>
    <row r="587" spans="2:4" x14ac:dyDescent="0.2">
      <c r="B587" s="330"/>
      <c r="C587" s="330"/>
      <c r="D587" s="330"/>
    </row>
    <row r="588" spans="2:4" x14ac:dyDescent="0.2">
      <c r="B588" s="330"/>
      <c r="C588" s="330"/>
      <c r="D588" s="330"/>
    </row>
    <row r="589" spans="2:4" x14ac:dyDescent="0.2">
      <c r="B589" s="330"/>
      <c r="C589" s="330"/>
      <c r="D589" s="330"/>
    </row>
    <row r="590" spans="2:4" x14ac:dyDescent="0.2">
      <c r="B590" s="330"/>
      <c r="C590" s="330"/>
      <c r="D590" s="330"/>
    </row>
    <row r="591" spans="2:4" x14ac:dyDescent="0.2">
      <c r="B591" s="330"/>
      <c r="C591" s="330"/>
      <c r="D591" s="330"/>
    </row>
    <row r="592" spans="2:4" x14ac:dyDescent="0.2">
      <c r="B592" s="330"/>
      <c r="C592" s="330"/>
      <c r="D592" s="330"/>
    </row>
    <row r="593" spans="2:4" x14ac:dyDescent="0.2">
      <c r="B593" s="330"/>
      <c r="C593" s="330"/>
      <c r="D593" s="330"/>
    </row>
    <row r="594" spans="2:4" x14ac:dyDescent="0.2">
      <c r="B594" s="330"/>
      <c r="C594" s="330"/>
      <c r="D594" s="330"/>
    </row>
    <row r="595" spans="2:4" x14ac:dyDescent="0.2">
      <c r="B595" s="330"/>
      <c r="C595" s="330"/>
      <c r="D595" s="330"/>
    </row>
    <row r="596" spans="2:4" x14ac:dyDescent="0.2">
      <c r="B596" s="330"/>
      <c r="C596" s="330"/>
      <c r="D596" s="330"/>
    </row>
    <row r="597" spans="2:4" x14ac:dyDescent="0.2">
      <c r="B597" s="330"/>
      <c r="C597" s="330"/>
      <c r="D597" s="330"/>
    </row>
    <row r="598" spans="2:4" x14ac:dyDescent="0.2">
      <c r="B598" s="330"/>
      <c r="C598" s="330"/>
      <c r="D598" s="330"/>
    </row>
    <row r="599" spans="2:4" x14ac:dyDescent="0.2">
      <c r="B599" s="330"/>
      <c r="C599" s="330"/>
      <c r="D599" s="330"/>
    </row>
    <row r="600" spans="2:4" x14ac:dyDescent="0.2">
      <c r="B600" s="330"/>
      <c r="C600" s="330"/>
      <c r="D600" s="330"/>
    </row>
    <row r="601" spans="2:4" x14ac:dyDescent="0.2">
      <c r="B601" s="330"/>
      <c r="C601" s="330"/>
      <c r="D601" s="330"/>
    </row>
    <row r="602" spans="2:4" x14ac:dyDescent="0.2">
      <c r="B602" s="330"/>
      <c r="C602" s="330"/>
      <c r="D602" s="330"/>
    </row>
    <row r="603" spans="2:4" x14ac:dyDescent="0.2">
      <c r="B603" s="330"/>
      <c r="C603" s="330"/>
      <c r="D603" s="330"/>
    </row>
    <row r="604" spans="2:4" x14ac:dyDescent="0.2">
      <c r="B604" s="330"/>
      <c r="C604" s="330"/>
      <c r="D604" s="330"/>
    </row>
    <row r="605" spans="2:4" x14ac:dyDescent="0.2">
      <c r="B605" s="330"/>
      <c r="C605" s="330"/>
      <c r="D605" s="330"/>
    </row>
    <row r="606" spans="2:4" x14ac:dyDescent="0.2">
      <c r="B606" s="330"/>
      <c r="C606" s="330"/>
      <c r="D606" s="330"/>
    </row>
    <row r="607" spans="2:4" x14ac:dyDescent="0.2">
      <c r="B607" s="330"/>
      <c r="C607" s="330"/>
      <c r="D607" s="330"/>
    </row>
    <row r="608" spans="2:4" x14ac:dyDescent="0.2">
      <c r="B608" s="330"/>
      <c r="C608" s="330"/>
      <c r="D608" s="330"/>
    </row>
    <row r="609" spans="2:4" x14ac:dyDescent="0.2">
      <c r="B609" s="330"/>
      <c r="C609" s="330"/>
      <c r="D609" s="330"/>
    </row>
    <row r="610" spans="2:4" x14ac:dyDescent="0.2">
      <c r="B610" s="330"/>
      <c r="C610" s="330"/>
      <c r="D610" s="330"/>
    </row>
    <row r="611" spans="2:4" x14ac:dyDescent="0.2">
      <c r="B611" s="330"/>
      <c r="C611" s="330"/>
      <c r="D611" s="330"/>
    </row>
    <row r="612" spans="2:4" x14ac:dyDescent="0.2">
      <c r="B612" s="330"/>
      <c r="C612" s="330"/>
      <c r="D612" s="330"/>
    </row>
    <row r="613" spans="2:4" x14ac:dyDescent="0.2">
      <c r="B613" s="330"/>
      <c r="C613" s="330"/>
      <c r="D613" s="330"/>
    </row>
    <row r="614" spans="2:4" x14ac:dyDescent="0.2">
      <c r="B614" s="330"/>
      <c r="C614" s="330"/>
      <c r="D614" s="330"/>
    </row>
    <row r="615" spans="2:4" x14ac:dyDescent="0.2">
      <c r="B615" s="330"/>
      <c r="C615" s="330"/>
      <c r="D615" s="330"/>
    </row>
    <row r="616" spans="2:4" x14ac:dyDescent="0.2">
      <c r="B616" s="330"/>
      <c r="C616" s="330"/>
      <c r="D616" s="330"/>
    </row>
    <row r="617" spans="2:4" x14ac:dyDescent="0.2">
      <c r="B617" s="330"/>
      <c r="C617" s="330"/>
      <c r="D617" s="330"/>
    </row>
    <row r="618" spans="2:4" x14ac:dyDescent="0.2">
      <c r="B618" s="330"/>
      <c r="C618" s="330"/>
      <c r="D618" s="330"/>
    </row>
    <row r="619" spans="2:4" x14ac:dyDescent="0.2">
      <c r="B619" s="330"/>
      <c r="C619" s="330"/>
      <c r="D619" s="330"/>
    </row>
    <row r="620" spans="2:4" x14ac:dyDescent="0.2">
      <c r="B620" s="330"/>
      <c r="C620" s="330"/>
      <c r="D620" s="330"/>
    </row>
    <row r="621" spans="2:4" x14ac:dyDescent="0.2">
      <c r="B621" s="330"/>
      <c r="C621" s="330"/>
      <c r="D621" s="330"/>
    </row>
    <row r="622" spans="2:4" x14ac:dyDescent="0.2">
      <c r="B622" s="330"/>
      <c r="C622" s="330"/>
      <c r="D622" s="330"/>
    </row>
    <row r="623" spans="2:4" x14ac:dyDescent="0.2">
      <c r="B623" s="330"/>
      <c r="C623" s="330"/>
      <c r="D623" s="330"/>
    </row>
    <row r="624" spans="2:4" x14ac:dyDescent="0.2">
      <c r="B624" s="330"/>
      <c r="C624" s="330"/>
      <c r="D624" s="330"/>
    </row>
    <row r="625" spans="2:4" x14ac:dyDescent="0.2">
      <c r="B625" s="330"/>
      <c r="C625" s="330"/>
      <c r="D625" s="330"/>
    </row>
    <row r="626" spans="2:4" x14ac:dyDescent="0.2">
      <c r="B626" s="330"/>
      <c r="C626" s="330"/>
      <c r="D626" s="330"/>
    </row>
    <row r="627" spans="2:4" x14ac:dyDescent="0.2">
      <c r="B627" s="330"/>
      <c r="C627" s="330"/>
      <c r="D627" s="330"/>
    </row>
    <row r="628" spans="2:4" x14ac:dyDescent="0.2">
      <c r="B628" s="330"/>
      <c r="C628" s="330"/>
      <c r="D628" s="330"/>
    </row>
    <row r="629" spans="2:4" x14ac:dyDescent="0.2">
      <c r="B629" s="330"/>
      <c r="C629" s="330"/>
      <c r="D629" s="330"/>
    </row>
    <row r="630" spans="2:4" x14ac:dyDescent="0.2">
      <c r="B630" s="330"/>
      <c r="C630" s="330"/>
      <c r="D630" s="330"/>
    </row>
    <row r="631" spans="2:4" x14ac:dyDescent="0.2">
      <c r="B631" s="330"/>
      <c r="C631" s="330"/>
      <c r="D631" s="330"/>
    </row>
    <row r="632" spans="2:4" x14ac:dyDescent="0.2">
      <c r="B632" s="330"/>
      <c r="C632" s="330"/>
      <c r="D632" s="330"/>
    </row>
    <row r="633" spans="2:4" x14ac:dyDescent="0.2">
      <c r="B633" s="330"/>
      <c r="C633" s="330"/>
      <c r="D633" s="330"/>
    </row>
    <row r="634" spans="2:4" x14ac:dyDescent="0.2">
      <c r="B634" s="330"/>
      <c r="C634" s="330"/>
      <c r="D634" s="330"/>
    </row>
    <row r="635" spans="2:4" x14ac:dyDescent="0.2">
      <c r="B635" s="330"/>
      <c r="C635" s="330"/>
      <c r="D635" s="330"/>
    </row>
    <row r="636" spans="2:4" x14ac:dyDescent="0.2">
      <c r="B636" s="330"/>
      <c r="C636" s="330"/>
      <c r="D636" s="330"/>
    </row>
    <row r="637" spans="2:4" x14ac:dyDescent="0.2">
      <c r="B637" s="330"/>
      <c r="C637" s="330"/>
      <c r="D637" s="330"/>
    </row>
    <row r="638" spans="2:4" x14ac:dyDescent="0.2">
      <c r="B638" s="330"/>
      <c r="C638" s="330"/>
      <c r="D638" s="330"/>
    </row>
    <row r="639" spans="2:4" x14ac:dyDescent="0.2">
      <c r="B639" s="330"/>
      <c r="C639" s="330"/>
      <c r="D639" s="330"/>
    </row>
    <row r="640" spans="2:4" x14ac:dyDescent="0.2">
      <c r="B640" s="330"/>
      <c r="C640" s="330"/>
      <c r="D640" s="330"/>
    </row>
    <row r="641" spans="2:4" x14ac:dyDescent="0.2">
      <c r="B641" s="330"/>
      <c r="C641" s="330"/>
      <c r="D641" s="330"/>
    </row>
    <row r="642" spans="2:4" x14ac:dyDescent="0.2">
      <c r="B642" s="330"/>
      <c r="C642" s="330"/>
      <c r="D642" s="330"/>
    </row>
    <row r="643" spans="2:4" x14ac:dyDescent="0.2">
      <c r="B643" s="330"/>
      <c r="C643" s="330"/>
      <c r="D643" s="330"/>
    </row>
    <row r="644" spans="2:4" x14ac:dyDescent="0.2">
      <c r="B644" s="330"/>
      <c r="C644" s="330"/>
      <c r="D644" s="330"/>
    </row>
    <row r="645" spans="2:4" x14ac:dyDescent="0.2">
      <c r="B645" s="330"/>
      <c r="C645" s="330"/>
      <c r="D645" s="330"/>
    </row>
    <row r="646" spans="2:4" x14ac:dyDescent="0.2">
      <c r="B646" s="330"/>
      <c r="C646" s="330"/>
      <c r="D646" s="330"/>
    </row>
    <row r="647" spans="2:4" x14ac:dyDescent="0.2">
      <c r="B647" s="330"/>
      <c r="C647" s="330"/>
      <c r="D647" s="330"/>
    </row>
    <row r="648" spans="2:4" x14ac:dyDescent="0.2">
      <c r="B648" s="330"/>
      <c r="C648" s="330"/>
      <c r="D648" s="330"/>
    </row>
    <row r="649" spans="2:4" x14ac:dyDescent="0.2">
      <c r="B649" s="330"/>
      <c r="C649" s="330"/>
      <c r="D649" s="330"/>
    </row>
    <row r="650" spans="2:4" x14ac:dyDescent="0.2">
      <c r="B650" s="330"/>
      <c r="C650" s="330"/>
      <c r="D650" s="330"/>
    </row>
    <row r="651" spans="2:4" x14ac:dyDescent="0.2">
      <c r="B651" s="330"/>
      <c r="C651" s="330"/>
      <c r="D651" s="330"/>
    </row>
    <row r="652" spans="2:4" x14ac:dyDescent="0.2">
      <c r="B652" s="330"/>
      <c r="C652" s="330"/>
      <c r="D652" s="330"/>
    </row>
    <row r="653" spans="2:4" x14ac:dyDescent="0.2">
      <c r="B653" s="330"/>
      <c r="C653" s="330"/>
      <c r="D653" s="330"/>
    </row>
    <row r="654" spans="2:4" x14ac:dyDescent="0.2">
      <c r="B654" s="330"/>
      <c r="C654" s="330"/>
      <c r="D654" s="330"/>
    </row>
    <row r="655" spans="2:4" x14ac:dyDescent="0.2">
      <c r="B655" s="330"/>
      <c r="C655" s="330"/>
      <c r="D655" s="330"/>
    </row>
    <row r="656" spans="2:4" x14ac:dyDescent="0.2">
      <c r="B656" s="330"/>
      <c r="C656" s="330"/>
      <c r="D656" s="330"/>
    </row>
    <row r="657" spans="2:4" x14ac:dyDescent="0.2">
      <c r="B657" s="330"/>
      <c r="C657" s="330"/>
      <c r="D657" s="330"/>
    </row>
    <row r="658" spans="2:4" x14ac:dyDescent="0.2">
      <c r="B658" s="330"/>
      <c r="C658" s="330"/>
      <c r="D658" s="330"/>
    </row>
    <row r="659" spans="2:4" x14ac:dyDescent="0.2">
      <c r="B659" s="330"/>
      <c r="C659" s="330"/>
      <c r="D659" s="330"/>
    </row>
    <row r="660" spans="2:4" x14ac:dyDescent="0.2">
      <c r="B660" s="330"/>
      <c r="C660" s="330"/>
      <c r="D660" s="330"/>
    </row>
    <row r="661" spans="2:4" x14ac:dyDescent="0.2">
      <c r="B661" s="330"/>
      <c r="C661" s="330"/>
      <c r="D661" s="330"/>
    </row>
    <row r="662" spans="2:4" x14ac:dyDescent="0.2">
      <c r="B662" s="330"/>
      <c r="C662" s="330"/>
      <c r="D662" s="330"/>
    </row>
    <row r="663" spans="2:4" x14ac:dyDescent="0.2">
      <c r="B663" s="330"/>
      <c r="C663" s="330"/>
      <c r="D663" s="330"/>
    </row>
    <row r="664" spans="2:4" x14ac:dyDescent="0.2">
      <c r="B664" s="330"/>
      <c r="C664" s="330"/>
      <c r="D664" s="330"/>
    </row>
    <row r="665" spans="2:4" x14ac:dyDescent="0.2">
      <c r="B665" s="330"/>
      <c r="C665" s="330"/>
      <c r="D665" s="330"/>
    </row>
    <row r="666" spans="2:4" x14ac:dyDescent="0.2">
      <c r="B666" s="330"/>
      <c r="C666" s="330"/>
      <c r="D666" s="330"/>
    </row>
    <row r="667" spans="2:4" x14ac:dyDescent="0.2">
      <c r="B667" s="330"/>
      <c r="C667" s="330"/>
      <c r="D667" s="330"/>
    </row>
    <row r="668" spans="2:4" x14ac:dyDescent="0.2">
      <c r="B668" s="330"/>
      <c r="C668" s="330"/>
      <c r="D668" s="330"/>
    </row>
    <row r="669" spans="2:4" x14ac:dyDescent="0.2">
      <c r="B669" s="330"/>
      <c r="C669" s="330"/>
      <c r="D669" s="330"/>
    </row>
    <row r="670" spans="2:4" x14ac:dyDescent="0.2">
      <c r="B670" s="330"/>
      <c r="C670" s="330"/>
      <c r="D670" s="330"/>
    </row>
    <row r="671" spans="2:4" x14ac:dyDescent="0.2">
      <c r="B671" s="330"/>
      <c r="C671" s="330"/>
      <c r="D671" s="330"/>
    </row>
    <row r="672" spans="2:4" x14ac:dyDescent="0.2">
      <c r="B672" s="330"/>
      <c r="C672" s="330"/>
      <c r="D672" s="330"/>
    </row>
    <row r="673" spans="2:4" x14ac:dyDescent="0.2">
      <c r="B673" s="330"/>
      <c r="C673" s="330"/>
      <c r="D673" s="330"/>
    </row>
    <row r="674" spans="2:4" x14ac:dyDescent="0.2">
      <c r="B674" s="330"/>
      <c r="C674" s="330"/>
      <c r="D674" s="330"/>
    </row>
    <row r="675" spans="2:4" x14ac:dyDescent="0.2">
      <c r="B675" s="330"/>
      <c r="C675" s="330"/>
      <c r="D675" s="330"/>
    </row>
    <row r="676" spans="2:4" x14ac:dyDescent="0.2">
      <c r="B676" s="330"/>
      <c r="C676" s="330"/>
      <c r="D676" s="330"/>
    </row>
    <row r="677" spans="2:4" x14ac:dyDescent="0.2">
      <c r="B677" s="330"/>
      <c r="C677" s="330"/>
      <c r="D677" s="330"/>
    </row>
    <row r="678" spans="2:4" x14ac:dyDescent="0.2">
      <c r="B678" s="330"/>
      <c r="C678" s="330"/>
      <c r="D678" s="330"/>
    </row>
    <row r="679" spans="2:4" x14ac:dyDescent="0.2">
      <c r="B679" s="330"/>
      <c r="C679" s="330"/>
      <c r="D679" s="330"/>
    </row>
    <row r="680" spans="2:4" x14ac:dyDescent="0.2">
      <c r="B680" s="330"/>
      <c r="C680" s="330"/>
      <c r="D680" s="330"/>
    </row>
    <row r="681" spans="2:4" x14ac:dyDescent="0.2">
      <c r="B681" s="330"/>
      <c r="C681" s="330"/>
      <c r="D681" s="330"/>
    </row>
    <row r="682" spans="2:4" x14ac:dyDescent="0.2">
      <c r="B682" s="330"/>
      <c r="C682" s="330"/>
      <c r="D682" s="330"/>
    </row>
    <row r="683" spans="2:4" x14ac:dyDescent="0.2">
      <c r="B683" s="330"/>
      <c r="C683" s="330"/>
      <c r="D683" s="330"/>
    </row>
    <row r="684" spans="2:4" x14ac:dyDescent="0.2">
      <c r="B684" s="330"/>
      <c r="C684" s="330"/>
      <c r="D684" s="330"/>
    </row>
    <row r="685" spans="2:4" x14ac:dyDescent="0.2">
      <c r="B685" s="330"/>
      <c r="C685" s="330"/>
      <c r="D685" s="330"/>
    </row>
    <row r="686" spans="2:4" x14ac:dyDescent="0.2">
      <c r="B686" s="330"/>
      <c r="C686" s="330"/>
      <c r="D686" s="330"/>
    </row>
    <row r="687" spans="2:4" x14ac:dyDescent="0.2">
      <c r="B687" s="330"/>
      <c r="C687" s="330"/>
      <c r="D687" s="330"/>
    </row>
    <row r="688" spans="2:4" x14ac:dyDescent="0.2">
      <c r="B688" s="330"/>
      <c r="C688" s="330"/>
      <c r="D688" s="330"/>
    </row>
    <row r="689" spans="2:4" x14ac:dyDescent="0.2">
      <c r="B689" s="330"/>
      <c r="C689" s="330"/>
      <c r="D689" s="330"/>
    </row>
    <row r="690" spans="2:4" x14ac:dyDescent="0.2">
      <c r="B690" s="330"/>
      <c r="C690" s="330"/>
      <c r="D690" s="330"/>
    </row>
    <row r="691" spans="2:4" x14ac:dyDescent="0.2">
      <c r="B691" s="330"/>
      <c r="C691" s="330"/>
      <c r="D691" s="330"/>
    </row>
    <row r="692" spans="2:4" x14ac:dyDescent="0.2">
      <c r="B692" s="330"/>
      <c r="C692" s="330"/>
      <c r="D692" s="330"/>
    </row>
    <row r="693" spans="2:4" x14ac:dyDescent="0.2">
      <c r="B693" s="330"/>
      <c r="C693" s="330"/>
      <c r="D693" s="330"/>
    </row>
    <row r="694" spans="2:4" x14ac:dyDescent="0.2">
      <c r="B694" s="330"/>
      <c r="C694" s="330"/>
      <c r="D694" s="330"/>
    </row>
    <row r="695" spans="2:4" x14ac:dyDescent="0.2">
      <c r="B695" s="330"/>
      <c r="C695" s="330"/>
      <c r="D695" s="330"/>
    </row>
    <row r="696" spans="2:4" x14ac:dyDescent="0.2">
      <c r="B696" s="330"/>
      <c r="C696" s="330"/>
      <c r="D696" s="330"/>
    </row>
    <row r="697" spans="2:4" x14ac:dyDescent="0.2">
      <c r="B697" s="330"/>
      <c r="C697" s="330"/>
      <c r="D697" s="330"/>
    </row>
    <row r="698" spans="2:4" x14ac:dyDescent="0.2">
      <c r="B698" s="330"/>
      <c r="C698" s="330"/>
      <c r="D698" s="330"/>
    </row>
    <row r="699" spans="2:4" x14ac:dyDescent="0.2">
      <c r="B699" s="330"/>
      <c r="C699" s="330"/>
      <c r="D699" s="330"/>
    </row>
    <row r="700" spans="2:4" x14ac:dyDescent="0.2">
      <c r="B700" s="330"/>
      <c r="C700" s="330"/>
      <c r="D700" s="330"/>
    </row>
    <row r="701" spans="2:4" x14ac:dyDescent="0.2">
      <c r="B701" s="330"/>
      <c r="C701" s="330"/>
      <c r="D701" s="330"/>
    </row>
    <row r="702" spans="2:4" x14ac:dyDescent="0.2">
      <c r="B702" s="330"/>
      <c r="C702" s="330"/>
      <c r="D702" s="330"/>
    </row>
    <row r="703" spans="2:4" x14ac:dyDescent="0.2">
      <c r="B703" s="330"/>
      <c r="C703" s="330"/>
      <c r="D703" s="330"/>
    </row>
    <row r="704" spans="2:4" x14ac:dyDescent="0.2">
      <c r="B704" s="330"/>
      <c r="C704" s="330"/>
      <c r="D704" s="330"/>
    </row>
    <row r="705" spans="2:4" x14ac:dyDescent="0.2">
      <c r="B705" s="330"/>
      <c r="C705" s="330"/>
      <c r="D705" s="330"/>
    </row>
    <row r="706" spans="2:4" x14ac:dyDescent="0.2">
      <c r="B706" s="330"/>
      <c r="C706" s="330"/>
      <c r="D706" s="330"/>
    </row>
    <row r="707" spans="2:4" x14ac:dyDescent="0.2">
      <c r="B707" s="330"/>
      <c r="C707" s="330"/>
      <c r="D707" s="330"/>
    </row>
    <row r="708" spans="2:4" x14ac:dyDescent="0.2">
      <c r="B708" s="330"/>
      <c r="C708" s="330"/>
      <c r="D708" s="330"/>
    </row>
    <row r="709" spans="2:4" x14ac:dyDescent="0.2">
      <c r="B709" s="330"/>
      <c r="C709" s="330"/>
      <c r="D709" s="330"/>
    </row>
    <row r="710" spans="2:4" x14ac:dyDescent="0.2">
      <c r="B710" s="330"/>
      <c r="C710" s="330"/>
      <c r="D710" s="330"/>
    </row>
    <row r="711" spans="2:4" x14ac:dyDescent="0.2">
      <c r="B711" s="330"/>
      <c r="C711" s="330"/>
      <c r="D711" s="330"/>
    </row>
    <row r="712" spans="2:4" x14ac:dyDescent="0.2">
      <c r="B712" s="330"/>
      <c r="C712" s="330"/>
      <c r="D712" s="330"/>
    </row>
    <row r="713" spans="2:4" x14ac:dyDescent="0.2">
      <c r="B713" s="330"/>
      <c r="C713" s="330"/>
      <c r="D713" s="330"/>
    </row>
    <row r="714" spans="2:4" x14ac:dyDescent="0.2">
      <c r="B714" s="330"/>
      <c r="C714" s="330"/>
      <c r="D714" s="330"/>
    </row>
    <row r="715" spans="2:4" x14ac:dyDescent="0.2">
      <c r="B715" s="330"/>
      <c r="C715" s="330"/>
      <c r="D715" s="330"/>
    </row>
    <row r="716" spans="2:4" x14ac:dyDescent="0.2">
      <c r="B716" s="330"/>
      <c r="C716" s="330"/>
      <c r="D716" s="330"/>
    </row>
    <row r="717" spans="2:4" x14ac:dyDescent="0.2">
      <c r="B717" s="330"/>
      <c r="C717" s="330"/>
      <c r="D717" s="330"/>
    </row>
    <row r="718" spans="2:4" x14ac:dyDescent="0.2">
      <c r="B718" s="330"/>
      <c r="C718" s="330"/>
      <c r="D718" s="330"/>
    </row>
    <row r="719" spans="2:4" x14ac:dyDescent="0.2">
      <c r="B719" s="330"/>
      <c r="C719" s="330"/>
      <c r="D719" s="330"/>
    </row>
    <row r="720" spans="2:4" x14ac:dyDescent="0.2">
      <c r="B720" s="330"/>
      <c r="C720" s="330"/>
      <c r="D720" s="330"/>
    </row>
    <row r="721" spans="2:4" x14ac:dyDescent="0.2">
      <c r="B721" s="330"/>
      <c r="C721" s="330"/>
      <c r="D721" s="330"/>
    </row>
    <row r="722" spans="2:4" x14ac:dyDescent="0.2">
      <c r="B722" s="330"/>
      <c r="C722" s="330"/>
      <c r="D722" s="330"/>
    </row>
    <row r="723" spans="2:4" x14ac:dyDescent="0.2">
      <c r="B723" s="330"/>
      <c r="C723" s="330"/>
      <c r="D723" s="330"/>
    </row>
    <row r="724" spans="2:4" x14ac:dyDescent="0.2">
      <c r="B724" s="330"/>
      <c r="C724" s="330"/>
      <c r="D724" s="330"/>
    </row>
    <row r="725" spans="2:4" x14ac:dyDescent="0.2">
      <c r="B725" s="330"/>
      <c r="C725" s="330"/>
      <c r="D725" s="330"/>
    </row>
    <row r="726" spans="2:4" x14ac:dyDescent="0.2">
      <c r="B726" s="330"/>
      <c r="C726" s="330"/>
      <c r="D726" s="330"/>
    </row>
    <row r="727" spans="2:4" x14ac:dyDescent="0.2">
      <c r="B727" s="330"/>
      <c r="C727" s="330"/>
      <c r="D727" s="330"/>
    </row>
    <row r="728" spans="2:4" x14ac:dyDescent="0.2">
      <c r="B728" s="330"/>
      <c r="C728" s="330"/>
      <c r="D728" s="330"/>
    </row>
    <row r="729" spans="2:4" x14ac:dyDescent="0.2">
      <c r="B729" s="330"/>
      <c r="C729" s="330"/>
      <c r="D729" s="330"/>
    </row>
    <row r="730" spans="2:4" x14ac:dyDescent="0.2">
      <c r="B730" s="330"/>
      <c r="C730" s="330"/>
      <c r="D730" s="330"/>
    </row>
    <row r="731" spans="2:4" x14ac:dyDescent="0.2">
      <c r="B731" s="330"/>
      <c r="C731" s="330"/>
      <c r="D731" s="330"/>
    </row>
    <row r="732" spans="2:4" x14ac:dyDescent="0.2">
      <c r="B732" s="330"/>
      <c r="C732" s="330"/>
      <c r="D732" s="330"/>
    </row>
    <row r="733" spans="2:4" x14ac:dyDescent="0.2">
      <c r="B733" s="330"/>
      <c r="C733" s="330"/>
      <c r="D733" s="330"/>
    </row>
    <row r="734" spans="2:4" x14ac:dyDescent="0.2">
      <c r="B734" s="330"/>
      <c r="C734" s="330"/>
      <c r="D734" s="330"/>
    </row>
    <row r="735" spans="2:4" x14ac:dyDescent="0.2">
      <c r="B735" s="330"/>
      <c r="C735" s="330"/>
      <c r="D735" s="330"/>
    </row>
    <row r="736" spans="2:4" x14ac:dyDescent="0.2">
      <c r="B736" s="330"/>
      <c r="C736" s="330"/>
      <c r="D736" s="330"/>
    </row>
    <row r="737" spans="2:4" x14ac:dyDescent="0.2">
      <c r="B737" s="330"/>
      <c r="C737" s="330"/>
      <c r="D737" s="330"/>
    </row>
    <row r="738" spans="2:4" x14ac:dyDescent="0.2">
      <c r="B738" s="330"/>
      <c r="C738" s="330"/>
      <c r="D738" s="330"/>
    </row>
    <row r="739" spans="2:4" x14ac:dyDescent="0.2">
      <c r="B739" s="330"/>
      <c r="C739" s="330"/>
      <c r="D739" s="330"/>
    </row>
    <row r="740" spans="2:4" x14ac:dyDescent="0.2">
      <c r="B740" s="330"/>
      <c r="C740" s="330"/>
      <c r="D740" s="330"/>
    </row>
    <row r="741" spans="2:4" x14ac:dyDescent="0.2">
      <c r="B741" s="330"/>
      <c r="C741" s="330"/>
      <c r="D741" s="330"/>
    </row>
    <row r="742" spans="2:4" x14ac:dyDescent="0.2">
      <c r="B742" s="330"/>
      <c r="C742" s="330"/>
      <c r="D742" s="330"/>
    </row>
    <row r="743" spans="2:4" x14ac:dyDescent="0.2">
      <c r="B743" s="330"/>
      <c r="C743" s="330"/>
      <c r="D743" s="330"/>
    </row>
    <row r="744" spans="2:4" x14ac:dyDescent="0.2">
      <c r="B744" s="330"/>
      <c r="C744" s="330"/>
      <c r="D744" s="330"/>
    </row>
    <row r="745" spans="2:4" x14ac:dyDescent="0.2">
      <c r="B745" s="330"/>
      <c r="C745" s="330"/>
      <c r="D745" s="330"/>
    </row>
    <row r="746" spans="2:4" x14ac:dyDescent="0.2">
      <c r="B746" s="330"/>
      <c r="C746" s="330"/>
      <c r="D746" s="330"/>
    </row>
    <row r="747" spans="2:4" x14ac:dyDescent="0.2">
      <c r="B747" s="330"/>
      <c r="C747" s="330"/>
      <c r="D747" s="330"/>
    </row>
    <row r="748" spans="2:4" x14ac:dyDescent="0.2">
      <c r="B748" s="330"/>
      <c r="C748" s="330"/>
      <c r="D748" s="330"/>
    </row>
    <row r="749" spans="2:4" x14ac:dyDescent="0.2">
      <c r="B749" s="330"/>
      <c r="C749" s="330"/>
      <c r="D749" s="330"/>
    </row>
    <row r="750" spans="2:4" x14ac:dyDescent="0.2">
      <c r="B750" s="330"/>
      <c r="C750" s="330"/>
      <c r="D750" s="330"/>
    </row>
    <row r="751" spans="2:4" x14ac:dyDescent="0.2">
      <c r="B751" s="330"/>
      <c r="C751" s="330"/>
      <c r="D751" s="330"/>
    </row>
    <row r="752" spans="2:4" x14ac:dyDescent="0.2">
      <c r="B752" s="330"/>
      <c r="C752" s="330"/>
      <c r="D752" s="330"/>
    </row>
    <row r="753" spans="2:4" x14ac:dyDescent="0.2">
      <c r="B753" s="330"/>
      <c r="C753" s="330"/>
      <c r="D753" s="330"/>
    </row>
    <row r="754" spans="2:4" x14ac:dyDescent="0.2">
      <c r="B754" s="330"/>
      <c r="C754" s="330"/>
      <c r="D754" s="330"/>
    </row>
    <row r="755" spans="2:4" x14ac:dyDescent="0.2">
      <c r="B755" s="330"/>
      <c r="C755" s="330"/>
      <c r="D755" s="330"/>
    </row>
    <row r="756" spans="2:4" x14ac:dyDescent="0.2">
      <c r="B756" s="330"/>
      <c r="C756" s="330"/>
      <c r="D756" s="330"/>
    </row>
    <row r="757" spans="2:4" x14ac:dyDescent="0.2">
      <c r="B757" s="330"/>
      <c r="C757" s="330"/>
      <c r="D757" s="330"/>
    </row>
    <row r="758" spans="2:4" x14ac:dyDescent="0.2">
      <c r="B758" s="330"/>
      <c r="C758" s="330"/>
      <c r="D758" s="330"/>
    </row>
    <row r="759" spans="2:4" x14ac:dyDescent="0.2">
      <c r="B759" s="330"/>
      <c r="C759" s="330"/>
      <c r="D759" s="330"/>
    </row>
    <row r="760" spans="2:4" x14ac:dyDescent="0.2">
      <c r="B760" s="330"/>
      <c r="C760" s="330"/>
      <c r="D760" s="330"/>
    </row>
    <row r="761" spans="2:4" x14ac:dyDescent="0.2">
      <c r="B761" s="330"/>
      <c r="C761" s="330"/>
      <c r="D761" s="330"/>
    </row>
    <row r="762" spans="2:4" x14ac:dyDescent="0.2">
      <c r="B762" s="330"/>
      <c r="C762" s="330"/>
      <c r="D762" s="330"/>
    </row>
    <row r="763" spans="2:4" x14ac:dyDescent="0.2">
      <c r="B763" s="330"/>
      <c r="C763" s="330"/>
      <c r="D763" s="330"/>
    </row>
    <row r="764" spans="2:4" x14ac:dyDescent="0.2">
      <c r="B764" s="330"/>
      <c r="C764" s="330"/>
      <c r="D764" s="330"/>
    </row>
    <row r="765" spans="2:4" x14ac:dyDescent="0.2">
      <c r="B765" s="330"/>
      <c r="C765" s="330"/>
      <c r="D765" s="330"/>
    </row>
    <row r="766" spans="2:4" x14ac:dyDescent="0.2">
      <c r="B766" s="330"/>
      <c r="C766" s="330"/>
      <c r="D766" s="330"/>
    </row>
    <row r="767" spans="2:4" x14ac:dyDescent="0.2">
      <c r="B767" s="330"/>
      <c r="C767" s="330"/>
      <c r="D767" s="330"/>
    </row>
    <row r="768" spans="2:4" x14ac:dyDescent="0.2">
      <c r="B768" s="330"/>
      <c r="C768" s="330"/>
      <c r="D768" s="330"/>
    </row>
    <row r="769" spans="2:4" x14ac:dyDescent="0.2">
      <c r="B769" s="330"/>
      <c r="C769" s="330"/>
      <c r="D769" s="330"/>
    </row>
    <row r="770" spans="2:4" x14ac:dyDescent="0.2">
      <c r="B770" s="330"/>
      <c r="C770" s="330"/>
      <c r="D770" s="330"/>
    </row>
    <row r="771" spans="2:4" x14ac:dyDescent="0.2">
      <c r="B771" s="330"/>
      <c r="C771" s="330"/>
      <c r="D771" s="330"/>
    </row>
    <row r="772" spans="2:4" x14ac:dyDescent="0.2">
      <c r="B772" s="330"/>
      <c r="C772" s="330"/>
      <c r="D772" s="330"/>
    </row>
    <row r="773" spans="2:4" x14ac:dyDescent="0.2">
      <c r="B773" s="330"/>
      <c r="C773" s="330"/>
      <c r="D773" s="330"/>
    </row>
    <row r="774" spans="2:4" x14ac:dyDescent="0.2">
      <c r="B774" s="330"/>
      <c r="C774" s="330"/>
      <c r="D774" s="330"/>
    </row>
    <row r="775" spans="2:4" x14ac:dyDescent="0.2">
      <c r="B775" s="330"/>
      <c r="C775" s="330"/>
      <c r="D775" s="330"/>
    </row>
    <row r="776" spans="2:4" x14ac:dyDescent="0.2">
      <c r="B776" s="330"/>
      <c r="C776" s="330"/>
      <c r="D776" s="330"/>
    </row>
    <row r="777" spans="2:4" x14ac:dyDescent="0.2">
      <c r="B777" s="330"/>
      <c r="C777" s="330"/>
      <c r="D777" s="330"/>
    </row>
    <row r="778" spans="2:4" x14ac:dyDescent="0.2">
      <c r="B778" s="330"/>
      <c r="C778" s="330"/>
      <c r="D778" s="330"/>
    </row>
    <row r="779" spans="2:4" x14ac:dyDescent="0.2">
      <c r="B779" s="330"/>
      <c r="C779" s="330"/>
      <c r="D779" s="330"/>
    </row>
    <row r="780" spans="2:4" x14ac:dyDescent="0.2">
      <c r="B780" s="330"/>
      <c r="C780" s="330"/>
      <c r="D780" s="330"/>
    </row>
    <row r="781" spans="2:4" x14ac:dyDescent="0.2">
      <c r="B781" s="330"/>
      <c r="C781" s="330"/>
      <c r="D781" s="330"/>
    </row>
    <row r="782" spans="2:4" x14ac:dyDescent="0.2">
      <c r="B782" s="330"/>
      <c r="C782" s="330"/>
      <c r="D782" s="330"/>
    </row>
    <row r="783" spans="2:4" x14ac:dyDescent="0.2">
      <c r="B783" s="330"/>
      <c r="C783" s="330"/>
      <c r="D783" s="330"/>
    </row>
    <row r="784" spans="2:4" x14ac:dyDescent="0.2">
      <c r="B784" s="330"/>
      <c r="C784" s="330"/>
      <c r="D784" s="330"/>
    </row>
    <row r="785" spans="2:4" x14ac:dyDescent="0.2">
      <c r="B785" s="330"/>
      <c r="C785" s="330"/>
      <c r="D785" s="330"/>
    </row>
    <row r="786" spans="2:4" x14ac:dyDescent="0.2">
      <c r="B786" s="330"/>
      <c r="C786" s="330"/>
      <c r="D786" s="330"/>
    </row>
    <row r="787" spans="2:4" x14ac:dyDescent="0.2">
      <c r="B787" s="330"/>
      <c r="C787" s="330"/>
      <c r="D787" s="330"/>
    </row>
    <row r="788" spans="2:4" x14ac:dyDescent="0.2">
      <c r="B788" s="330"/>
      <c r="C788" s="330"/>
      <c r="D788" s="330"/>
    </row>
    <row r="789" spans="2:4" x14ac:dyDescent="0.2">
      <c r="B789" s="330"/>
      <c r="C789" s="330"/>
      <c r="D789" s="330"/>
    </row>
    <row r="790" spans="2:4" x14ac:dyDescent="0.2">
      <c r="B790" s="330"/>
      <c r="C790" s="330"/>
      <c r="D790" s="330"/>
    </row>
    <row r="791" spans="2:4" x14ac:dyDescent="0.2">
      <c r="B791" s="330"/>
      <c r="C791" s="330"/>
      <c r="D791" s="330"/>
    </row>
    <row r="792" spans="2:4" x14ac:dyDescent="0.2">
      <c r="B792" s="330"/>
      <c r="C792" s="330"/>
      <c r="D792" s="330"/>
    </row>
    <row r="793" spans="2:4" x14ac:dyDescent="0.2">
      <c r="B793" s="330"/>
      <c r="C793" s="330"/>
      <c r="D793" s="330"/>
    </row>
    <row r="794" spans="2:4" x14ac:dyDescent="0.2">
      <c r="B794" s="330"/>
      <c r="C794" s="330"/>
      <c r="D794" s="330"/>
    </row>
    <row r="795" spans="2:4" x14ac:dyDescent="0.2">
      <c r="B795" s="330"/>
      <c r="C795" s="330"/>
      <c r="D795" s="330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2020</oddHeader>
    <oddFooter>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C90"/>
  <sheetViews>
    <sheetView showGridLines="0" workbookViewId="0">
      <pane ySplit="8" topLeftCell="A9" activePane="bottomLeft" state="frozen"/>
      <selection activeCell="K24" sqref="K24"/>
      <selection pane="bottomLeft" activeCell="L5" sqref="L5"/>
    </sheetView>
  </sheetViews>
  <sheetFormatPr baseColWidth="10" defaultRowHeight="12.75" x14ac:dyDescent="0.2"/>
  <cols>
    <col min="1" max="1" width="31.33203125" customWidth="1"/>
    <col min="2" max="2" width="14.1640625" bestFit="1" customWidth="1"/>
    <col min="3" max="3" width="13" bestFit="1" customWidth="1"/>
    <col min="4" max="4" width="10.33203125" customWidth="1"/>
    <col min="5" max="5" width="15.1640625" bestFit="1" customWidth="1"/>
    <col min="6" max="6" width="2.5" customWidth="1"/>
    <col min="7" max="7" width="13.1640625" customWidth="1"/>
    <col min="9" max="9" width="19.33203125" customWidth="1"/>
  </cols>
  <sheetData>
    <row r="1" spans="1:29" ht="13.5" thickBot="1" x14ac:dyDescent="0.25"/>
    <row r="2" spans="1:29" s="114" customFormat="1" ht="36.75" customHeight="1" thickTop="1" thickBot="1" x14ac:dyDescent="0.25">
      <c r="A2" s="612" t="s">
        <v>520</v>
      </c>
      <c r="B2" s="622"/>
      <c r="C2" s="622"/>
      <c r="D2" s="622"/>
      <c r="E2" s="622"/>
      <c r="F2" s="622"/>
      <c r="G2" s="622"/>
      <c r="H2" s="622"/>
      <c r="I2" s="623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</row>
    <row r="3" spans="1:29" ht="13.5" thickTop="1" x14ac:dyDescent="0.2"/>
    <row r="5" spans="1:29" ht="24.75" customHeight="1" x14ac:dyDescent="0.2">
      <c r="A5" s="629" t="s">
        <v>334</v>
      </c>
      <c r="B5" s="629"/>
      <c r="C5" s="629"/>
      <c r="D5" s="629"/>
      <c r="E5" s="629"/>
      <c r="F5" s="629"/>
      <c r="G5" s="629"/>
      <c r="H5" s="629"/>
      <c r="I5" s="629"/>
    </row>
    <row r="8" spans="1:29" ht="51" x14ac:dyDescent="0.2">
      <c r="A8" s="630" t="s">
        <v>559</v>
      </c>
      <c r="B8" s="343" t="s">
        <v>61</v>
      </c>
      <c r="C8" s="343" t="s">
        <v>104</v>
      </c>
      <c r="D8" s="343" t="s">
        <v>557</v>
      </c>
      <c r="E8" s="343" t="s">
        <v>62</v>
      </c>
      <c r="F8" s="6"/>
      <c r="G8" s="175" t="s">
        <v>106</v>
      </c>
      <c r="H8" s="176" t="s">
        <v>107</v>
      </c>
      <c r="I8" s="4" t="s">
        <v>558</v>
      </c>
    </row>
    <row r="9" spans="1:29" x14ac:dyDescent="0.2">
      <c r="A9" s="630"/>
    </row>
    <row r="10" spans="1:29" x14ac:dyDescent="0.2">
      <c r="A10" s="480" t="s">
        <v>0</v>
      </c>
      <c r="B10" s="64">
        <v>248</v>
      </c>
      <c r="C10" s="166">
        <v>12554</v>
      </c>
      <c r="D10" s="166">
        <v>1301</v>
      </c>
      <c r="E10" s="166">
        <v>235</v>
      </c>
      <c r="F10" s="142"/>
      <c r="G10" s="177">
        <f>C10/B10</f>
        <v>50.62096774193548</v>
      </c>
      <c r="H10" s="178">
        <f>D10/B10</f>
        <v>5.245967741935484</v>
      </c>
      <c r="I10" s="188">
        <f>E10/D10</f>
        <v>0.18063028439661799</v>
      </c>
    </row>
    <row r="11" spans="1:29" x14ac:dyDescent="0.2">
      <c r="A11" s="481" t="s">
        <v>476</v>
      </c>
      <c r="B11" s="66">
        <v>116</v>
      </c>
      <c r="C11" s="167">
        <v>6767</v>
      </c>
      <c r="D11" s="167">
        <v>748</v>
      </c>
      <c r="E11" s="167">
        <v>112</v>
      </c>
      <c r="F11" s="142"/>
      <c r="G11" s="179">
        <f t="shared" ref="G11:G74" si="0">C11/B11</f>
        <v>58.336206896551722</v>
      </c>
      <c r="H11" s="180">
        <f t="shared" ref="H11:H74" si="1">D11/B11</f>
        <v>6.4482758620689653</v>
      </c>
      <c r="I11" s="189">
        <f t="shared" ref="I11:I74" si="2">E11/D11</f>
        <v>0.1497326203208556</v>
      </c>
    </row>
    <row r="12" spans="1:29" x14ac:dyDescent="0.2">
      <c r="A12" s="482" t="s">
        <v>1</v>
      </c>
      <c r="B12" s="20">
        <v>53</v>
      </c>
      <c r="C12" s="168">
        <v>2297</v>
      </c>
      <c r="D12" s="168">
        <v>214</v>
      </c>
      <c r="E12" s="168">
        <v>50</v>
      </c>
      <c r="F12" s="142"/>
      <c r="G12" s="181">
        <f t="shared" si="0"/>
        <v>43.339622641509436</v>
      </c>
      <c r="H12" s="181">
        <f t="shared" si="1"/>
        <v>4.0377358490566042</v>
      </c>
      <c r="I12" s="149">
        <f t="shared" si="2"/>
        <v>0.23364485981308411</v>
      </c>
    </row>
    <row r="13" spans="1:29" x14ac:dyDescent="0.2">
      <c r="A13" s="483" t="s">
        <v>2</v>
      </c>
      <c r="B13" s="21">
        <v>44</v>
      </c>
      <c r="C13" s="169">
        <v>2953</v>
      </c>
      <c r="D13" s="169">
        <v>150</v>
      </c>
      <c r="E13" s="169">
        <v>43</v>
      </c>
      <c r="F13" s="142"/>
      <c r="G13" s="182">
        <f t="shared" si="0"/>
        <v>67.11363636363636</v>
      </c>
      <c r="H13" s="182">
        <f t="shared" si="1"/>
        <v>3.4090909090909092</v>
      </c>
      <c r="I13" s="150">
        <f t="shared" si="2"/>
        <v>0.28666666666666668</v>
      </c>
    </row>
    <row r="14" spans="1:29" x14ac:dyDescent="0.2">
      <c r="A14" s="483" t="s">
        <v>3</v>
      </c>
      <c r="B14" s="21">
        <v>6</v>
      </c>
      <c r="C14" s="169">
        <v>282</v>
      </c>
      <c r="D14" s="169">
        <v>55</v>
      </c>
      <c r="E14" s="169">
        <v>6</v>
      </c>
      <c r="F14" s="142"/>
      <c r="G14" s="182">
        <f t="shared" si="0"/>
        <v>47</v>
      </c>
      <c r="H14" s="182">
        <f t="shared" si="1"/>
        <v>9.1666666666666661</v>
      </c>
      <c r="I14" s="150">
        <f t="shared" si="2"/>
        <v>0.10909090909090909</v>
      </c>
    </row>
    <row r="15" spans="1:29" x14ac:dyDescent="0.2">
      <c r="A15" s="484" t="s">
        <v>4</v>
      </c>
      <c r="B15" s="43">
        <v>13</v>
      </c>
      <c r="C15" s="170">
        <v>1235</v>
      </c>
      <c r="D15" s="170">
        <v>454</v>
      </c>
      <c r="E15" s="170">
        <v>13</v>
      </c>
      <c r="F15" s="142"/>
      <c r="G15" s="183">
        <f t="shared" si="0"/>
        <v>95</v>
      </c>
      <c r="H15" s="183">
        <f t="shared" si="1"/>
        <v>34.92307692307692</v>
      </c>
      <c r="I15" s="151">
        <f t="shared" si="2"/>
        <v>2.8634361233480177E-2</v>
      </c>
    </row>
    <row r="16" spans="1:29" ht="25.5" x14ac:dyDescent="0.2">
      <c r="A16" s="485" t="s">
        <v>477</v>
      </c>
      <c r="B16" s="566">
        <v>132</v>
      </c>
      <c r="C16" s="171">
        <v>5787</v>
      </c>
      <c r="D16" s="171">
        <v>646</v>
      </c>
      <c r="E16" s="171">
        <v>123</v>
      </c>
      <c r="F16" s="142"/>
      <c r="G16" s="184">
        <f t="shared" si="0"/>
        <v>43.840909090909093</v>
      </c>
      <c r="H16" s="185">
        <f t="shared" si="1"/>
        <v>4.8939393939393936</v>
      </c>
      <c r="I16" s="190">
        <f t="shared" si="2"/>
        <v>0.19040247678018576</v>
      </c>
    </row>
    <row r="17" spans="1:9" x14ac:dyDescent="0.2">
      <c r="A17" s="482" t="s">
        <v>5</v>
      </c>
      <c r="B17" s="20">
        <v>47</v>
      </c>
      <c r="C17" s="168">
        <v>2829</v>
      </c>
      <c r="D17" s="168">
        <v>341</v>
      </c>
      <c r="E17" s="168">
        <v>46</v>
      </c>
      <c r="F17" s="142"/>
      <c r="G17" s="181">
        <f t="shared" si="0"/>
        <v>60.191489361702125</v>
      </c>
      <c r="H17" s="181">
        <f t="shared" si="1"/>
        <v>7.2553191489361701</v>
      </c>
      <c r="I17" s="149">
        <f t="shared" si="2"/>
        <v>0.13489736070381231</v>
      </c>
    </row>
    <row r="18" spans="1:9" x14ac:dyDescent="0.2">
      <c r="A18" s="484" t="s">
        <v>6</v>
      </c>
      <c r="B18" s="43">
        <v>85</v>
      </c>
      <c r="C18" s="170">
        <v>2958</v>
      </c>
      <c r="D18" s="170">
        <v>434</v>
      </c>
      <c r="E18" s="170">
        <v>77</v>
      </c>
      <c r="F18" s="142"/>
      <c r="G18" s="183">
        <f t="shared" si="0"/>
        <v>34.799999999999997</v>
      </c>
      <c r="H18" s="183">
        <f t="shared" si="1"/>
        <v>5.1058823529411761</v>
      </c>
      <c r="I18" s="151">
        <f t="shared" si="2"/>
        <v>0.17741935483870969</v>
      </c>
    </row>
    <row r="19" spans="1:9" ht="25.5" x14ac:dyDescent="0.2">
      <c r="A19" s="480" t="s">
        <v>474</v>
      </c>
      <c r="B19" s="567">
        <v>435</v>
      </c>
      <c r="C19" s="166">
        <v>16020</v>
      </c>
      <c r="D19" s="166">
        <v>4416</v>
      </c>
      <c r="E19" s="166">
        <v>413</v>
      </c>
      <c r="F19" s="142"/>
      <c r="G19" s="177">
        <f t="shared" si="0"/>
        <v>36.827586206896555</v>
      </c>
      <c r="H19" s="178">
        <f t="shared" si="1"/>
        <v>10.151724137931035</v>
      </c>
      <c r="I19" s="188">
        <f t="shared" si="2"/>
        <v>9.352355072463768E-2</v>
      </c>
    </row>
    <row r="20" spans="1:9" x14ac:dyDescent="0.2">
      <c r="A20" s="481" t="s">
        <v>478</v>
      </c>
      <c r="B20" s="66">
        <v>141</v>
      </c>
      <c r="C20" s="167">
        <v>5714</v>
      </c>
      <c r="D20" s="167">
        <v>1612</v>
      </c>
      <c r="E20" s="167">
        <v>136</v>
      </c>
      <c r="F20" s="142"/>
      <c r="G20" s="179">
        <f t="shared" si="0"/>
        <v>40.524822695035461</v>
      </c>
      <c r="H20" s="180">
        <f t="shared" si="1"/>
        <v>11.432624113475176</v>
      </c>
      <c r="I20" s="189">
        <f t="shared" si="2"/>
        <v>8.4367245657568243E-2</v>
      </c>
    </row>
    <row r="21" spans="1:9" x14ac:dyDescent="0.2">
      <c r="A21" s="482" t="s">
        <v>8</v>
      </c>
      <c r="B21" s="20">
        <v>15</v>
      </c>
      <c r="C21" s="168">
        <v>864</v>
      </c>
      <c r="D21" s="168">
        <v>324</v>
      </c>
      <c r="E21" s="168">
        <v>14</v>
      </c>
      <c r="F21" s="142"/>
      <c r="G21" s="181">
        <f t="shared" si="0"/>
        <v>57.6</v>
      </c>
      <c r="H21" s="181">
        <f t="shared" si="1"/>
        <v>21.6</v>
      </c>
      <c r="I21" s="149">
        <f t="shared" si="2"/>
        <v>4.3209876543209874E-2</v>
      </c>
    </row>
    <row r="22" spans="1:9" x14ac:dyDescent="0.2">
      <c r="A22" s="483" t="s">
        <v>9</v>
      </c>
      <c r="B22" s="21">
        <v>7</v>
      </c>
      <c r="C22" s="169">
        <v>248</v>
      </c>
      <c r="D22" s="169">
        <v>108</v>
      </c>
      <c r="E22" s="169">
        <v>7</v>
      </c>
      <c r="F22" s="142"/>
      <c r="G22" s="182">
        <f t="shared" si="0"/>
        <v>35.428571428571431</v>
      </c>
      <c r="H22" s="182">
        <f t="shared" si="1"/>
        <v>15.428571428571429</v>
      </c>
      <c r="I22" s="150">
        <f t="shared" si="2"/>
        <v>6.4814814814814811E-2</v>
      </c>
    </row>
    <row r="23" spans="1:9" x14ac:dyDescent="0.2">
      <c r="A23" s="483" t="s">
        <v>10</v>
      </c>
      <c r="B23" s="21">
        <v>21</v>
      </c>
      <c r="C23" s="169">
        <v>1086</v>
      </c>
      <c r="D23" s="169">
        <v>474</v>
      </c>
      <c r="E23" s="169">
        <v>21</v>
      </c>
      <c r="F23" s="142"/>
      <c r="G23" s="182">
        <f t="shared" si="0"/>
        <v>51.714285714285715</v>
      </c>
      <c r="H23" s="182">
        <f t="shared" si="1"/>
        <v>22.571428571428573</v>
      </c>
      <c r="I23" s="150">
        <f t="shared" si="2"/>
        <v>4.4303797468354431E-2</v>
      </c>
    </row>
    <row r="24" spans="1:9" x14ac:dyDescent="0.2">
      <c r="A24" s="483" t="s">
        <v>11</v>
      </c>
      <c r="B24" s="21">
        <v>2</v>
      </c>
      <c r="C24" s="169">
        <v>103</v>
      </c>
      <c r="D24" s="169">
        <v>91</v>
      </c>
      <c r="E24" s="169">
        <v>2</v>
      </c>
      <c r="F24" s="142"/>
      <c r="G24" s="182">
        <f t="shared" si="0"/>
        <v>51.5</v>
      </c>
      <c r="H24" s="182">
        <f t="shared" si="1"/>
        <v>45.5</v>
      </c>
      <c r="I24" s="150">
        <f t="shared" si="2"/>
        <v>2.197802197802198E-2</v>
      </c>
    </row>
    <row r="25" spans="1:9" x14ac:dyDescent="0.2">
      <c r="A25" s="483" t="s">
        <v>12</v>
      </c>
      <c r="B25" s="21">
        <v>52</v>
      </c>
      <c r="C25" s="169">
        <v>1843</v>
      </c>
      <c r="D25" s="169">
        <v>349</v>
      </c>
      <c r="E25" s="169">
        <v>49</v>
      </c>
      <c r="F25" s="142"/>
      <c r="G25" s="182">
        <f t="shared" si="0"/>
        <v>35.442307692307693</v>
      </c>
      <c r="H25" s="182">
        <f t="shared" si="1"/>
        <v>6.7115384615384617</v>
      </c>
      <c r="I25" s="150">
        <f t="shared" si="2"/>
        <v>0.14040114613180515</v>
      </c>
    </row>
    <row r="26" spans="1:9" x14ac:dyDescent="0.2">
      <c r="A26" s="483" t="s">
        <v>13</v>
      </c>
      <c r="B26" s="21">
        <v>4</v>
      </c>
      <c r="C26" s="169">
        <v>60</v>
      </c>
      <c r="D26" s="169">
        <v>48</v>
      </c>
      <c r="E26" s="169">
        <v>4</v>
      </c>
      <c r="F26" s="142"/>
      <c r="G26" s="182">
        <f t="shared" si="0"/>
        <v>15</v>
      </c>
      <c r="H26" s="182">
        <f t="shared" si="1"/>
        <v>12</v>
      </c>
      <c r="I26" s="150">
        <f t="shared" si="2"/>
        <v>8.3333333333333329E-2</v>
      </c>
    </row>
    <row r="27" spans="1:9" x14ac:dyDescent="0.2">
      <c r="A27" s="483" t="s">
        <v>14</v>
      </c>
      <c r="B27" s="21">
        <v>2</v>
      </c>
      <c r="C27" s="169">
        <v>25</v>
      </c>
      <c r="D27" s="169">
        <v>25</v>
      </c>
      <c r="E27" s="169">
        <v>2</v>
      </c>
      <c r="F27" s="142"/>
      <c r="G27" s="182">
        <f t="shared" si="0"/>
        <v>12.5</v>
      </c>
      <c r="H27" s="182">
        <f t="shared" si="1"/>
        <v>12.5</v>
      </c>
      <c r="I27" s="150">
        <f t="shared" si="2"/>
        <v>0.08</v>
      </c>
    </row>
    <row r="28" spans="1:9" x14ac:dyDescent="0.2">
      <c r="A28" s="483" t="s">
        <v>15</v>
      </c>
      <c r="B28" s="21">
        <v>20</v>
      </c>
      <c r="C28" s="169">
        <v>1069</v>
      </c>
      <c r="D28" s="169">
        <v>275</v>
      </c>
      <c r="E28" s="169">
        <v>20</v>
      </c>
      <c r="F28" s="142"/>
      <c r="G28" s="182">
        <f t="shared" si="0"/>
        <v>53.45</v>
      </c>
      <c r="H28" s="182">
        <f t="shared" si="1"/>
        <v>13.75</v>
      </c>
      <c r="I28" s="150">
        <f t="shared" si="2"/>
        <v>7.2727272727272724E-2</v>
      </c>
    </row>
    <row r="29" spans="1:9" x14ac:dyDescent="0.2">
      <c r="A29" s="484" t="s">
        <v>16</v>
      </c>
      <c r="B29" s="43">
        <v>18</v>
      </c>
      <c r="C29" s="170">
        <v>416</v>
      </c>
      <c r="D29" s="170">
        <v>192</v>
      </c>
      <c r="E29" s="170">
        <v>17</v>
      </c>
      <c r="F29" s="142"/>
      <c r="G29" s="183">
        <f t="shared" si="0"/>
        <v>23.111111111111111</v>
      </c>
      <c r="H29" s="183">
        <f t="shared" si="1"/>
        <v>10.666666666666666</v>
      </c>
      <c r="I29" s="151">
        <f t="shared" si="2"/>
        <v>8.8541666666666671E-2</v>
      </c>
    </row>
    <row r="30" spans="1:9" x14ac:dyDescent="0.2">
      <c r="A30" s="485" t="s">
        <v>281</v>
      </c>
      <c r="B30" s="54">
        <v>180</v>
      </c>
      <c r="C30" s="171">
        <v>7500</v>
      </c>
      <c r="D30" s="171">
        <v>2661</v>
      </c>
      <c r="E30" s="171">
        <v>174</v>
      </c>
      <c r="F30" s="142"/>
      <c r="G30" s="184">
        <f t="shared" si="0"/>
        <v>41.666666666666664</v>
      </c>
      <c r="H30" s="185">
        <f t="shared" si="1"/>
        <v>14.783333333333333</v>
      </c>
      <c r="I30" s="190">
        <f t="shared" si="2"/>
        <v>6.538895152198422E-2</v>
      </c>
    </row>
    <row r="31" spans="1:9" x14ac:dyDescent="0.2">
      <c r="A31" s="482" t="s">
        <v>17</v>
      </c>
      <c r="B31" s="20">
        <v>59</v>
      </c>
      <c r="C31" s="168">
        <v>1296</v>
      </c>
      <c r="D31" s="168">
        <v>355</v>
      </c>
      <c r="E31" s="168">
        <v>56</v>
      </c>
      <c r="F31" s="142"/>
      <c r="G31" s="181">
        <f t="shared" si="0"/>
        <v>21.966101694915253</v>
      </c>
      <c r="H31" s="181">
        <f t="shared" si="1"/>
        <v>6.0169491525423728</v>
      </c>
      <c r="I31" s="149">
        <f t="shared" si="2"/>
        <v>0.15774647887323945</v>
      </c>
    </row>
    <row r="32" spans="1:9" x14ac:dyDescent="0.2">
      <c r="A32" s="483" t="s">
        <v>18</v>
      </c>
      <c r="B32" s="21">
        <v>11</v>
      </c>
      <c r="C32" s="169">
        <v>616</v>
      </c>
      <c r="D32" s="169">
        <v>331</v>
      </c>
      <c r="E32" s="169">
        <v>10</v>
      </c>
      <c r="F32" s="142"/>
      <c r="G32" s="182">
        <f t="shared" si="0"/>
        <v>56</v>
      </c>
      <c r="H32" s="182">
        <f t="shared" si="1"/>
        <v>30.09090909090909</v>
      </c>
      <c r="I32" s="150">
        <f t="shared" si="2"/>
        <v>3.0211480362537766E-2</v>
      </c>
    </row>
    <row r="33" spans="1:9" x14ac:dyDescent="0.2">
      <c r="A33" s="483" t="s">
        <v>19</v>
      </c>
      <c r="B33" s="21">
        <v>20</v>
      </c>
      <c r="C33" s="169">
        <v>1228</v>
      </c>
      <c r="D33" s="169">
        <v>512</v>
      </c>
      <c r="E33" s="169">
        <v>19</v>
      </c>
      <c r="F33" s="142"/>
      <c r="G33" s="182">
        <f t="shared" si="0"/>
        <v>61.4</v>
      </c>
      <c r="H33" s="182">
        <f t="shared" si="1"/>
        <v>25.6</v>
      </c>
      <c r="I33" s="150">
        <f t="shared" si="2"/>
        <v>3.7109375E-2</v>
      </c>
    </row>
    <row r="34" spans="1:9" x14ac:dyDescent="0.2">
      <c r="A34" s="483" t="s">
        <v>20</v>
      </c>
      <c r="B34" s="21">
        <v>30</v>
      </c>
      <c r="C34" s="169">
        <v>2135</v>
      </c>
      <c r="D34" s="169">
        <v>594</v>
      </c>
      <c r="E34" s="169">
        <v>30</v>
      </c>
      <c r="F34" s="142"/>
      <c r="G34" s="182">
        <f t="shared" si="0"/>
        <v>71.166666666666671</v>
      </c>
      <c r="H34" s="182">
        <f t="shared" si="1"/>
        <v>19.8</v>
      </c>
      <c r="I34" s="150">
        <f t="shared" si="2"/>
        <v>5.0505050505050504E-2</v>
      </c>
    </row>
    <row r="35" spans="1:9" x14ac:dyDescent="0.2">
      <c r="A35" s="483" t="s">
        <v>21</v>
      </c>
      <c r="B35" s="21">
        <v>3</v>
      </c>
      <c r="C35" s="169">
        <v>95</v>
      </c>
      <c r="D35" s="169">
        <v>88</v>
      </c>
      <c r="E35" s="169">
        <v>3</v>
      </c>
      <c r="F35" s="142"/>
      <c r="G35" s="182">
        <f t="shared" si="0"/>
        <v>31.666666666666668</v>
      </c>
      <c r="H35" s="182">
        <f t="shared" si="1"/>
        <v>29.333333333333332</v>
      </c>
      <c r="I35" s="150">
        <f t="shared" si="2"/>
        <v>3.4090909090909088E-2</v>
      </c>
    </row>
    <row r="36" spans="1:9" x14ac:dyDescent="0.2">
      <c r="A36" s="483" t="s">
        <v>22</v>
      </c>
      <c r="B36" s="21">
        <v>17</v>
      </c>
      <c r="C36" s="169">
        <v>571</v>
      </c>
      <c r="D36" s="169">
        <v>324</v>
      </c>
      <c r="E36" s="169">
        <v>17</v>
      </c>
      <c r="F36" s="142"/>
      <c r="G36" s="182">
        <f t="shared" si="0"/>
        <v>33.588235294117645</v>
      </c>
      <c r="H36" s="182">
        <f t="shared" si="1"/>
        <v>19.058823529411764</v>
      </c>
      <c r="I36" s="150">
        <f t="shared" si="2"/>
        <v>5.2469135802469133E-2</v>
      </c>
    </row>
    <row r="37" spans="1:9" x14ac:dyDescent="0.2">
      <c r="A37" s="483" t="s">
        <v>23</v>
      </c>
      <c r="B37" s="21">
        <v>20</v>
      </c>
      <c r="C37" s="169">
        <v>1003</v>
      </c>
      <c r="D37" s="169">
        <v>578</v>
      </c>
      <c r="E37" s="169">
        <v>20</v>
      </c>
      <c r="F37" s="142"/>
      <c r="G37" s="182">
        <f t="shared" si="0"/>
        <v>50.15</v>
      </c>
      <c r="H37" s="182">
        <f t="shared" si="1"/>
        <v>28.9</v>
      </c>
      <c r="I37" s="150">
        <f t="shared" si="2"/>
        <v>3.4602076124567477E-2</v>
      </c>
    </row>
    <row r="38" spans="1:9" x14ac:dyDescent="0.2">
      <c r="A38" s="483" t="s">
        <v>24</v>
      </c>
      <c r="B38" s="21">
        <v>14</v>
      </c>
      <c r="C38" s="169">
        <v>387</v>
      </c>
      <c r="D38" s="169">
        <v>188</v>
      </c>
      <c r="E38" s="169">
        <v>14</v>
      </c>
      <c r="F38" s="142"/>
      <c r="G38" s="182">
        <f t="shared" si="0"/>
        <v>27.642857142857142</v>
      </c>
      <c r="H38" s="182">
        <f t="shared" si="1"/>
        <v>13.428571428571429</v>
      </c>
      <c r="I38" s="150">
        <f t="shared" si="2"/>
        <v>7.4468085106382975E-2</v>
      </c>
    </row>
    <row r="39" spans="1:9" x14ac:dyDescent="0.2">
      <c r="A39" s="484" t="s">
        <v>25</v>
      </c>
      <c r="B39" s="43">
        <v>6</v>
      </c>
      <c r="C39" s="170">
        <v>169</v>
      </c>
      <c r="D39" s="170">
        <v>102</v>
      </c>
      <c r="E39" s="170">
        <v>5</v>
      </c>
      <c r="F39" s="142"/>
      <c r="G39" s="183">
        <f t="shared" si="0"/>
        <v>28.166666666666668</v>
      </c>
      <c r="H39" s="183">
        <f t="shared" si="1"/>
        <v>17</v>
      </c>
      <c r="I39" s="151">
        <f t="shared" si="2"/>
        <v>4.9019607843137254E-2</v>
      </c>
    </row>
    <row r="40" spans="1:9" x14ac:dyDescent="0.2">
      <c r="A40" s="485" t="s">
        <v>291</v>
      </c>
      <c r="B40" s="54">
        <v>114</v>
      </c>
      <c r="C40" s="171">
        <v>2806</v>
      </c>
      <c r="D40" s="171">
        <v>887</v>
      </c>
      <c r="E40" s="171">
        <v>103</v>
      </c>
      <c r="F40" s="142"/>
      <c r="G40" s="184">
        <f t="shared" si="0"/>
        <v>24.614035087719298</v>
      </c>
      <c r="H40" s="185">
        <f t="shared" si="1"/>
        <v>7.7807017543859649</v>
      </c>
      <c r="I40" s="190">
        <f t="shared" si="2"/>
        <v>0.1161217587373168</v>
      </c>
    </row>
    <row r="41" spans="1:9" x14ac:dyDescent="0.2">
      <c r="A41" s="482" t="s">
        <v>26</v>
      </c>
      <c r="B41" s="20">
        <v>36</v>
      </c>
      <c r="C41" s="168">
        <v>1161</v>
      </c>
      <c r="D41" s="168">
        <v>407</v>
      </c>
      <c r="E41" s="168">
        <v>31</v>
      </c>
      <c r="F41" s="142"/>
      <c r="G41" s="181">
        <f t="shared" si="0"/>
        <v>32.25</v>
      </c>
      <c r="H41" s="181">
        <f t="shared" si="1"/>
        <v>11.305555555555555</v>
      </c>
      <c r="I41" s="149">
        <f t="shared" si="2"/>
        <v>7.6167076167076173E-2</v>
      </c>
    </row>
    <row r="42" spans="1:9" x14ac:dyDescent="0.2">
      <c r="A42" s="483" t="s">
        <v>27</v>
      </c>
      <c r="B42" s="21">
        <v>26</v>
      </c>
      <c r="C42" s="169">
        <v>923</v>
      </c>
      <c r="D42" s="169">
        <v>249</v>
      </c>
      <c r="E42" s="169">
        <v>26</v>
      </c>
      <c r="F42" s="142"/>
      <c r="G42" s="182">
        <f t="shared" si="0"/>
        <v>35.5</v>
      </c>
      <c r="H42" s="182">
        <f t="shared" si="1"/>
        <v>9.5769230769230766</v>
      </c>
      <c r="I42" s="150">
        <f t="shared" si="2"/>
        <v>0.10441767068273092</v>
      </c>
    </row>
    <row r="43" spans="1:9" x14ac:dyDescent="0.2">
      <c r="A43" s="483" t="s">
        <v>28</v>
      </c>
      <c r="B43" s="21">
        <v>1</v>
      </c>
      <c r="C43" s="169">
        <v>28</v>
      </c>
      <c r="D43" s="169">
        <v>28</v>
      </c>
      <c r="E43" s="169">
        <v>1</v>
      </c>
      <c r="F43" s="142"/>
      <c r="G43" s="182">
        <f t="shared" si="0"/>
        <v>28</v>
      </c>
      <c r="H43" s="182">
        <f t="shared" si="1"/>
        <v>28</v>
      </c>
      <c r="I43" s="150">
        <f t="shared" si="2"/>
        <v>3.5714285714285712E-2</v>
      </c>
    </row>
    <row r="44" spans="1:9" x14ac:dyDescent="0.2">
      <c r="A44" s="483" t="s">
        <v>29</v>
      </c>
      <c r="B44" s="21">
        <v>3</v>
      </c>
      <c r="C44" s="169">
        <v>14</v>
      </c>
      <c r="D44" s="169">
        <v>12</v>
      </c>
      <c r="E44" s="169">
        <v>3</v>
      </c>
      <c r="F44" s="142"/>
      <c r="G44" s="182">
        <f t="shared" si="0"/>
        <v>4.666666666666667</v>
      </c>
      <c r="H44" s="182">
        <f t="shared" si="1"/>
        <v>4</v>
      </c>
      <c r="I44" s="150">
        <f t="shared" si="2"/>
        <v>0.25</v>
      </c>
    </row>
    <row r="45" spans="1:9" x14ac:dyDescent="0.2">
      <c r="A45" s="484" t="s">
        <v>30</v>
      </c>
      <c r="B45" s="43">
        <v>48</v>
      </c>
      <c r="C45" s="170">
        <v>680</v>
      </c>
      <c r="D45" s="170">
        <v>238</v>
      </c>
      <c r="E45" s="170">
        <v>42</v>
      </c>
      <c r="F45" s="142"/>
      <c r="G45" s="183">
        <f t="shared" si="0"/>
        <v>14.166666666666666</v>
      </c>
      <c r="H45" s="183">
        <f t="shared" si="1"/>
        <v>4.958333333333333</v>
      </c>
      <c r="I45" s="151">
        <f t="shared" si="2"/>
        <v>0.17647058823529413</v>
      </c>
    </row>
    <row r="46" spans="1:9" x14ac:dyDescent="0.2">
      <c r="A46" s="485" t="s">
        <v>297</v>
      </c>
      <c r="B46" s="54"/>
      <c r="C46" s="171"/>
      <c r="D46" s="171"/>
      <c r="E46" s="171">
        <v>0</v>
      </c>
      <c r="F46" s="142"/>
      <c r="G46" s="184"/>
      <c r="H46" s="185"/>
      <c r="I46" s="190"/>
    </row>
    <row r="47" spans="1:9" x14ac:dyDescent="0.2">
      <c r="A47" s="486" t="s">
        <v>31</v>
      </c>
      <c r="B47" s="38"/>
      <c r="C47" s="174"/>
      <c r="D47" s="174"/>
      <c r="E47" s="174">
        <v>0</v>
      </c>
      <c r="F47" s="142"/>
      <c r="G47" s="186"/>
      <c r="H47" s="186"/>
      <c r="I47" s="153"/>
    </row>
    <row r="48" spans="1:9" x14ac:dyDescent="0.2">
      <c r="A48" s="487" t="s">
        <v>83</v>
      </c>
      <c r="B48" s="43"/>
      <c r="C48" s="170"/>
      <c r="D48" s="170"/>
      <c r="E48" s="170">
        <v>0</v>
      </c>
      <c r="F48" s="142"/>
      <c r="G48" s="183"/>
      <c r="H48" s="183"/>
      <c r="I48" s="151"/>
    </row>
    <row r="49" spans="1:9" x14ac:dyDescent="0.2">
      <c r="A49" s="480" t="s">
        <v>475</v>
      </c>
      <c r="B49" s="64">
        <v>364</v>
      </c>
      <c r="C49" s="166">
        <v>10748</v>
      </c>
      <c r="D49" s="166">
        <v>2719</v>
      </c>
      <c r="E49" s="166">
        <v>348</v>
      </c>
      <c r="F49" s="142"/>
      <c r="G49" s="177">
        <f t="shared" si="0"/>
        <v>29.527472527472529</v>
      </c>
      <c r="H49" s="178">
        <f t="shared" si="1"/>
        <v>7.4697802197802199</v>
      </c>
      <c r="I49" s="188">
        <f t="shared" si="2"/>
        <v>0.12798823096726739</v>
      </c>
    </row>
    <row r="50" spans="1:9" x14ac:dyDescent="0.2">
      <c r="A50" s="481" t="s">
        <v>479</v>
      </c>
      <c r="B50" s="66">
        <v>129</v>
      </c>
      <c r="C50" s="167">
        <v>5203</v>
      </c>
      <c r="D50" s="167">
        <v>945</v>
      </c>
      <c r="E50" s="167">
        <v>124</v>
      </c>
      <c r="F50" s="142"/>
      <c r="G50" s="179">
        <f t="shared" si="0"/>
        <v>40.333333333333336</v>
      </c>
      <c r="H50" s="180">
        <f t="shared" si="1"/>
        <v>7.3255813953488369</v>
      </c>
      <c r="I50" s="189">
        <f t="shared" si="2"/>
        <v>0.1312169312169312</v>
      </c>
    </row>
    <row r="51" spans="1:9" x14ac:dyDescent="0.2">
      <c r="A51" s="482" t="s">
        <v>37</v>
      </c>
      <c r="B51" s="20">
        <v>22</v>
      </c>
      <c r="C51" s="168">
        <v>1307</v>
      </c>
      <c r="D51" s="168">
        <v>338</v>
      </c>
      <c r="E51" s="168">
        <v>21</v>
      </c>
      <c r="F51" s="142"/>
      <c r="G51" s="181">
        <f t="shared" si="0"/>
        <v>59.409090909090907</v>
      </c>
      <c r="H51" s="181">
        <f t="shared" si="1"/>
        <v>15.363636363636363</v>
      </c>
      <c r="I51" s="149">
        <f t="shared" si="2"/>
        <v>6.2130177514792898E-2</v>
      </c>
    </row>
    <row r="52" spans="1:9" x14ac:dyDescent="0.2">
      <c r="A52" s="483" t="s">
        <v>38</v>
      </c>
      <c r="B52" s="21">
        <v>41</v>
      </c>
      <c r="C52" s="169">
        <v>1812</v>
      </c>
      <c r="D52" s="169">
        <v>365</v>
      </c>
      <c r="E52" s="169">
        <v>39</v>
      </c>
      <c r="F52" s="142"/>
      <c r="G52" s="182">
        <f t="shared" si="0"/>
        <v>44.195121951219512</v>
      </c>
      <c r="H52" s="182">
        <f t="shared" si="1"/>
        <v>8.9024390243902438</v>
      </c>
      <c r="I52" s="150">
        <f t="shared" si="2"/>
        <v>0.10684931506849316</v>
      </c>
    </row>
    <row r="53" spans="1:9" x14ac:dyDescent="0.2">
      <c r="A53" s="484" t="s">
        <v>39</v>
      </c>
      <c r="B53" s="43">
        <v>66</v>
      </c>
      <c r="C53" s="170">
        <v>2084</v>
      </c>
      <c r="D53" s="170">
        <v>468</v>
      </c>
      <c r="E53" s="170">
        <v>64</v>
      </c>
      <c r="F53" s="142"/>
      <c r="G53" s="183">
        <f t="shared" si="0"/>
        <v>31.575757575757574</v>
      </c>
      <c r="H53" s="183">
        <f t="shared" si="1"/>
        <v>7.0909090909090908</v>
      </c>
      <c r="I53" s="151">
        <f t="shared" si="2"/>
        <v>0.13675213675213677</v>
      </c>
    </row>
    <row r="54" spans="1:9" x14ac:dyDescent="0.2">
      <c r="A54" s="485" t="s">
        <v>304</v>
      </c>
      <c r="B54" s="54">
        <v>15</v>
      </c>
      <c r="C54" s="171">
        <v>387</v>
      </c>
      <c r="D54" s="171">
        <v>246</v>
      </c>
      <c r="E54" s="171">
        <v>15</v>
      </c>
      <c r="F54" s="142"/>
      <c r="G54" s="184">
        <f t="shared" si="0"/>
        <v>25.8</v>
      </c>
      <c r="H54" s="185">
        <f t="shared" si="1"/>
        <v>16.399999999999999</v>
      </c>
      <c r="I54" s="190">
        <f t="shared" si="2"/>
        <v>6.097560975609756E-2</v>
      </c>
    </row>
    <row r="55" spans="1:9" x14ac:dyDescent="0.2">
      <c r="A55" s="482" t="s">
        <v>40</v>
      </c>
      <c r="B55" s="20">
        <v>8</v>
      </c>
      <c r="C55" s="168">
        <v>271</v>
      </c>
      <c r="D55" s="168">
        <v>162</v>
      </c>
      <c r="E55" s="168">
        <v>8</v>
      </c>
      <c r="F55" s="142"/>
      <c r="G55" s="181">
        <f t="shared" si="0"/>
        <v>33.875</v>
      </c>
      <c r="H55" s="181">
        <f t="shared" si="1"/>
        <v>20.25</v>
      </c>
      <c r="I55" s="149">
        <f t="shared" si="2"/>
        <v>4.9382716049382713E-2</v>
      </c>
    </row>
    <row r="56" spans="1:9" x14ac:dyDescent="0.2">
      <c r="A56" s="483" t="s">
        <v>41</v>
      </c>
      <c r="B56" s="21">
        <v>4</v>
      </c>
      <c r="C56" s="169">
        <v>46</v>
      </c>
      <c r="D56" s="169">
        <v>45</v>
      </c>
      <c r="E56" s="169">
        <v>4</v>
      </c>
      <c r="F56" s="142"/>
      <c r="G56" s="182">
        <f t="shared" si="0"/>
        <v>11.5</v>
      </c>
      <c r="H56" s="182">
        <f t="shared" si="1"/>
        <v>11.25</v>
      </c>
      <c r="I56" s="150">
        <f t="shared" si="2"/>
        <v>8.8888888888888892E-2</v>
      </c>
    </row>
    <row r="57" spans="1:9" x14ac:dyDescent="0.2">
      <c r="A57" s="484" t="s">
        <v>42</v>
      </c>
      <c r="B57" s="43">
        <v>3</v>
      </c>
      <c r="C57" s="170">
        <v>70</v>
      </c>
      <c r="D57" s="170">
        <v>66</v>
      </c>
      <c r="E57" s="170">
        <v>3</v>
      </c>
      <c r="F57" s="142"/>
      <c r="G57" s="183">
        <f t="shared" si="0"/>
        <v>23.333333333333332</v>
      </c>
      <c r="H57" s="183">
        <f t="shared" si="1"/>
        <v>22</v>
      </c>
      <c r="I57" s="151">
        <f t="shared" si="2"/>
        <v>4.5454545454545456E-2</v>
      </c>
    </row>
    <row r="58" spans="1:9" x14ac:dyDescent="0.2">
      <c r="A58" s="485" t="s">
        <v>308</v>
      </c>
      <c r="B58" s="54">
        <v>29</v>
      </c>
      <c r="C58" s="171">
        <v>696</v>
      </c>
      <c r="D58" s="171">
        <v>286</v>
      </c>
      <c r="E58" s="171">
        <v>28</v>
      </c>
      <c r="F58" s="142"/>
      <c r="G58" s="184">
        <f t="shared" si="0"/>
        <v>24</v>
      </c>
      <c r="H58" s="185">
        <f t="shared" si="1"/>
        <v>9.862068965517242</v>
      </c>
      <c r="I58" s="190">
        <f t="shared" si="2"/>
        <v>9.7902097902097904E-2</v>
      </c>
    </row>
    <row r="59" spans="1:9" x14ac:dyDescent="0.2">
      <c r="A59" s="482" t="s">
        <v>43</v>
      </c>
      <c r="B59" s="20">
        <v>15</v>
      </c>
      <c r="C59" s="168">
        <v>360</v>
      </c>
      <c r="D59" s="168">
        <v>173</v>
      </c>
      <c r="E59" s="168">
        <v>15</v>
      </c>
      <c r="F59" s="142"/>
      <c r="G59" s="181">
        <f t="shared" si="0"/>
        <v>24</v>
      </c>
      <c r="H59" s="181">
        <f t="shared" si="1"/>
        <v>11.533333333333333</v>
      </c>
      <c r="I59" s="149">
        <f t="shared" si="2"/>
        <v>8.6705202312138727E-2</v>
      </c>
    </row>
    <row r="60" spans="1:9" x14ac:dyDescent="0.2">
      <c r="A60" s="483" t="s">
        <v>44</v>
      </c>
      <c r="B60" s="21">
        <v>11</v>
      </c>
      <c r="C60" s="169">
        <v>215</v>
      </c>
      <c r="D60" s="169">
        <v>135</v>
      </c>
      <c r="E60" s="169">
        <v>10</v>
      </c>
      <c r="F60" s="142"/>
      <c r="G60" s="182">
        <f t="shared" si="0"/>
        <v>19.545454545454547</v>
      </c>
      <c r="H60" s="182">
        <f t="shared" si="1"/>
        <v>12.272727272727273</v>
      </c>
      <c r="I60" s="150">
        <f t="shared" si="2"/>
        <v>7.407407407407407E-2</v>
      </c>
    </row>
    <row r="61" spans="1:9" x14ac:dyDescent="0.2">
      <c r="A61" s="484" t="s">
        <v>45</v>
      </c>
      <c r="B61" s="43">
        <v>3</v>
      </c>
      <c r="C61" s="170">
        <v>121</v>
      </c>
      <c r="D61" s="170">
        <v>72</v>
      </c>
      <c r="E61" s="170">
        <v>3</v>
      </c>
      <c r="F61" s="142"/>
      <c r="G61" s="183">
        <f t="shared" si="0"/>
        <v>40.333333333333336</v>
      </c>
      <c r="H61" s="183">
        <f t="shared" si="1"/>
        <v>24</v>
      </c>
      <c r="I61" s="151">
        <f t="shared" si="2"/>
        <v>4.1666666666666664E-2</v>
      </c>
    </row>
    <row r="62" spans="1:9" x14ac:dyDescent="0.2">
      <c r="A62" s="485" t="s">
        <v>312</v>
      </c>
      <c r="B62" s="54">
        <v>15</v>
      </c>
      <c r="C62" s="171">
        <v>189</v>
      </c>
      <c r="D62" s="171">
        <v>155</v>
      </c>
      <c r="E62" s="171">
        <v>15</v>
      </c>
      <c r="F62" s="142"/>
      <c r="G62" s="184">
        <f t="shared" si="0"/>
        <v>12.6</v>
      </c>
      <c r="H62" s="185">
        <f t="shared" si="1"/>
        <v>10.333333333333334</v>
      </c>
      <c r="I62" s="190">
        <f t="shared" si="2"/>
        <v>9.6774193548387094E-2</v>
      </c>
    </row>
    <row r="63" spans="1:9" x14ac:dyDescent="0.2">
      <c r="A63" s="482" t="s">
        <v>46</v>
      </c>
      <c r="B63" s="20">
        <v>4</v>
      </c>
      <c r="C63" s="168">
        <v>42</v>
      </c>
      <c r="D63" s="168">
        <v>37</v>
      </c>
      <c r="E63" s="168">
        <v>4</v>
      </c>
      <c r="F63" s="142"/>
      <c r="G63" s="181">
        <f t="shared" si="0"/>
        <v>10.5</v>
      </c>
      <c r="H63" s="181">
        <f t="shared" si="1"/>
        <v>9.25</v>
      </c>
      <c r="I63" s="149">
        <f t="shared" si="2"/>
        <v>0.10810810810810811</v>
      </c>
    </row>
    <row r="64" spans="1:9" x14ac:dyDescent="0.2">
      <c r="A64" s="483" t="s">
        <v>47</v>
      </c>
      <c r="B64" s="21">
        <v>10</v>
      </c>
      <c r="C64" s="169">
        <v>136</v>
      </c>
      <c r="D64" s="169">
        <v>107</v>
      </c>
      <c r="E64" s="169">
        <v>10</v>
      </c>
      <c r="F64" s="142"/>
      <c r="G64" s="182">
        <f t="shared" si="0"/>
        <v>13.6</v>
      </c>
      <c r="H64" s="182">
        <f t="shared" si="1"/>
        <v>10.7</v>
      </c>
      <c r="I64" s="150">
        <f t="shared" si="2"/>
        <v>9.3457943925233641E-2</v>
      </c>
    </row>
    <row r="65" spans="1:9" x14ac:dyDescent="0.2">
      <c r="A65" s="483" t="s">
        <v>48</v>
      </c>
      <c r="B65" s="21"/>
      <c r="C65" s="169"/>
      <c r="D65" s="169"/>
      <c r="E65" s="169">
        <v>0</v>
      </c>
      <c r="F65" s="142"/>
      <c r="G65" s="182"/>
      <c r="H65" s="182"/>
      <c r="I65" s="150"/>
    </row>
    <row r="66" spans="1:9" x14ac:dyDescent="0.2">
      <c r="A66" s="484" t="s">
        <v>49</v>
      </c>
      <c r="B66" s="43">
        <v>1</v>
      </c>
      <c r="C66" s="170">
        <v>11</v>
      </c>
      <c r="D66" s="170">
        <v>11</v>
      </c>
      <c r="E66" s="170">
        <v>1</v>
      </c>
      <c r="F66" s="142"/>
      <c r="G66" s="183">
        <f t="shared" si="0"/>
        <v>11</v>
      </c>
      <c r="H66" s="183">
        <f t="shared" si="1"/>
        <v>11</v>
      </c>
      <c r="I66" s="151">
        <f t="shared" si="2"/>
        <v>9.0909090909090912E-2</v>
      </c>
    </row>
    <row r="67" spans="1:9" ht="25.5" x14ac:dyDescent="0.2">
      <c r="A67" s="485" t="s">
        <v>480</v>
      </c>
      <c r="B67" s="566">
        <v>114</v>
      </c>
      <c r="C67" s="171">
        <v>3019</v>
      </c>
      <c r="D67" s="171">
        <v>797</v>
      </c>
      <c r="E67" s="171">
        <v>106</v>
      </c>
      <c r="F67" s="142"/>
      <c r="G67" s="184">
        <f t="shared" si="0"/>
        <v>26.482456140350877</v>
      </c>
      <c r="H67" s="185">
        <f t="shared" si="1"/>
        <v>6.9912280701754383</v>
      </c>
      <c r="I67" s="190">
        <f t="shared" si="2"/>
        <v>0.1329987452948557</v>
      </c>
    </row>
    <row r="68" spans="1:9" x14ac:dyDescent="0.2">
      <c r="A68" s="482" t="s">
        <v>50</v>
      </c>
      <c r="B68" s="20">
        <v>51</v>
      </c>
      <c r="C68" s="168">
        <v>1417</v>
      </c>
      <c r="D68" s="168">
        <v>372</v>
      </c>
      <c r="E68" s="168">
        <v>49</v>
      </c>
      <c r="F68" s="142"/>
      <c r="G68" s="181">
        <f t="shared" si="0"/>
        <v>27.784313725490197</v>
      </c>
      <c r="H68" s="181">
        <f t="shared" si="1"/>
        <v>7.2941176470588234</v>
      </c>
      <c r="I68" s="149">
        <f t="shared" si="2"/>
        <v>0.13172043010752688</v>
      </c>
    </row>
    <row r="69" spans="1:9" x14ac:dyDescent="0.2">
      <c r="A69" s="483" t="s">
        <v>51</v>
      </c>
      <c r="B69" s="21">
        <v>33</v>
      </c>
      <c r="C69" s="169">
        <v>885</v>
      </c>
      <c r="D69" s="169">
        <v>291</v>
      </c>
      <c r="E69" s="169">
        <v>30</v>
      </c>
      <c r="F69" s="142"/>
      <c r="G69" s="182">
        <f t="shared" si="0"/>
        <v>26.818181818181817</v>
      </c>
      <c r="H69" s="182">
        <f t="shared" si="1"/>
        <v>8.8181818181818183</v>
      </c>
      <c r="I69" s="150">
        <f t="shared" si="2"/>
        <v>0.10309278350515463</v>
      </c>
    </row>
    <row r="70" spans="1:9" x14ac:dyDescent="0.2">
      <c r="A70" s="483" t="s">
        <v>52</v>
      </c>
      <c r="B70" s="21">
        <v>10</v>
      </c>
      <c r="C70" s="169">
        <v>296</v>
      </c>
      <c r="D70" s="169">
        <v>142</v>
      </c>
      <c r="E70" s="169">
        <v>10</v>
      </c>
      <c r="F70" s="142"/>
      <c r="G70" s="182">
        <f t="shared" si="0"/>
        <v>29.6</v>
      </c>
      <c r="H70" s="182">
        <f t="shared" si="1"/>
        <v>14.2</v>
      </c>
      <c r="I70" s="150">
        <f t="shared" si="2"/>
        <v>7.0422535211267609E-2</v>
      </c>
    </row>
    <row r="71" spans="1:9" x14ac:dyDescent="0.2">
      <c r="A71" s="484" t="s">
        <v>53</v>
      </c>
      <c r="B71" s="43">
        <v>20</v>
      </c>
      <c r="C71" s="170">
        <v>421</v>
      </c>
      <c r="D71" s="170">
        <v>139</v>
      </c>
      <c r="E71" s="170">
        <v>17</v>
      </c>
      <c r="F71" s="142"/>
      <c r="G71" s="183">
        <f t="shared" si="0"/>
        <v>21.05</v>
      </c>
      <c r="H71" s="183">
        <f t="shared" si="1"/>
        <v>6.95</v>
      </c>
      <c r="I71" s="151">
        <f t="shared" si="2"/>
        <v>0.1223021582733813</v>
      </c>
    </row>
    <row r="72" spans="1:9" x14ac:dyDescent="0.2">
      <c r="A72" s="485" t="s">
        <v>481</v>
      </c>
      <c r="B72" s="54">
        <v>62</v>
      </c>
      <c r="C72" s="171">
        <v>1254</v>
      </c>
      <c r="D72" s="171">
        <v>621</v>
      </c>
      <c r="E72" s="171">
        <v>60</v>
      </c>
      <c r="F72" s="142"/>
      <c r="G72" s="184">
        <f t="shared" si="0"/>
        <v>20.225806451612904</v>
      </c>
      <c r="H72" s="185">
        <f t="shared" si="1"/>
        <v>10.016129032258064</v>
      </c>
      <c r="I72" s="190">
        <f t="shared" si="2"/>
        <v>9.6618357487922704E-2</v>
      </c>
    </row>
    <row r="73" spans="1:9" x14ac:dyDescent="0.2">
      <c r="A73" s="482" t="s">
        <v>54</v>
      </c>
      <c r="B73" s="20">
        <v>22</v>
      </c>
      <c r="C73" s="168">
        <v>525</v>
      </c>
      <c r="D73" s="168">
        <v>299</v>
      </c>
      <c r="E73" s="168">
        <v>22</v>
      </c>
      <c r="F73" s="142"/>
      <c r="G73" s="181">
        <f t="shared" si="0"/>
        <v>23.863636363636363</v>
      </c>
      <c r="H73" s="181">
        <f t="shared" si="1"/>
        <v>13.590909090909092</v>
      </c>
      <c r="I73" s="149">
        <f t="shared" si="2"/>
        <v>7.3578595317725759E-2</v>
      </c>
    </row>
    <row r="74" spans="1:9" x14ac:dyDescent="0.2">
      <c r="A74" s="483" t="s">
        <v>55</v>
      </c>
      <c r="B74" s="21">
        <v>13</v>
      </c>
      <c r="C74" s="169">
        <v>324</v>
      </c>
      <c r="D74" s="169">
        <v>193</v>
      </c>
      <c r="E74" s="169">
        <v>11</v>
      </c>
      <c r="F74" s="142"/>
      <c r="G74" s="182">
        <f t="shared" si="0"/>
        <v>24.923076923076923</v>
      </c>
      <c r="H74" s="182">
        <f t="shared" si="1"/>
        <v>14.846153846153847</v>
      </c>
      <c r="I74" s="150">
        <f t="shared" si="2"/>
        <v>5.6994818652849742E-2</v>
      </c>
    </row>
    <row r="75" spans="1:9" x14ac:dyDescent="0.2">
      <c r="A75" s="483" t="s">
        <v>56</v>
      </c>
      <c r="B75" s="21">
        <v>5</v>
      </c>
      <c r="C75" s="169">
        <v>59</v>
      </c>
      <c r="D75" s="169">
        <v>47</v>
      </c>
      <c r="E75" s="169">
        <v>5</v>
      </c>
      <c r="F75" s="142"/>
      <c r="G75" s="182">
        <f t="shared" ref="G75:G85" si="3">C75/B75</f>
        <v>11.8</v>
      </c>
      <c r="H75" s="182">
        <f t="shared" ref="H75:H85" si="4">D75/B75</f>
        <v>9.4</v>
      </c>
      <c r="I75" s="150">
        <f t="shared" ref="I75:I85" si="5">E75/D75</f>
        <v>0.10638297872340426</v>
      </c>
    </row>
    <row r="76" spans="1:9" x14ac:dyDescent="0.2">
      <c r="A76" s="483" t="s">
        <v>57</v>
      </c>
      <c r="B76" s="21">
        <v>8</v>
      </c>
      <c r="C76" s="169">
        <v>150</v>
      </c>
      <c r="D76" s="169">
        <v>125</v>
      </c>
      <c r="E76" s="169">
        <v>8</v>
      </c>
      <c r="F76" s="142"/>
      <c r="G76" s="182">
        <f t="shared" si="3"/>
        <v>18.75</v>
      </c>
      <c r="H76" s="182">
        <f t="shared" si="4"/>
        <v>15.625</v>
      </c>
      <c r="I76" s="150">
        <f t="shared" si="5"/>
        <v>6.4000000000000001E-2</v>
      </c>
    </row>
    <row r="77" spans="1:9" x14ac:dyDescent="0.2">
      <c r="A77" s="483" t="s">
        <v>58</v>
      </c>
      <c r="B77" s="21">
        <v>5</v>
      </c>
      <c r="C77" s="169">
        <v>54</v>
      </c>
      <c r="D77" s="169">
        <v>52</v>
      </c>
      <c r="E77" s="169">
        <v>5</v>
      </c>
      <c r="F77" s="142"/>
      <c r="G77" s="182">
        <f t="shared" si="3"/>
        <v>10.8</v>
      </c>
      <c r="H77" s="182">
        <f t="shared" si="4"/>
        <v>10.4</v>
      </c>
      <c r="I77" s="150">
        <f t="shared" si="5"/>
        <v>9.6153846153846159E-2</v>
      </c>
    </row>
    <row r="78" spans="1:9" x14ac:dyDescent="0.2">
      <c r="A78" s="484" t="s">
        <v>59</v>
      </c>
      <c r="B78" s="43">
        <v>9</v>
      </c>
      <c r="C78" s="170">
        <v>142</v>
      </c>
      <c r="D78" s="170">
        <v>96</v>
      </c>
      <c r="E78" s="170">
        <v>9</v>
      </c>
      <c r="F78" s="142"/>
      <c r="G78" s="183">
        <f t="shared" si="3"/>
        <v>15.777777777777779</v>
      </c>
      <c r="H78" s="183">
        <f t="shared" si="4"/>
        <v>10.666666666666666</v>
      </c>
      <c r="I78" s="151">
        <f t="shared" si="5"/>
        <v>9.375E-2</v>
      </c>
    </row>
    <row r="79" spans="1:9" x14ac:dyDescent="0.2">
      <c r="A79" s="480" t="s">
        <v>32</v>
      </c>
      <c r="B79" s="64">
        <v>23</v>
      </c>
      <c r="C79" s="166">
        <v>360</v>
      </c>
      <c r="D79" s="166">
        <v>209</v>
      </c>
      <c r="E79" s="166">
        <v>22</v>
      </c>
      <c r="F79" s="142"/>
      <c r="G79" s="177">
        <f t="shared" si="3"/>
        <v>15.652173913043478</v>
      </c>
      <c r="H79" s="178">
        <f t="shared" si="4"/>
        <v>9.0869565217391308</v>
      </c>
      <c r="I79" s="188">
        <f t="shared" si="5"/>
        <v>0.10526315789473684</v>
      </c>
    </row>
    <row r="80" spans="1:9" x14ac:dyDescent="0.2">
      <c r="A80" s="481" t="s">
        <v>99</v>
      </c>
      <c r="B80" s="66">
        <v>23</v>
      </c>
      <c r="C80" s="167">
        <v>360</v>
      </c>
      <c r="D80" s="167">
        <v>209</v>
      </c>
      <c r="E80" s="167">
        <v>22</v>
      </c>
      <c r="F80" s="142"/>
      <c r="G80" s="179">
        <f t="shared" si="3"/>
        <v>15.652173913043478</v>
      </c>
      <c r="H80" s="180">
        <f t="shared" si="4"/>
        <v>9.0869565217391308</v>
      </c>
      <c r="I80" s="189">
        <f t="shared" si="5"/>
        <v>0.10526315789473684</v>
      </c>
    </row>
    <row r="81" spans="1:9" x14ac:dyDescent="0.2">
      <c r="A81" s="482" t="s">
        <v>33</v>
      </c>
      <c r="B81" s="20">
        <v>13</v>
      </c>
      <c r="C81" s="168">
        <v>183</v>
      </c>
      <c r="D81" s="168">
        <v>131</v>
      </c>
      <c r="E81" s="168">
        <v>13</v>
      </c>
      <c r="F81" s="142"/>
      <c r="G81" s="181">
        <f t="shared" si="3"/>
        <v>14.076923076923077</v>
      </c>
      <c r="H81" s="181">
        <f t="shared" si="4"/>
        <v>10.076923076923077</v>
      </c>
      <c r="I81" s="149">
        <f t="shared" si="5"/>
        <v>9.9236641221374045E-2</v>
      </c>
    </row>
    <row r="82" spans="1:9" x14ac:dyDescent="0.2">
      <c r="A82" s="483" t="s">
        <v>34</v>
      </c>
      <c r="B82" s="21">
        <v>9</v>
      </c>
      <c r="C82" s="169">
        <v>167</v>
      </c>
      <c r="D82" s="169">
        <v>78</v>
      </c>
      <c r="E82" s="169">
        <v>8</v>
      </c>
      <c r="F82" s="142"/>
      <c r="G82" s="182">
        <f t="shared" si="3"/>
        <v>18.555555555555557</v>
      </c>
      <c r="H82" s="182">
        <f t="shared" si="4"/>
        <v>8.6666666666666661</v>
      </c>
      <c r="I82" s="150">
        <f t="shared" si="5"/>
        <v>0.10256410256410256</v>
      </c>
    </row>
    <row r="83" spans="1:9" x14ac:dyDescent="0.2">
      <c r="A83" s="488" t="s">
        <v>35</v>
      </c>
      <c r="B83" s="22">
        <v>1</v>
      </c>
      <c r="C83" s="172">
        <v>10</v>
      </c>
      <c r="D83" s="172">
        <v>10</v>
      </c>
      <c r="E83" s="172">
        <v>1</v>
      </c>
      <c r="F83" s="142"/>
      <c r="G83" s="187">
        <f t="shared" si="3"/>
        <v>10</v>
      </c>
      <c r="H83" s="187">
        <f t="shared" si="4"/>
        <v>10</v>
      </c>
      <c r="I83" s="154">
        <f t="shared" si="5"/>
        <v>0.1</v>
      </c>
    </row>
    <row r="84" spans="1:9" x14ac:dyDescent="0.2">
      <c r="D84" s="281"/>
    </row>
    <row r="85" spans="1:9" x14ac:dyDescent="0.2">
      <c r="A85" s="191" t="s">
        <v>60</v>
      </c>
      <c r="B85" s="12">
        <f>B79+B49+B19+B10</f>
        <v>1070</v>
      </c>
      <c r="C85" s="12">
        <f>C79+C49+C19+C10</f>
        <v>39682</v>
      </c>
      <c r="D85" s="12">
        <v>7958</v>
      </c>
      <c r="E85" s="192">
        <f>E79+E49+E19+E10</f>
        <v>1018</v>
      </c>
      <c r="G85" s="193">
        <f t="shared" si="3"/>
        <v>37.085981308411213</v>
      </c>
      <c r="H85" s="194">
        <f t="shared" si="4"/>
        <v>7.4373831775700934</v>
      </c>
      <c r="I85" s="146">
        <f t="shared" si="5"/>
        <v>0.12792158833877859</v>
      </c>
    </row>
    <row r="86" spans="1:9" ht="6.75" customHeight="1" x14ac:dyDescent="0.2"/>
    <row r="87" spans="1:9" ht="25.5" customHeight="1" x14ac:dyDescent="0.2">
      <c r="A87" s="631" t="s">
        <v>482</v>
      </c>
      <c r="B87" s="632"/>
      <c r="C87" s="632"/>
      <c r="D87" s="632"/>
      <c r="E87" s="632"/>
      <c r="F87" s="632"/>
      <c r="G87" s="632"/>
      <c r="H87" s="632"/>
      <c r="I87" s="632"/>
    </row>
    <row r="88" spans="1:9" x14ac:dyDescent="0.2">
      <c r="A88" s="340" t="s">
        <v>556</v>
      </c>
    </row>
    <row r="89" spans="1:9" x14ac:dyDescent="0.2">
      <c r="A89" s="341" t="s">
        <v>519</v>
      </c>
    </row>
    <row r="90" spans="1:9" x14ac:dyDescent="0.2">
      <c r="D90" s="281"/>
    </row>
  </sheetData>
  <mergeCells count="4">
    <mergeCell ref="A2:I2"/>
    <mergeCell ref="A5:I5"/>
    <mergeCell ref="A8:A9"/>
    <mergeCell ref="A87:I8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2020</oddHeader>
    <oddFooter>Page &amp;P de &amp;N</oddFooter>
  </headerFooter>
  <rowBreaks count="1" manualBreakCount="1"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46</vt:i4>
      </vt:variant>
    </vt:vector>
  </HeadingPairs>
  <TitlesOfParts>
    <vt:vector size="78" baseType="lpstr">
      <vt:lpstr>PG_0</vt:lpstr>
      <vt:lpstr>TAB_MAT</vt:lpstr>
      <vt:lpstr>PG_1</vt:lpstr>
      <vt:lpstr>TAB_S_1</vt:lpstr>
      <vt:lpstr>TAB_S_2</vt:lpstr>
      <vt:lpstr>TAB_S_3</vt:lpstr>
      <vt:lpstr>TAB_S_4</vt:lpstr>
      <vt:lpstr>PG_2</vt:lpstr>
      <vt:lpstr>TAB_2_1</vt:lpstr>
      <vt:lpstr>TAB_2_2</vt:lpstr>
      <vt:lpstr>TAB_2_3</vt:lpstr>
      <vt:lpstr>TAB_2_4</vt:lpstr>
      <vt:lpstr>PG_3</vt:lpstr>
      <vt:lpstr>TAB_3_1</vt:lpstr>
      <vt:lpstr>TAB_3_2</vt:lpstr>
      <vt:lpstr>TAB_3_3</vt:lpstr>
      <vt:lpstr>TAB_3_4</vt:lpstr>
      <vt:lpstr>TAB_3_5</vt:lpstr>
      <vt:lpstr>PG_4</vt:lpstr>
      <vt:lpstr>TAB_4_1</vt:lpstr>
      <vt:lpstr>TAB_4_2</vt:lpstr>
      <vt:lpstr>TAB_4_3</vt:lpstr>
      <vt:lpstr>TAB_4_4</vt:lpstr>
      <vt:lpstr>TAB_4_5</vt:lpstr>
      <vt:lpstr>TAB 4 6</vt:lpstr>
      <vt:lpstr>PG_5</vt:lpstr>
      <vt:lpstr>TAB_5_1</vt:lpstr>
      <vt:lpstr>TAB_5_2</vt:lpstr>
      <vt:lpstr>TAB_5_3</vt:lpstr>
      <vt:lpstr>PG_6</vt:lpstr>
      <vt:lpstr>TAB_6</vt:lpstr>
      <vt:lpstr>TAB_CNU</vt:lpstr>
      <vt:lpstr>TAB_2_1!Impression_des_titres</vt:lpstr>
      <vt:lpstr>TAB_2_2!Impression_des_titres</vt:lpstr>
      <vt:lpstr>TAB_2_3!Impression_des_titres</vt:lpstr>
      <vt:lpstr>TAB_2_4!Impression_des_titres</vt:lpstr>
      <vt:lpstr>TAB_3_1!Impression_des_titres</vt:lpstr>
      <vt:lpstr>TAB_3_2!Impression_des_titres</vt:lpstr>
      <vt:lpstr>TAB_3_3!Impression_des_titres</vt:lpstr>
      <vt:lpstr>TAB_3_4!Impression_des_titres</vt:lpstr>
      <vt:lpstr>TAB_4_1!Impression_des_titres</vt:lpstr>
      <vt:lpstr>TAB_4_2!Impression_des_titres</vt:lpstr>
      <vt:lpstr>TAB_4_5!Impression_des_titres</vt:lpstr>
      <vt:lpstr>TAB_5_1!Impression_des_titres</vt:lpstr>
      <vt:lpstr>TAB_5_2!Impression_des_titres</vt:lpstr>
      <vt:lpstr>TAB_5_3!Impression_des_titres</vt:lpstr>
      <vt:lpstr>TAB_S_4!Impression_des_titres</vt:lpstr>
      <vt:lpstr>PG_0!Zone_d_impression</vt:lpstr>
      <vt:lpstr>PG_1!Zone_d_impression</vt:lpstr>
      <vt:lpstr>PG_2!Zone_d_impression</vt:lpstr>
      <vt:lpstr>PG_3!Zone_d_impression</vt:lpstr>
      <vt:lpstr>PG_4!Zone_d_impression</vt:lpstr>
      <vt:lpstr>PG_5!Zone_d_impression</vt:lpstr>
      <vt:lpstr>PG_6!Zone_d_impression</vt:lpstr>
      <vt:lpstr>'TAB 4 6'!Zone_d_impression</vt:lpstr>
      <vt:lpstr>TAB_2_1!Zone_d_impression</vt:lpstr>
      <vt:lpstr>TAB_2_2!Zone_d_impression</vt:lpstr>
      <vt:lpstr>TAB_2_3!Zone_d_impression</vt:lpstr>
      <vt:lpstr>TAB_2_4!Zone_d_impression</vt:lpstr>
      <vt:lpstr>TAB_3_1!Zone_d_impression</vt:lpstr>
      <vt:lpstr>TAB_3_2!Zone_d_impression</vt:lpstr>
      <vt:lpstr>TAB_3_3!Zone_d_impression</vt:lpstr>
      <vt:lpstr>TAB_3_4!Zone_d_impression</vt:lpstr>
      <vt:lpstr>TAB_4_1!Zone_d_impression</vt:lpstr>
      <vt:lpstr>TAB_4_2!Zone_d_impression</vt:lpstr>
      <vt:lpstr>TAB_4_3!Zone_d_impression</vt:lpstr>
      <vt:lpstr>TAB_4_4!Zone_d_impression</vt:lpstr>
      <vt:lpstr>TAB_4_5!Zone_d_impression</vt:lpstr>
      <vt:lpstr>TAB_5_1!Zone_d_impression</vt:lpstr>
      <vt:lpstr>TAB_5_2!Zone_d_impression</vt:lpstr>
      <vt:lpstr>TAB_5_3!Zone_d_impression</vt:lpstr>
      <vt:lpstr>TAB_6!Zone_d_impression</vt:lpstr>
      <vt:lpstr>TAB_CNU!Zone_d_impression</vt:lpstr>
      <vt:lpstr>TAB_MAT!Zone_d_impression</vt:lpstr>
      <vt:lpstr>TAB_S_1!Zone_d_impression</vt:lpstr>
      <vt:lpstr>TAB_S_2!Zone_d_impression</vt:lpstr>
      <vt:lpstr>TAB_S_3!Zone_d_impression</vt:lpstr>
      <vt:lpstr>TAB_S_4!Zone_d_impression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Thirion</dc:creator>
  <cp:lastModifiedBy>Administration centrale</cp:lastModifiedBy>
  <cp:lastPrinted>2020-09-17T15:32:10Z</cp:lastPrinted>
  <dcterms:created xsi:type="dcterms:W3CDTF">2015-09-24T15:41:36Z</dcterms:created>
  <dcterms:modified xsi:type="dcterms:W3CDTF">2020-09-18T13:04:07Z</dcterms:modified>
</cp:coreProperties>
</file>