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770" yWindow="765" windowWidth="16305" windowHeight="11700" tabRatio="902"/>
  </bookViews>
  <sheets>
    <sheet name="PG_0" sheetId="2" r:id="rId1"/>
    <sheet name="TAB_MAT" sheetId="50" r:id="rId2"/>
    <sheet name="PG_1" sheetId="3" r:id="rId3"/>
    <sheet name="TAB_1" sheetId="42" r:id="rId4"/>
    <sheet name="TAB_2" sheetId="40" r:id="rId5"/>
    <sheet name="TAB_3" sheetId="41" r:id="rId6"/>
    <sheet name="PG_2" sheetId="5" r:id="rId7"/>
    <sheet name="TAB_4" sheetId="6" r:id="rId8"/>
    <sheet name="TAB_5" sheetId="8" r:id="rId9"/>
    <sheet name="Page" sheetId="9" r:id="rId10"/>
    <sheet name="TAB_6" sheetId="10" r:id="rId11"/>
    <sheet name="TAB_7" sheetId="49" r:id="rId12"/>
    <sheet name="TAB_8" sheetId="20" r:id="rId13"/>
    <sheet name="TAB_9" sheetId="21" r:id="rId14"/>
    <sheet name="TAB_10_1" sheetId="38" r:id="rId15"/>
    <sheet name="TAB_10_2" sheetId="39" r:id="rId16"/>
    <sheet name="TAB_11" sheetId="35" r:id="rId17"/>
    <sheet name="TAB_12" sheetId="36" r:id="rId18"/>
    <sheet name="PG_3" sheetId="22" r:id="rId19"/>
    <sheet name="TAB_13" sheetId="23" r:id="rId20"/>
    <sheet name="TAB_14" sheetId="24" r:id="rId21"/>
    <sheet name="TAB_15" sheetId="37" r:id="rId22"/>
    <sheet name="PG_4" sheetId="25" r:id="rId23"/>
    <sheet name="TAB_16" sheetId="26" r:id="rId24"/>
    <sheet name="TAB_17" sheetId="27" r:id="rId25"/>
    <sheet name="TAB_18" sheetId="28" r:id="rId26"/>
    <sheet name="TAB_19" sheetId="29" r:id="rId27"/>
    <sheet name="PG_5" sheetId="30" r:id="rId28"/>
    <sheet name="TAB_20" sheetId="51" r:id="rId29"/>
    <sheet name="PG_6" sheetId="52" r:id="rId30"/>
    <sheet name="TAB_21" sheetId="31" r:id="rId31"/>
    <sheet name="TAB_22" sheetId="32" r:id="rId32"/>
    <sheet name="PG_7" sheetId="33" r:id="rId33"/>
    <sheet name="CNU" sheetId="34" r:id="rId34"/>
  </sheets>
  <externalReferences>
    <externalReference r:id="rId35"/>
    <externalReference r:id="rId36"/>
  </externalReferences>
  <definedNames>
    <definedName name="_xlnm._FilterDatabase" localSheetId="9" hidden="1">Page!#REF!</definedName>
    <definedName name="_xlnm._FilterDatabase" localSheetId="3" hidden="1">TAB_1!#REF!</definedName>
    <definedName name="_xlnm._FilterDatabase" localSheetId="16" hidden="1">TAB_11!$A$8:$E$112</definedName>
    <definedName name="_xlnm._FilterDatabase" localSheetId="17" hidden="1">TAB_12!$A$8:$G$162</definedName>
    <definedName name="_xlnm._FilterDatabase" localSheetId="19" hidden="1">TAB_13!$A$6:$L$81</definedName>
    <definedName name="_xlnm._FilterDatabase" localSheetId="23" hidden="1">TAB_16!$C$7:$O$66</definedName>
    <definedName name="_xlnm._FilterDatabase" localSheetId="24" hidden="1">TAB_17!$C$7:$O$76</definedName>
    <definedName name="_xlnm._FilterDatabase" localSheetId="4" hidden="1">TAB_2!$A$8:$AC$180</definedName>
    <definedName name="_xlnm._FilterDatabase" localSheetId="28" hidden="1">TAB_20!$A$6:$G$80</definedName>
    <definedName name="_xlnm._FilterDatabase" localSheetId="30" hidden="1">TAB_21!$A$6:$D$151</definedName>
    <definedName name="_xlnm._FilterDatabase" localSheetId="31" hidden="1">TAB_22!#REF!</definedName>
    <definedName name="_xlnm._FilterDatabase" localSheetId="5" hidden="1">TAB_3!$A$7:$O$81</definedName>
    <definedName name="_xlnm._FilterDatabase" localSheetId="7" hidden="1">TAB_4!$A$7:$K$81</definedName>
    <definedName name="_xlnm._FilterDatabase" localSheetId="8" hidden="1">TAB_5!#REF!</definedName>
    <definedName name="_xlnm._FilterDatabase" localSheetId="10" hidden="1">TAB_6!#REF!</definedName>
    <definedName name="_xlnm._FilterDatabase" localSheetId="11" hidden="1">TAB_7!#REF!</definedName>
    <definedName name="_xlnm._FilterDatabase" localSheetId="12" hidden="1">TAB_8!$A$7:$H$158</definedName>
    <definedName name="_xlnm._FilterDatabase" localSheetId="13" hidden="1">TAB_9!#REF!</definedName>
    <definedName name="ASSOCIE_GD">'[1]4_NON_PERMANENTS'!$AD$15:$AE$18</definedName>
    <definedName name="ASSOCIE_GROUPE">'[1]4_NON_PERMANENTS'!$AD$1:$AE$12</definedName>
    <definedName name="ASSOCIE_SECTION">'[1]4_NON_PERMANENTS'!$AA$1:$AB$54</definedName>
    <definedName name="ATER_GD">'[1]4_NON_PERMANENTS'!$L$15:$M$18</definedName>
    <definedName name="ATER_GROUPE">'[1]4_NON_PERMANENTS'!$L$1:$M$13</definedName>
    <definedName name="ATER_SECTION">'[1]4_NON_PERMANENTS'!$I$1:$J$56</definedName>
    <definedName name="BOX_MCF_GD">'[1]2_2_BOXPLOT'!$B$96:$J$99</definedName>
    <definedName name="BOX_MCF_GROUPE">'[1]2_2_BOXPLOT'!$B$68:$J$80</definedName>
    <definedName name="BOX_PR_GD">'[1]2_2_BOXPLOT'!$B$100:$J$103</definedName>
    <definedName name="BOX_PR_GROUPE">'[1]2_2_BOXPLOT'!$B$81:$J$93</definedName>
    <definedName name="CANDIDATS_MCF_GD">'[1]3_2_CANDIDATS_MCF'!$A$84:$U$88</definedName>
    <definedName name="CANDIDATS_MCF_GROUPE">'[1]3_2_CANDIDATS_MCF'!$A$65:$U$78</definedName>
    <definedName name="CANDIDATS_MCF_SECTION">'[1]3_2_CANDIDATS_MCF'!$A$2:$U$59</definedName>
    <definedName name="CANDIDATS_PR_GD">'[1]3_2_CANDIDATS_PR'!$A$80:$U$85</definedName>
    <definedName name="CANDIDATS_PR_GROUPE">'[1]3_2_CANDIDATS_PR'!$A$63:$U$75</definedName>
    <definedName name="CANDIDATS_PR_SECTION">'[1]3_2_CANDIDATS_PR'!$A$1:$U$59</definedName>
    <definedName name="DC_GD">'[1]4_NON_PERMANENTS'!$E$19:$G$24</definedName>
    <definedName name="DC_GROUPE">'[1]4_NON_PERMANENTS'!$E$3:$G$17</definedName>
    <definedName name="DC_SECTION">'[1]4_NON_PERMANENTS'!$A$3:$C$60</definedName>
    <definedName name="EFF_PR_ETAB">'[1]5_EFFECTIF_PR'!$A$3:$EQ$61</definedName>
    <definedName name="EFFECTIF_MCF_ETAB">'[1]5_EFFECTIF_MCF'!$A$2:$EQ$61</definedName>
    <definedName name="etudiants_etab">[2]EFF_ETUDIANTS!$G$2:$H$145</definedName>
    <definedName name="etudiants_typo">[2]EFF_ETUDIANTS!$A$1:$B$11</definedName>
    <definedName name="groupe_2008">[2]REDEPLOIEMENT!$A$158:$O$302</definedName>
    <definedName name="groupe_2012">[2]REDEPLOIEMENT!$A$5:$O$151</definedName>
    <definedName name="HISTO_GD">[1]HISTORI!$N$20:$X$26</definedName>
    <definedName name="HISTO_GROUPE">[1]HISTORI!$N$1:$X$16</definedName>
    <definedName name="HISTO_SECTION">[1]HISTORI!$A$3:$K$60</definedName>
    <definedName name="_xlnm.Print_Titles" localSheetId="16">TAB_11!$6:$7</definedName>
    <definedName name="_xlnm.Print_Titles" localSheetId="17">TAB_12!$7:$8</definedName>
    <definedName name="_xlnm.Print_Titles" localSheetId="19">TAB_13!$6:$7</definedName>
    <definedName name="_xlnm.Print_Titles" localSheetId="4">TAB_2!$6:$8</definedName>
    <definedName name="_xlnm.Print_Titles" localSheetId="28">TAB_20!$6:$7</definedName>
    <definedName name="_xlnm.Print_Titles" localSheetId="30">TAB_21!$5:$7</definedName>
    <definedName name="_xlnm.Print_Titles" localSheetId="31">TAB_22!$5:$7</definedName>
    <definedName name="_xlnm.Print_Titles" localSheetId="5">TAB_3!$6:$8</definedName>
    <definedName name="_xlnm.Print_Titles" localSheetId="7">TAB_4!$6:$8</definedName>
    <definedName name="_xlnm.Print_Titles" localSheetId="8">TAB_5!$6:$8</definedName>
    <definedName name="_xlnm.Print_Titles" localSheetId="12">TAB_8!$6:$8</definedName>
    <definedName name="INVITE_GD">'[1]4_NON_PERMANENTS'!$X$15:$Y$18</definedName>
    <definedName name="INVITE_GROUPE">'[1]4_NON_PERMANENTS'!$X$1:$Y$13</definedName>
    <definedName name="INVITE_SECTION">'[1]4_NON_PERMANENTS'!$U$1:$V$56</definedName>
    <definedName name="LIEN_CNU">[1]P1!$T$1</definedName>
    <definedName name="LIEN_GD">[1]P1!$V$1</definedName>
    <definedName name="LIEN_GROUPE">[1]P1!$U$1</definedName>
    <definedName name="LISTE_SECTION">[1]LISTE_SECTION!$A$2:$E$58</definedName>
    <definedName name="LML_GD">'[1]4_NON_PERMANENTS'!$R$17:$S$20</definedName>
    <definedName name="LML_GROUPE">'[1]4_NON_PERMANENTS'!$R$1:$S$13</definedName>
    <definedName name="LML_SECTION">'[1]4_NON_PERMANENTS'!$O$1:$P$56</definedName>
    <definedName name="MED_MCF_FEMME">'[1]2_2_MEDIANE'!$C$62:$E$118</definedName>
    <definedName name="MED_MCF_HOMME">'[1]2_2_MEDIANE'!$I$62:$K$118</definedName>
    <definedName name="MED_MCF_TOTAL">'[1]2_2_MEDIANE'!$O$62:$Q$118</definedName>
    <definedName name="MED_PR_FEMME">'[1]2_2_MEDIANE'!$C$2:$E$58</definedName>
    <definedName name="MED_PR_HOMME">'[1]2_2_MEDIANE'!$I$1:$K$58</definedName>
    <definedName name="MED_PR_TOTAL">'[1]2_2_MEDIANE'!$O$2:$Q$58</definedName>
    <definedName name="PLOT_MCF_SECTION">'[1]2_2_BOXPLOT'!$O$2:$W$58</definedName>
    <definedName name="PLOT_PR_SECTION">'[1]2_2_BOXPLOT'!$C$2:$K$58</definedName>
    <definedName name="POSTES_PUBLIES">'[1]3_2_PUBLIES'!$A$2:$L$63</definedName>
    <definedName name="POSTES_PUBLIES_GD">'[1]3_2_PUBLIES'!$A$67:$K$72</definedName>
    <definedName name="POSTES_PUBLIES_GROUPE">'[1]3_2_PUBLIES'!$A$76:$K$89</definedName>
    <definedName name="POURVUS_MCF_GD">'[1]3_2_POURVUS_MCF'!$A$80:$U$86</definedName>
    <definedName name="POURVUS_MCF_GROUPE">'[1]3_2_POURVUS_MCF'!$A$63:$U$78</definedName>
    <definedName name="POURVUS_MCF_SECTION">'[1]3_2_POURVUS_MCF'!$A$1:$U$60</definedName>
    <definedName name="POURVUS_PR_GD">'[1]3_2_POURVUS_PR'!$A$85:$U$89</definedName>
    <definedName name="POURVUS_PR_GROUPE">'[1]3_2_POURVUS_PR'!$A$68:$U$82</definedName>
    <definedName name="POURVUS_PR_SECTION">'[1]3_2_POURVUS_PR'!$A$1:$U$63</definedName>
    <definedName name="PREVISION_RETRAITE_GD">'[1]2_3_PREVISION_AGE'!$N$19:$X$25</definedName>
    <definedName name="PREVISION_RETRAITE_GROUPE">'[1]2_3_PREVISION_AGE'!$N$1:$X$15</definedName>
    <definedName name="PREVISION_RETRAITE_SECTION">'[1]2_3_PREVISION_AGE'!$A$1:$K$59</definedName>
    <definedName name="PYRAMIDE_MCF">'[1]2_1_PYRAMIDE'!$L$1:$U$59</definedName>
    <definedName name="PYRAMIDE_PR">'[1]2_1_PYRAMIDE'!$A$1:$J$59</definedName>
    <definedName name="QUALIF_CANDID_MCF_GD">'[1]3_1_QUALIF_MCF'!$A$79:$U$85</definedName>
    <definedName name="QUALIF_CANDID_MCF_GROUPE">'[1]3_1_QUALIF_MCF'!$A$62:$U$76</definedName>
    <definedName name="QUALIF_CANDID_MCF_SECTION">'[1]3_1_QUALIF_MCF'!$A$1:$U$59</definedName>
    <definedName name="QUALIF_CANDID_PR_GD">'[1]3_1_QUALIF_PR'!$A$83:$U$89</definedName>
    <definedName name="QUALIF_CANDID_PR_GROUPE">'[1]3_1_QUALIF_PR'!$A$65:$U$80</definedName>
    <definedName name="QUALIF_CANDID_PR_SECTION">'[1]3_1_QUALIF_PR'!$A$1:$U$60</definedName>
    <definedName name="QUALIF_OK_MCF_GD">'[1]3_1_RESULT_MCF'!$A$79:$U$85</definedName>
    <definedName name="QUALIF_OK_MCF_GROUPE">'[1]3_1_RESULT_MCF'!$A$62:$U$76</definedName>
    <definedName name="QUALIF_OK_MCF_SECTION">'[1]3_1_RESULT_MCF'!$A$1:$U$59</definedName>
    <definedName name="QUALIF_OK_PR_GD">'[1]3_1_RESULT_PR'!$A$78:$U$84</definedName>
    <definedName name="QUALIF_OK_PR_GROUPE">'[1]3_1_RESULT_PR'!$A$60:$U$74</definedName>
    <definedName name="QUALIF_OK_PR_SECTION">'[1]3_1_RESULT_PR'!$A$1:$U$57</definedName>
    <definedName name="redeploiement_typo">[2]REDEPLOIEMENT_TYPO!$A$2:$B$11</definedName>
    <definedName name="RETRAITES_GD">'[1]2_3_RETRAITES'!$F$18:$H$22</definedName>
    <definedName name="RETRAITES_GROUPE">'[1]2_3_RETRAITES'!$F$1:$H$14</definedName>
    <definedName name="RETRAITES_SECTION">'[1]2_3_RETRAITES'!$A$1:$C$61</definedName>
    <definedName name="TRANCHE_MCF">'[1]2_2_TRANCHE'!$U$2:$AM$60</definedName>
    <definedName name="TRANCHE_PR">'[1]2_2_TRANCHE'!$A$1:$S$61</definedName>
    <definedName name="_xlnm.Print_Area" localSheetId="33">CNU!$A$1:$E$63</definedName>
    <definedName name="_xlnm.Print_Area" localSheetId="9">Page!$A$1:$G$26</definedName>
    <definedName name="_xlnm.Print_Area" localSheetId="0">PG_0!$A$1:$J$59</definedName>
    <definedName name="_xlnm.Print_Area" localSheetId="2">PG_1!$A$1:$J$59</definedName>
    <definedName name="_xlnm.Print_Area" localSheetId="6">PG_2!$A$1:$J$59</definedName>
    <definedName name="_xlnm.Print_Area" localSheetId="18">PG_3!$A$1:$J$59</definedName>
    <definedName name="_xlnm.Print_Area" localSheetId="22">PG_4!$A$1:$J$59</definedName>
    <definedName name="_xlnm.Print_Area" localSheetId="27">PG_5!$A$1:$J$59</definedName>
    <definedName name="_xlnm.Print_Area" localSheetId="29">PG_6!$A$1:$J$59</definedName>
    <definedName name="_xlnm.Print_Area" localSheetId="32">PG_7!$A$1:$J$59</definedName>
    <definedName name="_xlnm.Print_Area" localSheetId="3">TAB_1!$A$1:$AF$41</definedName>
    <definedName name="_xlnm.Print_Area" localSheetId="14">TAB_10_1!$A$1:$I$65</definedName>
    <definedName name="_xlnm.Print_Area" localSheetId="15">TAB_10_2!$A$1:$I$45</definedName>
    <definedName name="_xlnm.Print_Area" localSheetId="16">TAB_11!$A$1:$E$116</definedName>
    <definedName name="_xlnm.Print_Area" localSheetId="17">TAB_12!$A$1:$G$164</definedName>
    <definedName name="_xlnm.Print_Area" localSheetId="19">TAB_13!$A$1:$L$85</definedName>
    <definedName name="_xlnm.Print_Area" localSheetId="20">TAB_14!$A$1:$J$70</definedName>
    <definedName name="_xlnm.Print_Area" localSheetId="21">TAB_15!$A$1:$I$60</definedName>
    <definedName name="_xlnm.Print_Area" localSheetId="23">TAB_16!$A$2:$O$83</definedName>
    <definedName name="_xlnm.Print_Area" localSheetId="24">TAB_17!$A$2:$O$83</definedName>
    <definedName name="_xlnm.Print_Area" localSheetId="25">TAB_18!$A$1:$T$29</definedName>
    <definedName name="_xlnm.Print_Area" localSheetId="26">TAB_19!$A$1:$I$61</definedName>
    <definedName name="_xlnm.Print_Area" localSheetId="4">TAB_2!$A$1:$U$183</definedName>
    <definedName name="_xlnm.Print_Area" localSheetId="28">TAB_20!$A$3:$G$85</definedName>
    <definedName name="_xlnm.Print_Area" localSheetId="30">TAB_21!$A$1:$D$175</definedName>
    <definedName name="_xlnm.Print_Area" localSheetId="31">TAB_22!$A$1:$E$74</definedName>
    <definedName name="_xlnm.Print_Area" localSheetId="5">TAB_3!$A$1:$S$94</definedName>
    <definedName name="_xlnm.Print_Area" localSheetId="7">TAB_4!$A$1:$K$85</definedName>
    <definedName name="_xlnm.Print_Area" localSheetId="8">TAB_5!$A$1:$H$73</definedName>
    <definedName name="_xlnm.Print_Area" localSheetId="10">TAB_6!$A$1:$S$18</definedName>
    <definedName name="_xlnm.Print_Area" localSheetId="11">TAB_7!$A$1:$S$18</definedName>
    <definedName name="_xlnm.Print_Area" localSheetId="12">TAB_8!$A$1:$P$161</definedName>
    <definedName name="_xlnm.Print_Area" localSheetId="13">TAB_9!$A$1:$G$70</definedName>
    <definedName name="_xlnm.Print_Area" localSheetId="1">TAB_MAT!$A$1:$B$45</definedName>
  </definedNames>
  <calcPr calcId="145621"/>
</workbook>
</file>

<file path=xl/calcChain.xml><?xml version="1.0" encoding="utf-8"?>
<calcChain xmlns="http://schemas.openxmlformats.org/spreadsheetml/2006/main">
  <c r="M180" i="40" l="1"/>
  <c r="M178" i="40"/>
  <c r="M177" i="40"/>
  <c r="M176" i="40"/>
  <c r="M175" i="40"/>
  <c r="M174" i="40"/>
  <c r="M173" i="40"/>
  <c r="M172" i="40"/>
  <c r="M171" i="40"/>
  <c r="M170" i="40"/>
  <c r="M169" i="40"/>
  <c r="M168" i="40"/>
  <c r="M167" i="40"/>
  <c r="M166" i="40"/>
  <c r="M165" i="40"/>
  <c r="M164" i="40"/>
  <c r="M163" i="40"/>
  <c r="M162" i="40"/>
  <c r="M161" i="40"/>
  <c r="M160" i="40"/>
  <c r="M159" i="40"/>
  <c r="M158" i="40"/>
  <c r="M157" i="40"/>
  <c r="M156" i="40"/>
  <c r="M155" i="40"/>
  <c r="M154" i="40"/>
  <c r="M153" i="40"/>
  <c r="M152" i="40"/>
  <c r="M151" i="40"/>
  <c r="M150" i="40"/>
  <c r="M149" i="40"/>
  <c r="M148" i="40"/>
  <c r="M147" i="40"/>
  <c r="M146" i="40"/>
  <c r="M145" i="40"/>
  <c r="M144" i="40"/>
  <c r="M143" i="40"/>
  <c r="M142" i="40"/>
  <c r="M141" i="40"/>
  <c r="M140" i="40"/>
  <c r="M139" i="40"/>
  <c r="M138" i="40"/>
  <c r="M137" i="40"/>
  <c r="M136" i="40"/>
  <c r="M135" i="40"/>
  <c r="M134" i="40"/>
  <c r="M133" i="40"/>
  <c r="M132" i="40"/>
  <c r="M131" i="40"/>
  <c r="M130" i="40"/>
  <c r="M129" i="40"/>
  <c r="M128" i="40"/>
  <c r="M127" i="40"/>
  <c r="M126" i="40"/>
  <c r="M125" i="40"/>
  <c r="M124" i="40"/>
  <c r="M123" i="40"/>
  <c r="M122" i="40"/>
  <c r="M121" i="40"/>
  <c r="M120" i="40"/>
  <c r="M119" i="40"/>
  <c r="M118" i="40"/>
  <c r="M117" i="40"/>
  <c r="M116" i="40"/>
  <c r="M115" i="40"/>
  <c r="M114" i="40"/>
  <c r="M113" i="40"/>
  <c r="M112" i="40"/>
  <c r="M111" i="40"/>
  <c r="M110" i="40"/>
  <c r="M109" i="40"/>
  <c r="M108" i="40"/>
  <c r="M107" i="40"/>
  <c r="M106" i="40"/>
  <c r="M105" i="40"/>
  <c r="M104" i="40"/>
  <c r="M103" i="40"/>
  <c r="M102" i="40"/>
  <c r="M101" i="40"/>
  <c r="M100" i="40"/>
  <c r="M99" i="40"/>
  <c r="M98" i="40"/>
  <c r="M97" i="40"/>
  <c r="M96" i="40"/>
  <c r="M95" i="40"/>
  <c r="M94" i="40"/>
  <c r="M93" i="40"/>
  <c r="M92" i="40"/>
  <c r="M91" i="40"/>
  <c r="M90" i="40"/>
  <c r="M89" i="40"/>
  <c r="M88" i="40"/>
  <c r="M87" i="40"/>
  <c r="M86" i="40"/>
  <c r="M85" i="40"/>
  <c r="M84" i="40"/>
  <c r="M83" i="40"/>
  <c r="M82" i="40"/>
  <c r="M81" i="40"/>
  <c r="M80" i="40"/>
  <c r="M79" i="40"/>
  <c r="M78" i="40"/>
  <c r="M77" i="40"/>
  <c r="M76" i="40"/>
  <c r="M75" i="40"/>
  <c r="M74" i="40"/>
  <c r="M73" i="40"/>
  <c r="M72" i="40"/>
  <c r="M71" i="40"/>
  <c r="M70" i="40"/>
  <c r="M69" i="40"/>
  <c r="M68" i="40"/>
  <c r="M67" i="40"/>
  <c r="M66" i="40"/>
  <c r="M65" i="40"/>
  <c r="M64" i="40"/>
  <c r="M63" i="40"/>
  <c r="M62" i="40"/>
  <c r="M61" i="40"/>
  <c r="M60" i="40"/>
  <c r="M59" i="40"/>
  <c r="M58" i="40"/>
  <c r="M57" i="40"/>
  <c r="M56" i="40"/>
  <c r="M55" i="40"/>
  <c r="M54" i="40"/>
  <c r="M53" i="40"/>
  <c r="M52" i="40"/>
  <c r="M51" i="40"/>
  <c r="M50" i="40"/>
  <c r="M49" i="40"/>
  <c r="M48" i="40"/>
  <c r="M47" i="40"/>
  <c r="M46" i="40"/>
  <c r="M45" i="40"/>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7" i="40"/>
  <c r="M16" i="40"/>
  <c r="M15" i="40"/>
  <c r="M14" i="40"/>
  <c r="M13" i="40"/>
  <c r="M12" i="40"/>
  <c r="M11" i="40"/>
  <c r="M10" i="40"/>
  <c r="M9" i="40"/>
  <c r="P37" i="42"/>
  <c r="O37" i="42"/>
  <c r="C36" i="42"/>
  <c r="D36" i="42"/>
  <c r="E36" i="42"/>
  <c r="F36" i="42"/>
  <c r="G36" i="42"/>
  <c r="H36" i="42"/>
  <c r="I36" i="42"/>
  <c r="J36" i="42"/>
  <c r="K36" i="42"/>
  <c r="L36" i="42"/>
  <c r="M36" i="42"/>
  <c r="N36" i="42"/>
  <c r="O36" i="42"/>
  <c r="P36" i="42"/>
  <c r="B36" i="42"/>
  <c r="L180" i="40" l="1"/>
  <c r="U10" i="40"/>
  <c r="S178" i="40"/>
  <c r="S177" i="40"/>
  <c r="S176" i="40"/>
  <c r="S175" i="40"/>
  <c r="S174" i="40"/>
  <c r="S173" i="40"/>
  <c r="S172" i="40"/>
  <c r="S171" i="40"/>
  <c r="S170" i="40"/>
  <c r="S169" i="40"/>
  <c r="S168" i="40"/>
  <c r="S167" i="40"/>
  <c r="S166" i="40"/>
  <c r="S165" i="40"/>
  <c r="S164" i="40"/>
  <c r="S163" i="40"/>
  <c r="S162" i="40"/>
  <c r="S161" i="40"/>
  <c r="S160" i="40"/>
  <c r="S159" i="40"/>
  <c r="S158" i="40"/>
  <c r="S157" i="40"/>
  <c r="S156" i="40"/>
  <c r="S155" i="40"/>
  <c r="S154" i="40"/>
  <c r="S153" i="40"/>
  <c r="S152" i="40"/>
  <c r="S151" i="40"/>
  <c r="S150" i="40"/>
  <c r="S149" i="40"/>
  <c r="S148" i="40"/>
  <c r="S147" i="40"/>
  <c r="S146" i="40"/>
  <c r="S145" i="40"/>
  <c r="S144" i="40"/>
  <c r="S143" i="40"/>
  <c r="S142" i="40"/>
  <c r="S141" i="40"/>
  <c r="S140" i="40"/>
  <c r="S139" i="40"/>
  <c r="S138" i="40"/>
  <c r="S137" i="40"/>
  <c r="S136" i="40"/>
  <c r="S135" i="40"/>
  <c r="S134" i="40"/>
  <c r="S133" i="40"/>
  <c r="S132" i="40"/>
  <c r="S131" i="40"/>
  <c r="S130" i="40"/>
  <c r="S129" i="40"/>
  <c r="S128" i="40"/>
  <c r="S127" i="40"/>
  <c r="S126" i="40"/>
  <c r="S125" i="40"/>
  <c r="S124" i="40"/>
  <c r="S123" i="40"/>
  <c r="S122" i="40"/>
  <c r="S121" i="40"/>
  <c r="S120" i="40"/>
  <c r="S119" i="40"/>
  <c r="S118" i="40"/>
  <c r="S117" i="40"/>
  <c r="S116" i="40"/>
  <c r="S115" i="40"/>
  <c r="S114" i="40"/>
  <c r="S113" i="40"/>
  <c r="S112" i="40"/>
  <c r="S111" i="40"/>
  <c r="S110" i="40"/>
  <c r="S109" i="40"/>
  <c r="S108" i="40"/>
  <c r="S107" i="40"/>
  <c r="S106" i="40"/>
  <c r="S105" i="40"/>
  <c r="S104" i="40"/>
  <c r="S103" i="40"/>
  <c r="S102" i="40"/>
  <c r="S101" i="40"/>
  <c r="S100" i="40"/>
  <c r="S99" i="40"/>
  <c r="S98" i="40"/>
  <c r="S97" i="40"/>
  <c r="S96" i="40"/>
  <c r="S95" i="40"/>
  <c r="S94" i="40"/>
  <c r="S93" i="40"/>
  <c r="S92" i="40"/>
  <c r="S91" i="40"/>
  <c r="S90" i="40"/>
  <c r="S89" i="40"/>
  <c r="S88" i="40"/>
  <c r="S87" i="40"/>
  <c r="S86" i="40"/>
  <c r="S85" i="40"/>
  <c r="S84" i="40"/>
  <c r="S83" i="40"/>
  <c r="S82" i="40"/>
  <c r="S81" i="40"/>
  <c r="S80" i="40"/>
  <c r="S79" i="40"/>
  <c r="S78" i="40"/>
  <c r="S77" i="40"/>
  <c r="S76" i="40"/>
  <c r="S75" i="40"/>
  <c r="S74" i="40"/>
  <c r="S73" i="40"/>
  <c r="S72" i="40"/>
  <c r="S71" i="40"/>
  <c r="S70" i="40"/>
  <c r="S69" i="40"/>
  <c r="S68" i="40"/>
  <c r="S67" i="40"/>
  <c r="S66" i="40"/>
  <c r="S65" i="40"/>
  <c r="S64" i="40"/>
  <c r="S63" i="40"/>
  <c r="S62" i="40"/>
  <c r="S61" i="40"/>
  <c r="S60" i="40"/>
  <c r="S59" i="40"/>
  <c r="S58" i="40"/>
  <c r="S57" i="40"/>
  <c r="S56" i="40"/>
  <c r="S55" i="40"/>
  <c r="S54" i="40"/>
  <c r="S53" i="40"/>
  <c r="S52" i="40"/>
  <c r="S51" i="40"/>
  <c r="S50" i="40"/>
  <c r="S49" i="40"/>
  <c r="S48" i="40"/>
  <c r="S47" i="40"/>
  <c r="S46" i="40"/>
  <c r="S45" i="40"/>
  <c r="S44" i="40"/>
  <c r="S43" i="40"/>
  <c r="S42" i="40"/>
  <c r="S41" i="40"/>
  <c r="S40" i="40"/>
  <c r="S39" i="40"/>
  <c r="S38" i="40"/>
  <c r="S37" i="40"/>
  <c r="S36" i="40"/>
  <c r="S35" i="40"/>
  <c r="S34" i="40"/>
  <c r="S33" i="40"/>
  <c r="S32" i="40"/>
  <c r="S31" i="40"/>
  <c r="S30" i="40"/>
  <c r="S29" i="40"/>
  <c r="S28" i="40"/>
  <c r="S27" i="40"/>
  <c r="S26" i="40"/>
  <c r="S25" i="40"/>
  <c r="S24" i="40"/>
  <c r="S23" i="40"/>
  <c r="S22" i="40"/>
  <c r="S21" i="40"/>
  <c r="S20" i="40"/>
  <c r="S19" i="40"/>
  <c r="S18" i="40"/>
  <c r="S17" i="40"/>
  <c r="S16" i="40"/>
  <c r="S15" i="40"/>
  <c r="S14" i="40"/>
  <c r="S13" i="40"/>
  <c r="S12" i="40"/>
  <c r="S11" i="40"/>
  <c r="S10" i="40"/>
  <c r="S9" i="40"/>
  <c r="U9" i="40" s="1"/>
  <c r="S180" i="40" l="1"/>
  <c r="U180" i="40" s="1"/>
  <c r="Q9" i="40"/>
  <c r="I68" i="32" l="1"/>
  <c r="C177" i="31"/>
  <c r="B177" i="31"/>
  <c r="I72" i="32" l="1"/>
  <c r="I70" i="32"/>
  <c r="I64" i="32"/>
  <c r="I40" i="32"/>
  <c r="I14" i="32"/>
  <c r="D173" i="31" l="1"/>
  <c r="C98" i="31"/>
  <c r="B98" i="31"/>
  <c r="D79" i="31" l="1"/>
  <c r="E47" i="41" l="1"/>
  <c r="E87" i="41"/>
  <c r="E27" i="41"/>
  <c r="L13" i="41" l="1"/>
  <c r="I85" i="6"/>
  <c r="H85" i="6"/>
  <c r="G85" i="6"/>
  <c r="E85" i="6"/>
  <c r="D85" i="6"/>
  <c r="F85" i="6"/>
  <c r="K85" i="6"/>
  <c r="F87" i="41"/>
  <c r="P19" i="42" l="1"/>
  <c r="E70" i="32" l="1"/>
  <c r="E68" i="32"/>
  <c r="E67" i="32"/>
  <c r="E66" i="32"/>
  <c r="E65" i="32"/>
  <c r="E63" i="32"/>
  <c r="E62" i="32"/>
  <c r="E61" i="32"/>
  <c r="E60" i="32"/>
  <c r="E59" i="32"/>
  <c r="E58" i="32"/>
  <c r="E57" i="32"/>
  <c r="E56" i="32"/>
  <c r="E55" i="32"/>
  <c r="E54" i="32"/>
  <c r="E53" i="32"/>
  <c r="E52" i="32"/>
  <c r="E51" i="32"/>
  <c r="E50" i="32"/>
  <c r="E49" i="32"/>
  <c r="E48" i="32"/>
  <c r="E47" i="32"/>
  <c r="E46" i="32"/>
  <c r="E45" i="32"/>
  <c r="E44" i="32"/>
  <c r="E43" i="32"/>
  <c r="E42" i="32"/>
  <c r="E41"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3" i="32"/>
  <c r="E12" i="32"/>
  <c r="E11" i="32"/>
  <c r="E10" i="32"/>
  <c r="E9" i="32"/>
  <c r="E8" i="32"/>
  <c r="D14" i="32"/>
  <c r="D40" i="32"/>
  <c r="D64" i="32"/>
  <c r="D68" i="32"/>
  <c r="C68" i="32"/>
  <c r="C64" i="32"/>
  <c r="C40" i="32"/>
  <c r="C14" i="32"/>
  <c r="D168" i="31"/>
  <c r="D164" i="31"/>
  <c r="D161" i="31"/>
  <c r="D157" i="31"/>
  <c r="D156" i="31"/>
  <c r="D152" i="31"/>
  <c r="D148" i="31"/>
  <c r="D144" i="31"/>
  <c r="D140" i="31"/>
  <c r="D136" i="31"/>
  <c r="B173" i="31"/>
  <c r="D120" i="31"/>
  <c r="D117" i="31"/>
  <c r="D116" i="31"/>
  <c r="D112" i="31"/>
  <c r="D108" i="31"/>
  <c r="D105" i="31"/>
  <c r="D104" i="31"/>
  <c r="D101" i="31"/>
  <c r="D100" i="31"/>
  <c r="D97" i="31"/>
  <c r="D92" i="31"/>
  <c r="D88" i="31"/>
  <c r="D84" i="31"/>
  <c r="D80" i="31"/>
  <c r="D65" i="31"/>
  <c r="D64" i="31"/>
  <c r="D61" i="31"/>
  <c r="D60" i="31"/>
  <c r="D57" i="31"/>
  <c r="D56" i="31"/>
  <c r="D43" i="31"/>
  <c r="D40" i="31"/>
  <c r="D39" i="31"/>
  <c r="D35" i="31"/>
  <c r="D34" i="31"/>
  <c r="D31" i="31"/>
  <c r="D30" i="31"/>
  <c r="D27" i="31"/>
  <c r="D26" i="31"/>
  <c r="D23" i="31"/>
  <c r="D22" i="31"/>
  <c r="D19" i="31"/>
  <c r="D18" i="31"/>
  <c r="D15" i="31"/>
  <c r="D11" i="31"/>
  <c r="D10" i="31"/>
  <c r="D170" i="31"/>
  <c r="D134" i="31"/>
  <c r="D66" i="31"/>
  <c r="D154" i="31"/>
  <c r="D121" i="31"/>
  <c r="D122" i="31"/>
  <c r="D41" i="31"/>
  <c r="D36" i="31"/>
  <c r="B164" i="36"/>
  <c r="D171" i="31"/>
  <c r="D169" i="31"/>
  <c r="D167" i="31"/>
  <c r="D166" i="31"/>
  <c r="D165" i="31"/>
  <c r="D163" i="31"/>
  <c r="D162" i="31"/>
  <c r="D159" i="31"/>
  <c r="D158" i="31"/>
  <c r="D155" i="31"/>
  <c r="D153" i="31"/>
  <c r="D151" i="31"/>
  <c r="D150" i="31"/>
  <c r="D149" i="31"/>
  <c r="D147" i="31"/>
  <c r="D146" i="31"/>
  <c r="D145" i="31"/>
  <c r="D142" i="31"/>
  <c r="D141" i="31"/>
  <c r="D139" i="31"/>
  <c r="D138" i="31"/>
  <c r="D137" i="31"/>
  <c r="D135" i="31"/>
  <c r="D133" i="31"/>
  <c r="D132" i="31"/>
  <c r="D131" i="31"/>
  <c r="D130" i="31"/>
  <c r="D129" i="31"/>
  <c r="D128" i="31"/>
  <c r="D123" i="31"/>
  <c r="D119" i="31"/>
  <c r="D118" i="31"/>
  <c r="D115" i="31"/>
  <c r="D107" i="31"/>
  <c r="D106" i="31"/>
  <c r="D103" i="31"/>
  <c r="D102" i="31"/>
  <c r="D98" i="31"/>
  <c r="D95" i="31"/>
  <c r="D94" i="31"/>
  <c r="D93" i="31"/>
  <c r="D91" i="31"/>
  <c r="D90" i="31"/>
  <c r="D89" i="31"/>
  <c r="D87" i="31"/>
  <c r="D86" i="31"/>
  <c r="D85" i="31"/>
  <c r="D83" i="31"/>
  <c r="D82" i="31"/>
  <c r="D81" i="31"/>
  <c r="D78" i="31"/>
  <c r="D77" i="31"/>
  <c r="D76" i="31"/>
  <c r="D75" i="31"/>
  <c r="D74" i="31"/>
  <c r="D73" i="31"/>
  <c r="D72" i="31"/>
  <c r="D71" i="31"/>
  <c r="D70" i="31"/>
  <c r="D69" i="31"/>
  <c r="D68" i="31"/>
  <c r="D67" i="31"/>
  <c r="D63" i="31"/>
  <c r="D62" i="31"/>
  <c r="D59" i="31"/>
  <c r="D58" i="31"/>
  <c r="D55" i="31"/>
  <c r="D54" i="31"/>
  <c r="D46" i="31"/>
  <c r="D45" i="31"/>
  <c r="D42" i="31"/>
  <c r="D37" i="31"/>
  <c r="D33" i="31"/>
  <c r="D32" i="31"/>
  <c r="D29" i="31"/>
  <c r="D28" i="31"/>
  <c r="D25" i="31"/>
  <c r="D24" i="31"/>
  <c r="D20" i="31"/>
  <c r="D17" i="31"/>
  <c r="D16" i="31"/>
  <c r="D13" i="31"/>
  <c r="D12" i="31"/>
  <c r="D9" i="31"/>
  <c r="E64" i="32" l="1"/>
  <c r="D72" i="32"/>
  <c r="E40" i="32"/>
  <c r="E14" i="32"/>
  <c r="C72" i="32"/>
  <c r="D8" i="31"/>
  <c r="E72" i="32" l="1"/>
  <c r="P164" i="20"/>
  <c r="P162" i="20"/>
  <c r="P161" i="20"/>
  <c r="P160" i="20"/>
  <c r="P159" i="20"/>
  <c r="P158" i="20"/>
  <c r="P157" i="20"/>
  <c r="P156" i="20"/>
  <c r="P155" i="20"/>
  <c r="P154" i="20"/>
  <c r="P153" i="20"/>
  <c r="P152" i="20"/>
  <c r="P151" i="20"/>
  <c r="P150" i="20"/>
  <c r="P149" i="20"/>
  <c r="P148" i="20"/>
  <c r="P147" i="20"/>
  <c r="P146" i="20"/>
  <c r="P145" i="20"/>
  <c r="P144" i="20"/>
  <c r="P143" i="20"/>
  <c r="P142" i="20"/>
  <c r="P141" i="20"/>
  <c r="P140" i="20"/>
  <c r="P139" i="20"/>
  <c r="P138" i="20"/>
  <c r="P137" i="20"/>
  <c r="P136" i="20"/>
  <c r="P135" i="20"/>
  <c r="P134" i="20"/>
  <c r="P133" i="20"/>
  <c r="P132" i="20"/>
  <c r="P131" i="20"/>
  <c r="P130" i="20"/>
  <c r="P129" i="20"/>
  <c r="P128" i="20"/>
  <c r="P127" i="20"/>
  <c r="P126" i="20"/>
  <c r="P125" i="20"/>
  <c r="P124" i="20"/>
  <c r="P123" i="20"/>
  <c r="P122" i="20"/>
  <c r="P121" i="20"/>
  <c r="P120" i="20"/>
  <c r="P119" i="20"/>
  <c r="P118" i="20"/>
  <c r="P117" i="20"/>
  <c r="P116" i="20"/>
  <c r="P115" i="20"/>
  <c r="P114" i="20"/>
  <c r="P113" i="20"/>
  <c r="P112" i="20"/>
  <c r="P111" i="20"/>
  <c r="P110" i="20"/>
  <c r="P109" i="20"/>
  <c r="P108" i="20"/>
  <c r="P107" i="20"/>
  <c r="P106" i="20"/>
  <c r="P105" i="20"/>
  <c r="P104" i="20"/>
  <c r="P103" i="20"/>
  <c r="P102" i="20"/>
  <c r="P101" i="20"/>
  <c r="P100" i="20"/>
  <c r="P99" i="20"/>
  <c r="P98" i="20"/>
  <c r="P97" i="20"/>
  <c r="P96" i="20"/>
  <c r="P95" i="20"/>
  <c r="P94" i="20"/>
  <c r="P93" i="20"/>
  <c r="P92" i="20"/>
  <c r="P91" i="20"/>
  <c r="P90" i="20"/>
  <c r="P89" i="20"/>
  <c r="P88" i="20"/>
  <c r="P87" i="20"/>
  <c r="P86" i="20"/>
  <c r="P85" i="20"/>
  <c r="P84" i="20"/>
  <c r="P83" i="20"/>
  <c r="P82" i="20"/>
  <c r="P81" i="20"/>
  <c r="P80" i="20"/>
  <c r="P79" i="20"/>
  <c r="P78" i="20"/>
  <c r="P77" i="20"/>
  <c r="P76" i="20"/>
  <c r="P75" i="20"/>
  <c r="P74" i="20"/>
  <c r="P73" i="20"/>
  <c r="P72" i="20"/>
  <c r="P71" i="20"/>
  <c r="P70" i="20"/>
  <c r="P69" i="20"/>
  <c r="P68" i="20"/>
  <c r="P67" i="20"/>
  <c r="P66" i="20"/>
  <c r="P65" i="20"/>
  <c r="P64" i="20"/>
  <c r="P63" i="20"/>
  <c r="P62" i="20"/>
  <c r="P61" i="20"/>
  <c r="P60" i="20"/>
  <c r="P59" i="20"/>
  <c r="P58" i="20"/>
  <c r="P57" i="20"/>
  <c r="P56" i="20"/>
  <c r="P55" i="20"/>
  <c r="P54" i="20"/>
  <c r="P53" i="20"/>
  <c r="P52" i="20"/>
  <c r="P51" i="20"/>
  <c r="P50" i="20"/>
  <c r="P49" i="20"/>
  <c r="P48" i="20"/>
  <c r="P47" i="20"/>
  <c r="P46" i="20"/>
  <c r="P45" i="20"/>
  <c r="P44" i="20"/>
  <c r="P43" i="20"/>
  <c r="P42" i="20"/>
  <c r="P41" i="20"/>
  <c r="P40" i="20"/>
  <c r="P39" i="20"/>
  <c r="P38" i="20"/>
  <c r="P37" i="20"/>
  <c r="P36" i="20"/>
  <c r="P35" i="20"/>
  <c r="P34" i="20"/>
  <c r="P33" i="20"/>
  <c r="P32" i="20"/>
  <c r="P31" i="20"/>
  <c r="P30" i="20"/>
  <c r="P29" i="20"/>
  <c r="P28" i="20"/>
  <c r="P27" i="20"/>
  <c r="P26" i="20"/>
  <c r="P25" i="20"/>
  <c r="P24" i="20"/>
  <c r="P23" i="20"/>
  <c r="P22" i="20"/>
  <c r="P21" i="20"/>
  <c r="P20" i="20"/>
  <c r="P19" i="20"/>
  <c r="P18" i="20"/>
  <c r="P17" i="20"/>
  <c r="P16" i="20"/>
  <c r="P15" i="20"/>
  <c r="P14" i="20"/>
  <c r="P13" i="20"/>
  <c r="P12" i="20"/>
  <c r="P11" i="20"/>
  <c r="P10" i="20"/>
  <c r="P9" i="20"/>
  <c r="F73" i="8"/>
  <c r="E73" i="8"/>
  <c r="D73" i="8"/>
  <c r="C73" i="8"/>
  <c r="H71" i="8"/>
  <c r="H68" i="8"/>
  <c r="H67" i="8"/>
  <c r="H66" i="8"/>
  <c r="H64" i="8"/>
  <c r="H63" i="8"/>
  <c r="H62" i="8"/>
  <c r="H61" i="8"/>
  <c r="H60" i="8"/>
  <c r="H59" i="8"/>
  <c r="H58" i="8"/>
  <c r="H57" i="8"/>
  <c r="H56" i="8"/>
  <c r="H55" i="8"/>
  <c r="H54" i="8"/>
  <c r="H53" i="8"/>
  <c r="H52" i="8"/>
  <c r="H51" i="8"/>
  <c r="H50" i="8"/>
  <c r="H49" i="8"/>
  <c r="H48" i="8"/>
  <c r="H47" i="8"/>
  <c r="H46" i="8"/>
  <c r="H45" i="8"/>
  <c r="H44" i="8"/>
  <c r="H43" i="8"/>
  <c r="H42" i="8"/>
  <c r="H39" i="8"/>
  <c r="H38" i="8"/>
  <c r="H37" i="8"/>
  <c r="H36" i="8"/>
  <c r="H35" i="8"/>
  <c r="H34" i="8"/>
  <c r="H33" i="8"/>
  <c r="H32" i="8"/>
  <c r="H31" i="8"/>
  <c r="H30" i="8"/>
  <c r="H29" i="8"/>
  <c r="H28" i="8"/>
  <c r="H27" i="8"/>
  <c r="H26" i="8"/>
  <c r="H25" i="8"/>
  <c r="H24" i="8"/>
  <c r="H23" i="8"/>
  <c r="H22" i="8"/>
  <c r="H21" i="8"/>
  <c r="H20" i="8"/>
  <c r="H19" i="8"/>
  <c r="H18" i="8"/>
  <c r="H17" i="8"/>
  <c r="H16" i="8"/>
  <c r="H14" i="8"/>
  <c r="H13" i="8"/>
  <c r="H12" i="8"/>
  <c r="H11" i="8"/>
  <c r="H10" i="8"/>
  <c r="H9" i="8"/>
  <c r="M87" i="41" l="1"/>
  <c r="N81" i="41"/>
  <c r="M81" i="41"/>
  <c r="N77" i="41"/>
  <c r="O77" i="41"/>
  <c r="M77" i="41"/>
  <c r="N76" i="41"/>
  <c r="O76" i="41"/>
  <c r="M76" i="41"/>
  <c r="N69" i="41"/>
  <c r="O69" i="41"/>
  <c r="M69" i="41"/>
  <c r="N64" i="41"/>
  <c r="O64" i="41"/>
  <c r="M64" i="41"/>
  <c r="N59" i="41"/>
  <c r="O59" i="41"/>
  <c r="M59" i="41"/>
  <c r="N55" i="41"/>
  <c r="O55" i="41"/>
  <c r="M55" i="41"/>
  <c r="N51" i="41"/>
  <c r="O51" i="41"/>
  <c r="M51" i="41"/>
  <c r="N47" i="41"/>
  <c r="O47" i="41"/>
  <c r="M47" i="41"/>
  <c r="N46" i="41"/>
  <c r="O46" i="41"/>
  <c r="M46" i="41"/>
  <c r="N43" i="41"/>
  <c r="O43" i="41"/>
  <c r="M43" i="41"/>
  <c r="N37" i="41"/>
  <c r="O37" i="41"/>
  <c r="M37" i="41"/>
  <c r="O27" i="41"/>
  <c r="N27" i="41"/>
  <c r="M27" i="41"/>
  <c r="N16" i="41"/>
  <c r="N17" i="41" s="1"/>
  <c r="O16" i="41"/>
  <c r="O17" i="41"/>
  <c r="M17" i="41"/>
  <c r="M16" i="41"/>
  <c r="N13" i="41"/>
  <c r="O13" i="41"/>
  <c r="M13" i="41"/>
  <c r="U177" i="40"/>
  <c r="U167" i="40"/>
  <c r="U163" i="40"/>
  <c r="U161" i="40"/>
  <c r="U153" i="40"/>
  <c r="U151" i="40"/>
  <c r="U145" i="40"/>
  <c r="U137" i="40"/>
  <c r="U135" i="40"/>
  <c r="U129" i="40"/>
  <c r="U119" i="40"/>
  <c r="U113" i="40"/>
  <c r="U103" i="40"/>
  <c r="U97" i="40"/>
  <c r="U87" i="40"/>
  <c r="U81" i="40"/>
  <c r="U71" i="40"/>
  <c r="U65" i="40"/>
  <c r="U63" i="40"/>
  <c r="U55" i="40"/>
  <c r="U49" i="40"/>
  <c r="U47" i="40"/>
  <c r="U39" i="40"/>
  <c r="U33" i="40"/>
  <c r="U31" i="40"/>
  <c r="U23" i="40"/>
  <c r="U17" i="40"/>
  <c r="U15" i="40"/>
  <c r="Q180" i="40"/>
  <c r="Q178" i="40"/>
  <c r="Q177" i="40"/>
  <c r="Q176" i="40"/>
  <c r="Q175" i="40"/>
  <c r="Q174" i="40"/>
  <c r="Q173" i="40"/>
  <c r="Q172" i="40"/>
  <c r="Q171" i="40"/>
  <c r="Q170" i="40"/>
  <c r="Q169" i="40"/>
  <c r="Q168" i="40"/>
  <c r="Q167" i="40"/>
  <c r="Q166" i="40"/>
  <c r="Q165" i="40"/>
  <c r="Q164" i="40"/>
  <c r="Q163" i="40"/>
  <c r="Q162" i="40"/>
  <c r="Q161" i="40"/>
  <c r="Q160" i="40"/>
  <c r="Q159" i="40"/>
  <c r="Q158" i="40"/>
  <c r="Q157" i="40"/>
  <c r="Q156" i="40"/>
  <c r="Q155" i="40"/>
  <c r="Q154" i="40"/>
  <c r="Q153" i="40"/>
  <c r="Q152" i="40"/>
  <c r="Q151" i="40"/>
  <c r="Q150" i="40"/>
  <c r="Q149" i="40"/>
  <c r="Q148" i="40"/>
  <c r="Q147" i="40"/>
  <c r="Q146" i="40"/>
  <c r="Q145" i="40"/>
  <c r="Q144" i="40"/>
  <c r="Q143" i="40"/>
  <c r="Q142" i="40"/>
  <c r="Q141" i="40"/>
  <c r="Q140" i="40"/>
  <c r="Q139" i="40"/>
  <c r="Q138" i="40"/>
  <c r="Q137" i="40"/>
  <c r="Q136" i="40"/>
  <c r="Q135" i="40"/>
  <c r="Q134" i="40"/>
  <c r="Q133" i="40"/>
  <c r="Q132" i="40"/>
  <c r="Q131" i="40"/>
  <c r="Q130" i="40"/>
  <c r="Q129" i="40"/>
  <c r="Q128" i="40"/>
  <c r="Q127" i="40"/>
  <c r="Q126" i="40"/>
  <c r="Q125" i="40"/>
  <c r="Q124" i="40"/>
  <c r="Q123" i="40"/>
  <c r="Q122" i="40"/>
  <c r="Q121" i="40"/>
  <c r="Q120" i="40"/>
  <c r="Q119" i="40"/>
  <c r="Q118" i="40"/>
  <c r="Q117" i="40"/>
  <c r="Q116" i="40"/>
  <c r="Q115" i="40"/>
  <c r="Q114" i="40"/>
  <c r="Q113" i="40"/>
  <c r="Q112" i="40"/>
  <c r="Q111" i="40"/>
  <c r="Q110" i="40"/>
  <c r="Q109" i="40"/>
  <c r="Q108" i="40"/>
  <c r="Q107" i="40"/>
  <c r="Q106" i="40"/>
  <c r="Q105" i="40"/>
  <c r="Q104" i="40"/>
  <c r="Q103" i="40"/>
  <c r="Q102" i="40"/>
  <c r="Q101" i="40"/>
  <c r="Q100" i="40"/>
  <c r="Q99" i="40"/>
  <c r="Q98" i="40"/>
  <c r="Q97" i="40"/>
  <c r="Q96" i="40"/>
  <c r="Q95" i="40"/>
  <c r="Q94" i="40"/>
  <c r="Q93" i="40"/>
  <c r="Q92" i="40"/>
  <c r="Q91" i="40"/>
  <c r="Q90" i="40"/>
  <c r="Q89" i="40"/>
  <c r="Q88" i="40"/>
  <c r="Q87" i="40"/>
  <c r="Q86" i="40"/>
  <c r="Q85" i="40"/>
  <c r="Q84" i="40"/>
  <c r="Q83" i="40"/>
  <c r="Q82" i="40"/>
  <c r="Q81" i="40"/>
  <c r="Q80" i="40"/>
  <c r="Q79" i="40"/>
  <c r="Q78" i="40"/>
  <c r="Q77" i="40"/>
  <c r="Q76" i="40"/>
  <c r="Q75" i="40"/>
  <c r="Q74" i="40"/>
  <c r="Q73" i="40"/>
  <c r="Q72" i="40"/>
  <c r="Q71" i="40"/>
  <c r="Q70" i="40"/>
  <c r="Q69" i="40"/>
  <c r="Q68" i="40"/>
  <c r="Q67" i="40"/>
  <c r="Q66" i="40"/>
  <c r="Q65" i="40"/>
  <c r="Q64" i="40"/>
  <c r="Q63" i="40"/>
  <c r="Q62" i="40"/>
  <c r="Q61" i="40"/>
  <c r="Q60" i="40"/>
  <c r="Q59" i="40"/>
  <c r="Q58" i="40"/>
  <c r="Q57" i="40"/>
  <c r="Q56" i="40"/>
  <c r="Q55" i="40"/>
  <c r="Q54" i="40"/>
  <c r="Q53" i="40"/>
  <c r="Q52" i="40"/>
  <c r="Q51" i="40"/>
  <c r="Q50" i="40"/>
  <c r="Q49" i="40"/>
  <c r="Q48" i="40"/>
  <c r="Q47" i="40"/>
  <c r="Q46" i="40"/>
  <c r="Q45" i="40"/>
  <c r="Q44" i="40"/>
  <c r="Q43" i="40"/>
  <c r="Q42" i="40"/>
  <c r="Q41" i="40"/>
  <c r="Q40" i="40"/>
  <c r="Q39" i="40"/>
  <c r="Q38" i="40"/>
  <c r="Q37" i="40"/>
  <c r="Q36" i="40"/>
  <c r="Q35" i="40"/>
  <c r="Q34" i="40"/>
  <c r="Q33" i="40"/>
  <c r="Q32" i="40"/>
  <c r="Q31" i="40"/>
  <c r="Q30" i="40"/>
  <c r="Q29" i="40"/>
  <c r="Q28" i="40"/>
  <c r="Q27" i="40"/>
  <c r="Q26" i="40"/>
  <c r="Q25" i="40"/>
  <c r="Q24" i="40"/>
  <c r="Q23" i="40"/>
  <c r="Q22" i="40"/>
  <c r="Q21" i="40"/>
  <c r="Q20" i="40"/>
  <c r="Q19" i="40"/>
  <c r="Q18" i="40"/>
  <c r="Q17" i="40"/>
  <c r="Q16" i="40"/>
  <c r="Q15" i="40"/>
  <c r="Q14" i="40"/>
  <c r="Q13" i="40"/>
  <c r="Q12" i="40"/>
  <c r="Q11" i="40"/>
  <c r="Q10" i="40"/>
  <c r="P180" i="40"/>
  <c r="O180" i="40"/>
  <c r="N180" i="40"/>
  <c r="L120" i="40"/>
  <c r="L134" i="40"/>
  <c r="U45" i="40" l="1"/>
  <c r="U61" i="40"/>
  <c r="U77" i="40"/>
  <c r="U101" i="40"/>
  <c r="U117" i="40"/>
  <c r="U133" i="40"/>
  <c r="U149" i="40"/>
  <c r="U165" i="40"/>
  <c r="U173" i="40"/>
  <c r="U11" i="40"/>
  <c r="U19" i="40"/>
  <c r="U27" i="40"/>
  <c r="U35" i="40"/>
  <c r="U43" i="40"/>
  <c r="U51" i="40"/>
  <c r="U59" i="40"/>
  <c r="U67" i="40"/>
  <c r="U75" i="40"/>
  <c r="U79" i="40"/>
  <c r="U83" i="40"/>
  <c r="U91" i="40"/>
  <c r="U95" i="40"/>
  <c r="U99" i="40"/>
  <c r="U107" i="40"/>
  <c r="U111" i="40"/>
  <c r="U115" i="40"/>
  <c r="U123" i="40"/>
  <c r="U127" i="40"/>
  <c r="U131" i="40"/>
  <c r="U139" i="40"/>
  <c r="U143" i="40"/>
  <c r="U147" i="40"/>
  <c r="U155" i="40"/>
  <c r="U159" i="40"/>
  <c r="U171" i="40"/>
  <c r="U175" i="40"/>
  <c r="U13" i="40"/>
  <c r="U29" i="40"/>
  <c r="U109" i="40"/>
  <c r="U141" i="40"/>
  <c r="U28" i="40"/>
  <c r="U20" i="40"/>
  <c r="U32" i="40"/>
  <c r="U48" i="40"/>
  <c r="U52" i="40"/>
  <c r="U60" i="40"/>
  <c r="U68" i="40"/>
  <c r="U76" i="40"/>
  <c r="U84" i="40"/>
  <c r="U92" i="40"/>
  <c r="U100" i="40"/>
  <c r="U108" i="40"/>
  <c r="U116" i="40"/>
  <c r="U93" i="40"/>
  <c r="U125" i="40"/>
  <c r="U157" i="40"/>
  <c r="U14" i="40"/>
  <c r="U18" i="40"/>
  <c r="U22" i="40"/>
  <c r="U26" i="40"/>
  <c r="U30" i="40"/>
  <c r="U34" i="40"/>
  <c r="U38" i="40"/>
  <c r="U42" i="40"/>
  <c r="U46" i="40"/>
  <c r="U16" i="40"/>
  <c r="U36" i="40"/>
  <c r="U44" i="40"/>
  <c r="U64" i="40"/>
  <c r="U72" i="40"/>
  <c r="U80" i="40"/>
  <c r="U88" i="40"/>
  <c r="U96" i="40"/>
  <c r="U104" i="40"/>
  <c r="U112" i="40"/>
  <c r="U120" i="40"/>
  <c r="U124" i="40"/>
  <c r="U128" i="40"/>
  <c r="U132" i="40"/>
  <c r="U136" i="40"/>
  <c r="U140" i="40"/>
  <c r="U144" i="40"/>
  <c r="U148" i="40"/>
  <c r="U152" i="40"/>
  <c r="U160" i="40"/>
  <c r="U164" i="40"/>
  <c r="U168" i="40"/>
  <c r="U172" i="40"/>
  <c r="U176" i="40"/>
  <c r="U24" i="40"/>
  <c r="U40" i="40"/>
  <c r="U56" i="40"/>
  <c r="U12" i="40"/>
  <c r="U50" i="40"/>
  <c r="U54" i="40"/>
  <c r="U58" i="40"/>
  <c r="U62" i="40"/>
  <c r="U66" i="40"/>
  <c r="U70" i="40"/>
  <c r="U74" i="40"/>
  <c r="U78" i="40"/>
  <c r="U82" i="40"/>
  <c r="U86" i="40"/>
  <c r="U90" i="40"/>
  <c r="U94" i="40"/>
  <c r="U98" i="40"/>
  <c r="U102" i="40"/>
  <c r="U106" i="40"/>
  <c r="U110" i="40"/>
  <c r="U114" i="40"/>
  <c r="U118" i="40"/>
  <c r="U122" i="40"/>
  <c r="U126" i="40"/>
  <c r="U130" i="40"/>
  <c r="U134" i="40"/>
  <c r="U138" i="40"/>
  <c r="U142" i="40"/>
  <c r="U146" i="40"/>
  <c r="U150" i="40"/>
  <c r="U154" i="40"/>
  <c r="U158" i="40"/>
  <c r="U162" i="40"/>
  <c r="U166" i="40"/>
  <c r="U170" i="40"/>
  <c r="U174" i="40"/>
  <c r="U178" i="40"/>
  <c r="U21" i="40"/>
  <c r="U37" i="40"/>
  <c r="U53" i="40"/>
  <c r="U69" i="40"/>
  <c r="U85" i="40"/>
  <c r="U25" i="40"/>
  <c r="U41" i="40"/>
  <c r="U57" i="40"/>
  <c r="U73" i="40"/>
  <c r="U89" i="40"/>
  <c r="U105" i="40"/>
  <c r="U121" i="40"/>
  <c r="U169" i="40"/>
  <c r="R19" i="42"/>
  <c r="R28" i="42"/>
  <c r="R27" i="42"/>
  <c r="R26" i="42"/>
  <c r="S26" i="42"/>
  <c r="P29" i="42"/>
  <c r="P31" i="42" s="1"/>
  <c r="P34" i="42" l="1"/>
  <c r="P33" i="42"/>
  <c r="U156" i="40"/>
  <c r="R29" i="42"/>
  <c r="R31" i="42"/>
  <c r="C173" i="31" l="1"/>
  <c r="G85" i="51" l="1"/>
  <c r="F85" i="51"/>
  <c r="E85" i="51"/>
  <c r="D85" i="51"/>
  <c r="S15" i="29"/>
  <c r="S16" i="29"/>
  <c r="S17" i="29"/>
  <c r="S18" i="29"/>
  <c r="S19" i="29"/>
  <c r="S20" i="29"/>
  <c r="S21" i="29"/>
  <c r="S22" i="29"/>
  <c r="S23" i="29"/>
  <c r="S24" i="29"/>
  <c r="S25" i="29"/>
  <c r="S26" i="29"/>
  <c r="S27" i="29"/>
  <c r="S28" i="29"/>
  <c r="S29" i="29"/>
  <c r="S30" i="29"/>
  <c r="S31" i="29"/>
  <c r="S32" i="29"/>
  <c r="S33" i="29"/>
  <c r="S34" i="29"/>
  <c r="S35" i="29"/>
  <c r="S36" i="29"/>
  <c r="S37" i="29"/>
  <c r="S38" i="29"/>
  <c r="S39" i="29"/>
  <c r="S40" i="29"/>
  <c r="S41" i="29"/>
  <c r="S42" i="29"/>
  <c r="S43" i="29"/>
  <c r="S44" i="29"/>
  <c r="S45" i="29"/>
  <c r="S46" i="29"/>
  <c r="S47" i="29"/>
  <c r="S48" i="29"/>
  <c r="S49" i="29"/>
  <c r="S50" i="29"/>
  <c r="S51" i="29"/>
  <c r="S52" i="29"/>
  <c r="S53" i="29"/>
  <c r="S54" i="29"/>
  <c r="S55" i="29"/>
  <c r="K83" i="26" l="1"/>
  <c r="O83" i="27" l="1"/>
  <c r="O81" i="27"/>
  <c r="O79" i="27"/>
  <c r="O78" i="27"/>
  <c r="O77" i="27"/>
  <c r="O76" i="27"/>
  <c r="O75" i="27"/>
  <c r="O74" i="27"/>
  <c r="O73" i="27"/>
  <c r="O72" i="27"/>
  <c r="O71" i="27"/>
  <c r="O70" i="27"/>
  <c r="O69" i="27"/>
  <c r="O68" i="27"/>
  <c r="O67" i="27"/>
  <c r="O66" i="27"/>
  <c r="O65" i="27"/>
  <c r="O64" i="27"/>
  <c r="O63" i="27"/>
  <c r="O62" i="27"/>
  <c r="O61" i="27"/>
  <c r="O60" i="27"/>
  <c r="O59" i="27"/>
  <c r="O58" i="27"/>
  <c r="O57" i="27"/>
  <c r="O56" i="27"/>
  <c r="O55" i="27"/>
  <c r="O54" i="27"/>
  <c r="O53" i="27"/>
  <c r="O52" i="27"/>
  <c r="O51" i="27"/>
  <c r="O50" i="27"/>
  <c r="O49" i="27"/>
  <c r="O48" i="27"/>
  <c r="O47" i="27"/>
  <c r="O46" i="27"/>
  <c r="O45" i="27"/>
  <c r="O44" i="27"/>
  <c r="O43" i="27"/>
  <c r="O42" i="27"/>
  <c r="O41" i="27"/>
  <c r="O40" i="27"/>
  <c r="O39" i="27"/>
  <c r="O38" i="27"/>
  <c r="O37" i="27"/>
  <c r="O36" i="27"/>
  <c r="O35" i="27"/>
  <c r="O34" i="27"/>
  <c r="O33" i="27"/>
  <c r="O32" i="27"/>
  <c r="O31" i="27"/>
  <c r="O30" i="27"/>
  <c r="O29" i="27"/>
  <c r="O28" i="27"/>
  <c r="O27" i="27"/>
  <c r="O26" i="27"/>
  <c r="O25" i="27"/>
  <c r="O24" i="27"/>
  <c r="O23" i="27"/>
  <c r="O21" i="27"/>
  <c r="O20" i="27"/>
  <c r="O19" i="27"/>
  <c r="O18" i="27"/>
  <c r="O17" i="27"/>
  <c r="O16" i="27"/>
  <c r="O15" i="27"/>
  <c r="O14" i="27"/>
  <c r="O13" i="27"/>
  <c r="O12" i="27"/>
  <c r="O11" i="27"/>
  <c r="O10" i="27"/>
  <c r="O9" i="27"/>
  <c r="O8" i="27"/>
  <c r="O7" i="27"/>
  <c r="I83" i="27"/>
  <c r="H83" i="27"/>
  <c r="G83" i="27"/>
  <c r="F83" i="27"/>
  <c r="E83" i="27"/>
  <c r="D83" i="27"/>
  <c r="L83" i="27"/>
  <c r="K83" i="27"/>
  <c r="M83" i="27" s="1"/>
  <c r="L81" i="27"/>
  <c r="M81" i="27" s="1"/>
  <c r="K81" i="27"/>
  <c r="L80" i="27"/>
  <c r="K80" i="27"/>
  <c r="M80" i="27" s="1"/>
  <c r="L79" i="27"/>
  <c r="K79" i="27"/>
  <c r="M79" i="27" s="1"/>
  <c r="M78" i="27"/>
  <c r="L78" i="27"/>
  <c r="K78" i="27"/>
  <c r="L77" i="27"/>
  <c r="M77" i="27" s="1"/>
  <c r="K77" i="27"/>
  <c r="L76" i="27"/>
  <c r="K76" i="27"/>
  <c r="M76" i="27" s="1"/>
  <c r="L75" i="27"/>
  <c r="K75" i="27"/>
  <c r="M75" i="27" s="1"/>
  <c r="M74" i="27"/>
  <c r="L74" i="27"/>
  <c r="K74" i="27"/>
  <c r="L73" i="27"/>
  <c r="M73" i="27" s="1"/>
  <c r="K73" i="27"/>
  <c r="L72" i="27"/>
  <c r="K72" i="27"/>
  <c r="M72" i="27" s="1"/>
  <c r="L71" i="27"/>
  <c r="K71" i="27"/>
  <c r="M71" i="27" s="1"/>
  <c r="M70" i="27"/>
  <c r="L70" i="27"/>
  <c r="K70" i="27"/>
  <c r="L69" i="27"/>
  <c r="M69" i="27" s="1"/>
  <c r="K69" i="27"/>
  <c r="L68" i="27"/>
  <c r="K68" i="27"/>
  <c r="M68" i="27" s="1"/>
  <c r="L67" i="27"/>
  <c r="K67" i="27"/>
  <c r="M67" i="27" s="1"/>
  <c r="M66" i="27"/>
  <c r="L66" i="27"/>
  <c r="K66" i="27"/>
  <c r="L65" i="27"/>
  <c r="M65" i="27" s="1"/>
  <c r="K65" i="27"/>
  <c r="L64" i="27"/>
  <c r="K64" i="27"/>
  <c r="M64" i="27" s="1"/>
  <c r="L63" i="27"/>
  <c r="K63" i="27"/>
  <c r="M63" i="27" s="1"/>
  <c r="M62" i="27"/>
  <c r="L62" i="27"/>
  <c r="K62" i="27"/>
  <c r="L61" i="27"/>
  <c r="M61" i="27" s="1"/>
  <c r="K61" i="27"/>
  <c r="L60" i="27"/>
  <c r="K60" i="27"/>
  <c r="M60" i="27" s="1"/>
  <c r="L59" i="27"/>
  <c r="K59" i="27"/>
  <c r="M59" i="27" s="1"/>
  <c r="M58" i="27"/>
  <c r="L58" i="27"/>
  <c r="K58" i="27"/>
  <c r="L57" i="27"/>
  <c r="M57" i="27" s="1"/>
  <c r="K57" i="27"/>
  <c r="L56" i="27"/>
  <c r="K56" i="27"/>
  <c r="M56" i="27" s="1"/>
  <c r="L55" i="27"/>
  <c r="K55" i="27"/>
  <c r="M55" i="27" s="1"/>
  <c r="M54" i="27"/>
  <c r="L54" i="27"/>
  <c r="K54" i="27"/>
  <c r="L53" i="27"/>
  <c r="M53" i="27" s="1"/>
  <c r="K53" i="27"/>
  <c r="L52" i="27"/>
  <c r="K52" i="27"/>
  <c r="M52" i="27" s="1"/>
  <c r="L51" i="27"/>
  <c r="K51" i="27"/>
  <c r="M51" i="27" s="1"/>
  <c r="M50" i="27"/>
  <c r="L50" i="27"/>
  <c r="K50" i="27"/>
  <c r="L49" i="27"/>
  <c r="M49" i="27" s="1"/>
  <c r="K49" i="27"/>
  <c r="L48" i="27"/>
  <c r="K48" i="27"/>
  <c r="M48" i="27" s="1"/>
  <c r="L47" i="27"/>
  <c r="K47" i="27"/>
  <c r="M47" i="27" s="1"/>
  <c r="M46" i="27"/>
  <c r="L46" i="27"/>
  <c r="K46" i="27"/>
  <c r="L45" i="27"/>
  <c r="M45" i="27" s="1"/>
  <c r="K45" i="27"/>
  <c r="L44" i="27"/>
  <c r="K44" i="27"/>
  <c r="M44" i="27" s="1"/>
  <c r="L43" i="27"/>
  <c r="K43" i="27"/>
  <c r="M43" i="27" s="1"/>
  <c r="M42" i="27"/>
  <c r="L42" i="27"/>
  <c r="K42" i="27"/>
  <c r="L41" i="27"/>
  <c r="M41" i="27" s="1"/>
  <c r="K41" i="27"/>
  <c r="L40" i="27"/>
  <c r="K40" i="27"/>
  <c r="M40" i="27" s="1"/>
  <c r="L39" i="27"/>
  <c r="K39" i="27"/>
  <c r="M39" i="27" s="1"/>
  <c r="M38" i="27"/>
  <c r="L38" i="27"/>
  <c r="K38" i="27"/>
  <c r="L37" i="27"/>
  <c r="M37" i="27" s="1"/>
  <c r="K37" i="27"/>
  <c r="L36" i="27"/>
  <c r="K36" i="27"/>
  <c r="M36" i="27" s="1"/>
  <c r="L35" i="27"/>
  <c r="K35" i="27"/>
  <c r="M35" i="27" s="1"/>
  <c r="M34" i="27"/>
  <c r="L34" i="27"/>
  <c r="K34" i="27"/>
  <c r="L33" i="27"/>
  <c r="M33" i="27" s="1"/>
  <c r="K33" i="27"/>
  <c r="L32" i="27"/>
  <c r="K32" i="27"/>
  <c r="M32" i="27" s="1"/>
  <c r="L31" i="27"/>
  <c r="K31" i="27"/>
  <c r="M31" i="27" s="1"/>
  <c r="M30" i="27"/>
  <c r="L30" i="27"/>
  <c r="K30" i="27"/>
  <c r="L29" i="27"/>
  <c r="M29" i="27" s="1"/>
  <c r="K29" i="27"/>
  <c r="L28" i="27"/>
  <c r="K28" i="27"/>
  <c r="M28" i="27" s="1"/>
  <c r="L27" i="27"/>
  <c r="K27" i="27"/>
  <c r="M27" i="27" s="1"/>
  <c r="M26" i="27"/>
  <c r="L26" i="27"/>
  <c r="K26" i="27"/>
  <c r="L25" i="27"/>
  <c r="M25" i="27" s="1"/>
  <c r="K25" i="27"/>
  <c r="L24" i="27"/>
  <c r="K24" i="27"/>
  <c r="M24" i="27" s="1"/>
  <c r="L23" i="27"/>
  <c r="K23" i="27"/>
  <c r="M23" i="27" s="1"/>
  <c r="M22" i="27"/>
  <c r="L22" i="27"/>
  <c r="K22" i="27"/>
  <c r="L21" i="27"/>
  <c r="M21" i="27" s="1"/>
  <c r="K21" i="27"/>
  <c r="L20" i="27"/>
  <c r="K20" i="27"/>
  <c r="M20" i="27" s="1"/>
  <c r="L19" i="27"/>
  <c r="K19" i="27"/>
  <c r="M19" i="27" s="1"/>
  <c r="M18" i="27"/>
  <c r="L18" i="27"/>
  <c r="K18" i="27"/>
  <c r="L17" i="27"/>
  <c r="M17" i="27" s="1"/>
  <c r="K17" i="27"/>
  <c r="L16" i="27"/>
  <c r="K16" i="27"/>
  <c r="M16" i="27" s="1"/>
  <c r="L15" i="27"/>
  <c r="K15" i="27"/>
  <c r="M15" i="27" s="1"/>
  <c r="M14" i="27"/>
  <c r="L14" i="27"/>
  <c r="K14" i="27"/>
  <c r="L13" i="27"/>
  <c r="M13" i="27" s="1"/>
  <c r="K13" i="27"/>
  <c r="L12" i="27"/>
  <c r="K12" i="27"/>
  <c r="M12" i="27" s="1"/>
  <c r="L11" i="27"/>
  <c r="K11" i="27"/>
  <c r="M11" i="27" s="1"/>
  <c r="M10" i="27"/>
  <c r="L10" i="27"/>
  <c r="K10" i="27"/>
  <c r="L9" i="27"/>
  <c r="M9" i="27" s="1"/>
  <c r="K9" i="27"/>
  <c r="L8" i="27"/>
  <c r="K8" i="27"/>
  <c r="M8" i="27" s="1"/>
  <c r="M7" i="27"/>
  <c r="L7" i="27"/>
  <c r="K7" i="27"/>
  <c r="O83" i="26"/>
  <c r="O81" i="26"/>
  <c r="O79" i="26"/>
  <c r="O78" i="26"/>
  <c r="O77" i="26"/>
  <c r="O76" i="26"/>
  <c r="O75" i="26"/>
  <c r="O74" i="26"/>
  <c r="O73" i="26"/>
  <c r="O72" i="26"/>
  <c r="O71" i="26"/>
  <c r="O70" i="26"/>
  <c r="O69" i="26"/>
  <c r="O68" i="26"/>
  <c r="O67" i="26"/>
  <c r="O66" i="26"/>
  <c r="O65" i="26"/>
  <c r="O64" i="26"/>
  <c r="O63" i="26"/>
  <c r="O62" i="26"/>
  <c r="O61" i="26"/>
  <c r="O60" i="26"/>
  <c r="O59" i="26"/>
  <c r="O58" i="26"/>
  <c r="O57" i="26"/>
  <c r="O56" i="26"/>
  <c r="O55" i="26"/>
  <c r="O54" i="26"/>
  <c r="O53" i="26"/>
  <c r="O52" i="26"/>
  <c r="O51" i="26"/>
  <c r="O50" i="26"/>
  <c r="O49" i="26"/>
  <c r="O48" i="26"/>
  <c r="O47" i="26"/>
  <c r="O46" i="26"/>
  <c r="O45" i="26"/>
  <c r="O44" i="26"/>
  <c r="O43" i="26"/>
  <c r="O42" i="26"/>
  <c r="O41" i="26"/>
  <c r="O40" i="26"/>
  <c r="O39" i="26"/>
  <c r="O38" i="26"/>
  <c r="O37" i="26"/>
  <c r="O36" i="26"/>
  <c r="O35" i="26"/>
  <c r="O34" i="26"/>
  <c r="O33" i="26"/>
  <c r="O32" i="26"/>
  <c r="O31" i="26"/>
  <c r="O30" i="26"/>
  <c r="O29" i="26"/>
  <c r="O28" i="26"/>
  <c r="O27" i="26"/>
  <c r="O26" i="26"/>
  <c r="O25" i="26"/>
  <c r="O24" i="26"/>
  <c r="O23" i="26"/>
  <c r="O21" i="26"/>
  <c r="O20" i="26"/>
  <c r="O19" i="26"/>
  <c r="O18" i="26"/>
  <c r="O17" i="26"/>
  <c r="O16" i="26"/>
  <c r="O15" i="26"/>
  <c r="O14" i="26"/>
  <c r="O13" i="26"/>
  <c r="O12" i="26"/>
  <c r="O11" i="26"/>
  <c r="O10" i="26"/>
  <c r="O9" i="26"/>
  <c r="O8" i="26"/>
  <c r="O7" i="26"/>
  <c r="L81" i="26"/>
  <c r="K81" i="26"/>
  <c r="M81" i="26" s="1"/>
  <c r="M79" i="26"/>
  <c r="L79" i="26"/>
  <c r="K79" i="26"/>
  <c r="L77" i="26"/>
  <c r="K77" i="26"/>
  <c r="M77" i="26" s="1"/>
  <c r="L76" i="26"/>
  <c r="M76" i="26"/>
  <c r="M75" i="26"/>
  <c r="L75" i="26"/>
  <c r="K75" i="26"/>
  <c r="L74" i="26"/>
  <c r="M74" i="26" s="1"/>
  <c r="K74" i="26"/>
  <c r="L68" i="26"/>
  <c r="K68" i="26"/>
  <c r="M68" i="26" s="1"/>
  <c r="M67" i="26"/>
  <c r="L67" i="26"/>
  <c r="K67" i="26"/>
  <c r="M66" i="26"/>
  <c r="K66" i="26"/>
  <c r="K65" i="26"/>
  <c r="M65" i="26" s="1"/>
  <c r="L64" i="26"/>
  <c r="M64" i="26"/>
  <c r="L62" i="26"/>
  <c r="M62" i="26" s="1"/>
  <c r="M59" i="26"/>
  <c r="L59" i="26"/>
  <c r="L57" i="26"/>
  <c r="K57" i="26"/>
  <c r="M57" i="26" s="1"/>
  <c r="M55" i="26"/>
  <c r="L55" i="26"/>
  <c r="L54" i="26"/>
  <c r="M54" i="26" s="1"/>
  <c r="K54" i="26"/>
  <c r="L53" i="26"/>
  <c r="M53" i="26"/>
  <c r="L52" i="26"/>
  <c r="M52" i="26"/>
  <c r="L50" i="26"/>
  <c r="M50" i="26" s="1"/>
  <c r="L49" i="26"/>
  <c r="M49" i="26"/>
  <c r="L48" i="26"/>
  <c r="M48" i="26"/>
  <c r="L45" i="26"/>
  <c r="K45" i="26"/>
  <c r="M45" i="26" s="1"/>
  <c r="L41" i="26"/>
  <c r="K41" i="26"/>
  <c r="M41" i="26" s="1"/>
  <c r="L40" i="26"/>
  <c r="M40" i="26"/>
  <c r="L37" i="26"/>
  <c r="K37" i="26"/>
  <c r="M37" i="26" s="1"/>
  <c r="M35" i="26"/>
  <c r="L35" i="26"/>
  <c r="K35" i="26"/>
  <c r="L34" i="26"/>
  <c r="M34" i="26" s="1"/>
  <c r="K34" i="26"/>
  <c r="L33" i="26"/>
  <c r="K33" i="26"/>
  <c r="M33" i="26" s="1"/>
  <c r="M31" i="26"/>
  <c r="K31" i="26"/>
  <c r="K29" i="26"/>
  <c r="M29" i="26" s="1"/>
  <c r="L28" i="26"/>
  <c r="K28" i="26"/>
  <c r="M28" i="26" s="1"/>
  <c r="M27" i="26"/>
  <c r="L27" i="26"/>
  <c r="M26" i="26"/>
  <c r="K26" i="26"/>
  <c r="L25" i="26"/>
  <c r="K25" i="26"/>
  <c r="M25" i="26" s="1"/>
  <c r="K24" i="26"/>
  <c r="M24" i="26" s="1"/>
  <c r="L22" i="26"/>
  <c r="M22" i="26" s="1"/>
  <c r="K22" i="26"/>
  <c r="K21" i="26"/>
  <c r="M21" i="26" s="1"/>
  <c r="K20" i="26"/>
  <c r="M20" i="26" s="1"/>
  <c r="K16" i="26"/>
  <c r="M16" i="26" s="1"/>
  <c r="M15" i="26"/>
  <c r="L15" i="26"/>
  <c r="K15" i="26"/>
  <c r="L14" i="26"/>
  <c r="M14" i="26" s="1"/>
  <c r="K14" i="26"/>
  <c r="L13" i="26"/>
  <c r="K13" i="26"/>
  <c r="M13" i="26" s="1"/>
  <c r="L12" i="26"/>
  <c r="K12" i="26"/>
  <c r="M12" i="26" s="1"/>
  <c r="M11" i="26"/>
  <c r="L11" i="26"/>
  <c r="K11" i="26"/>
  <c r="L10" i="26"/>
  <c r="M10" i="26" s="1"/>
  <c r="K10" i="26"/>
  <c r="L8" i="26"/>
  <c r="K8" i="26"/>
  <c r="M8" i="26" s="1"/>
  <c r="I83" i="26"/>
  <c r="H83" i="26"/>
  <c r="G83" i="26"/>
  <c r="F83" i="26"/>
  <c r="E83" i="26"/>
  <c r="D83" i="26"/>
  <c r="L83" i="26"/>
  <c r="L7" i="26"/>
  <c r="K7" i="26"/>
  <c r="M83" i="26" l="1"/>
  <c r="M7" i="26"/>
  <c r="J70" i="24" l="1"/>
  <c r="J64" i="24"/>
  <c r="J63" i="24"/>
  <c r="J62" i="24"/>
  <c r="J61" i="24"/>
  <c r="J60" i="24"/>
  <c r="J59" i="24"/>
  <c r="J58" i="24"/>
  <c r="J57" i="24"/>
  <c r="J56" i="24"/>
  <c r="J55" i="24"/>
  <c r="J54" i="24"/>
  <c r="J53" i="24"/>
  <c r="J52" i="24"/>
  <c r="J51" i="24"/>
  <c r="J50" i="24"/>
  <c r="J49" i="24"/>
  <c r="J48" i="24"/>
  <c r="J47" i="24"/>
  <c r="J46" i="24"/>
  <c r="J45" i="24"/>
  <c r="J44" i="24"/>
  <c r="J43" i="24"/>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H70" i="24"/>
  <c r="G70" i="24"/>
  <c r="F70" i="24"/>
  <c r="E70" i="24"/>
  <c r="D70" i="24"/>
  <c r="C70" i="24"/>
  <c r="L85" i="23"/>
  <c r="J85" i="23"/>
  <c r="I85" i="23"/>
  <c r="H85" i="23"/>
  <c r="G85" i="23"/>
  <c r="F85" i="23"/>
  <c r="E85" i="23"/>
  <c r="D85" i="23"/>
  <c r="S9" i="42" l="1"/>
  <c r="G164" i="36" l="1"/>
  <c r="G162" i="36"/>
  <c r="G161" i="36"/>
  <c r="G160" i="36"/>
  <c r="G159" i="36"/>
  <c r="G158" i="36"/>
  <c r="G157" i="36"/>
  <c r="G156" i="36"/>
  <c r="G154" i="36"/>
  <c r="G153" i="36"/>
  <c r="G152" i="36"/>
  <c r="G151" i="36"/>
  <c r="G150" i="36"/>
  <c r="G149" i="36"/>
  <c r="G148" i="36"/>
  <c r="G146" i="36"/>
  <c r="G145" i="36"/>
  <c r="G144" i="36"/>
  <c r="G143" i="36"/>
  <c r="G142" i="36"/>
  <c r="G141" i="36"/>
  <c r="G140" i="36"/>
  <c r="G139" i="36"/>
  <c r="G138" i="36"/>
  <c r="G137" i="36"/>
  <c r="G136" i="36"/>
  <c r="G134" i="36"/>
  <c r="G133" i="36"/>
  <c r="G132" i="36"/>
  <c r="G131" i="36"/>
  <c r="G130" i="36"/>
  <c r="G129" i="36"/>
  <c r="G128" i="36"/>
  <c r="G127" i="36"/>
  <c r="G126" i="36"/>
  <c r="G125" i="36"/>
  <c r="G124" i="36"/>
  <c r="G123" i="36"/>
  <c r="G122" i="36"/>
  <c r="G120" i="36"/>
  <c r="G119" i="36"/>
  <c r="G118" i="36"/>
  <c r="G117" i="36"/>
  <c r="G115" i="36"/>
  <c r="G114" i="36"/>
  <c r="G113" i="36"/>
  <c r="G111" i="36"/>
  <c r="G110" i="36"/>
  <c r="G109" i="36"/>
  <c r="G108" i="36"/>
  <c r="G107" i="36"/>
  <c r="G106" i="36"/>
  <c r="G105" i="36"/>
  <c r="G104" i="36"/>
  <c r="G103" i="36"/>
  <c r="G102" i="36"/>
  <c r="G101" i="36"/>
  <c r="G100" i="36"/>
  <c r="G99" i="36"/>
  <c r="G98" i="36"/>
  <c r="G97" i="36"/>
  <c r="G96" i="36"/>
  <c r="G95" i="36"/>
  <c r="G94" i="36"/>
  <c r="G93" i="36"/>
  <c r="G92" i="36"/>
  <c r="G91" i="36"/>
  <c r="G90" i="36"/>
  <c r="G89" i="36"/>
  <c r="G88" i="36"/>
  <c r="G87" i="36"/>
  <c r="G86" i="36"/>
  <c r="G85" i="36"/>
  <c r="G84" i="36"/>
  <c r="G83" i="36"/>
  <c r="G82" i="36"/>
  <c r="G81" i="36"/>
  <c r="G80" i="36"/>
  <c r="G79" i="36"/>
  <c r="G78" i="36"/>
  <c r="G77" i="36"/>
  <c r="G76" i="36"/>
  <c r="G75" i="36"/>
  <c r="G74" i="36"/>
  <c r="G73" i="36"/>
  <c r="G72" i="36"/>
  <c r="G71" i="36"/>
  <c r="G70" i="36"/>
  <c r="G69" i="36"/>
  <c r="G68" i="36"/>
  <c r="G67" i="36"/>
  <c r="G66" i="36"/>
  <c r="G65" i="36"/>
  <c r="G64" i="36"/>
  <c r="G63" i="36"/>
  <c r="G62" i="36"/>
  <c r="G61" i="36"/>
  <c r="G60" i="36"/>
  <c r="G59" i="36"/>
  <c r="G58" i="36"/>
  <c r="G57" i="36"/>
  <c r="G56" i="36"/>
  <c r="G55" i="36"/>
  <c r="G54" i="36"/>
  <c r="G52" i="36"/>
  <c r="G51" i="36"/>
  <c r="G50" i="36"/>
  <c r="G49" i="36"/>
  <c r="G48" i="36"/>
  <c r="G47" i="36"/>
  <c r="G46" i="36"/>
  <c r="G45" i="36"/>
  <c r="G44" i="36"/>
  <c r="G43" i="36"/>
  <c r="G42" i="36"/>
  <c r="G41" i="36"/>
  <c r="G40" i="36"/>
  <c r="G39" i="36"/>
  <c r="G38" i="36"/>
  <c r="G37" i="36"/>
  <c r="G36" i="36"/>
  <c r="G35" i="36"/>
  <c r="G34" i="36"/>
  <c r="G33" i="36"/>
  <c r="G32" i="36"/>
  <c r="G31" i="36"/>
  <c r="G30" i="36"/>
  <c r="G29" i="36"/>
  <c r="G28" i="36"/>
  <c r="G27" i="36"/>
  <c r="G26" i="36"/>
  <c r="G24" i="36"/>
  <c r="G23" i="36"/>
  <c r="G22" i="36"/>
  <c r="G21" i="36"/>
  <c r="G20" i="36"/>
  <c r="G19" i="36"/>
  <c r="G18" i="36"/>
  <c r="G17" i="36"/>
  <c r="G16" i="36"/>
  <c r="G15" i="36"/>
  <c r="G14" i="36"/>
  <c r="G13" i="36"/>
  <c r="G12" i="36"/>
  <c r="G11" i="36"/>
  <c r="G10" i="36"/>
  <c r="G9" i="36"/>
  <c r="D164" i="36"/>
  <c r="D162" i="36"/>
  <c r="D161" i="36"/>
  <c r="D160" i="36"/>
  <c r="D159" i="36"/>
  <c r="D158" i="36"/>
  <c r="D157" i="36"/>
  <c r="D156" i="36"/>
  <c r="D155" i="36"/>
  <c r="D154" i="36"/>
  <c r="D153" i="36"/>
  <c r="D152" i="36"/>
  <c r="D151" i="36"/>
  <c r="D150" i="36"/>
  <c r="D149" i="36"/>
  <c r="D148" i="36"/>
  <c r="D147" i="36"/>
  <c r="D146" i="36"/>
  <c r="D145" i="36"/>
  <c r="D144" i="36"/>
  <c r="D143" i="36"/>
  <c r="D142" i="36"/>
  <c r="D141" i="36"/>
  <c r="D140" i="36"/>
  <c r="D139" i="36"/>
  <c r="D138" i="36"/>
  <c r="D137" i="36"/>
  <c r="D136" i="36"/>
  <c r="D135" i="36"/>
  <c r="D134" i="36"/>
  <c r="D133" i="36"/>
  <c r="D132" i="36"/>
  <c r="D131" i="36"/>
  <c r="D130" i="36"/>
  <c r="D129" i="36"/>
  <c r="D128" i="36"/>
  <c r="D127" i="36"/>
  <c r="D126" i="36"/>
  <c r="D125" i="36"/>
  <c r="D124" i="36"/>
  <c r="D123" i="36"/>
  <c r="D122" i="36"/>
  <c r="D121" i="36"/>
  <c r="D120" i="36"/>
  <c r="D119" i="36"/>
  <c r="D118" i="36"/>
  <c r="D117" i="36"/>
  <c r="D116" i="36"/>
  <c r="D115" i="36"/>
  <c r="D114" i="36"/>
  <c r="D113" i="36"/>
  <c r="D112" i="36"/>
  <c r="D111" i="36"/>
  <c r="D110" i="36"/>
  <c r="D109" i="36"/>
  <c r="D108" i="36"/>
  <c r="D107" i="36"/>
  <c r="D106" i="36"/>
  <c r="D105" i="36"/>
  <c r="D104" i="36"/>
  <c r="D103" i="36"/>
  <c r="D102" i="36"/>
  <c r="D101" i="36"/>
  <c r="D100" i="36"/>
  <c r="D99" i="36"/>
  <c r="D98" i="36"/>
  <c r="D97" i="36"/>
  <c r="D96" i="36"/>
  <c r="D95" i="36"/>
  <c r="D94" i="36"/>
  <c r="D93" i="36"/>
  <c r="D92" i="36"/>
  <c r="D91" i="36"/>
  <c r="D90" i="36"/>
  <c r="D89" i="36"/>
  <c r="D88" i="36"/>
  <c r="D87" i="36"/>
  <c r="D86" i="36"/>
  <c r="D85" i="36"/>
  <c r="D84" i="36"/>
  <c r="D83" i="36"/>
  <c r="D82" i="36"/>
  <c r="D81" i="36"/>
  <c r="D80" i="36"/>
  <c r="D79" i="36"/>
  <c r="D78" i="36"/>
  <c r="D77" i="36"/>
  <c r="D76" i="36"/>
  <c r="D75" i="36"/>
  <c r="D74" i="36"/>
  <c r="D73" i="36"/>
  <c r="D72" i="36"/>
  <c r="D71" i="36"/>
  <c r="D70" i="36"/>
  <c r="D69" i="36"/>
  <c r="D68" i="36"/>
  <c r="D67" i="36"/>
  <c r="D66" i="36"/>
  <c r="D65" i="36"/>
  <c r="D64" i="36"/>
  <c r="D63" i="36"/>
  <c r="D62" i="36"/>
  <c r="D61" i="36"/>
  <c r="D60" i="36"/>
  <c r="D59" i="36"/>
  <c r="D58" i="36"/>
  <c r="D57" i="36"/>
  <c r="D56" i="36"/>
  <c r="D55" i="36"/>
  <c r="D54" i="36"/>
  <c r="D53" i="36"/>
  <c r="D52" i="36"/>
  <c r="D51" i="36"/>
  <c r="D50" i="36"/>
  <c r="D49" i="36"/>
  <c r="D48" i="36"/>
  <c r="D47" i="36"/>
  <c r="D46" i="36"/>
  <c r="D45" i="36"/>
  <c r="D44" i="36"/>
  <c r="D43" i="36"/>
  <c r="D42" i="36"/>
  <c r="D41" i="36"/>
  <c r="D40" i="36"/>
  <c r="D39" i="36"/>
  <c r="D38" i="36"/>
  <c r="D37" i="36"/>
  <c r="D36" i="36"/>
  <c r="D35" i="36"/>
  <c r="D34" i="36"/>
  <c r="D33" i="36"/>
  <c r="D32" i="36"/>
  <c r="D31" i="36"/>
  <c r="D30" i="36"/>
  <c r="D29" i="36"/>
  <c r="D28" i="36"/>
  <c r="D27" i="36"/>
  <c r="D26" i="36"/>
  <c r="D25" i="36"/>
  <c r="D24" i="36"/>
  <c r="D23" i="36"/>
  <c r="D22" i="36"/>
  <c r="D21" i="36"/>
  <c r="D20" i="36"/>
  <c r="D19" i="36"/>
  <c r="D18" i="36"/>
  <c r="D17" i="36"/>
  <c r="D16" i="36"/>
  <c r="D15" i="36"/>
  <c r="D14" i="36"/>
  <c r="D13" i="36"/>
  <c r="D12" i="36"/>
  <c r="D11" i="36"/>
  <c r="D10" i="36"/>
  <c r="D9" i="36"/>
  <c r="F164" i="36"/>
  <c r="C164" i="36"/>
  <c r="C140" i="35"/>
  <c r="E94" i="35"/>
  <c r="E107" i="35" l="1"/>
  <c r="E78" i="35"/>
  <c r="B140" i="35"/>
  <c r="E138" i="35"/>
  <c r="E112" i="35" l="1"/>
  <c r="E113" i="35"/>
  <c r="E114" i="35"/>
  <c r="E115" i="35"/>
  <c r="E116" i="35"/>
  <c r="E117" i="35"/>
  <c r="E118" i="35"/>
  <c r="E119" i="35"/>
  <c r="E120" i="35"/>
  <c r="E121" i="35"/>
  <c r="E122" i="35"/>
  <c r="E123" i="35"/>
  <c r="E124" i="35"/>
  <c r="E125" i="35"/>
  <c r="E126" i="35"/>
  <c r="E127" i="35"/>
  <c r="E128" i="35"/>
  <c r="E129" i="35"/>
  <c r="E130" i="35"/>
  <c r="E131" i="35"/>
  <c r="E132" i="35"/>
  <c r="E134" i="35"/>
  <c r="E136" i="35"/>
  <c r="E140" i="35"/>
  <c r="E111" i="35"/>
  <c r="E110" i="35"/>
  <c r="E109" i="35"/>
  <c r="E108" i="35"/>
  <c r="E106" i="35"/>
  <c r="E105" i="35"/>
  <c r="E104" i="35"/>
  <c r="E103" i="35"/>
  <c r="E102" i="35"/>
  <c r="E101" i="35"/>
  <c r="E100" i="35"/>
  <c r="E99" i="35"/>
  <c r="E98" i="35"/>
  <c r="E97" i="35"/>
  <c r="E96" i="35"/>
  <c r="E95" i="35"/>
  <c r="E93" i="35"/>
  <c r="E92" i="35"/>
  <c r="E91" i="35"/>
  <c r="E90" i="35"/>
  <c r="E89" i="35"/>
  <c r="E88" i="35"/>
  <c r="E87" i="35"/>
  <c r="E86" i="35"/>
  <c r="E85" i="35"/>
  <c r="E84" i="35"/>
  <c r="E83" i="35"/>
  <c r="E82" i="35"/>
  <c r="E81" i="35"/>
  <c r="E80" i="35"/>
  <c r="E79" i="35"/>
  <c r="E77" i="35"/>
  <c r="E76" i="35"/>
  <c r="E75" i="35"/>
  <c r="E74" i="35"/>
  <c r="E73" i="35"/>
  <c r="E72" i="35"/>
  <c r="E71" i="35"/>
  <c r="E70" i="35"/>
  <c r="E69" i="35"/>
  <c r="E68" i="35"/>
  <c r="E67" i="35"/>
  <c r="E66" i="35"/>
  <c r="E65" i="35"/>
  <c r="E64" i="35"/>
  <c r="E63" i="35"/>
  <c r="E62" i="35"/>
  <c r="E61" i="35"/>
  <c r="E60" i="35"/>
  <c r="E59" i="35"/>
  <c r="E58" i="35"/>
  <c r="E57" i="35"/>
  <c r="E56" i="35"/>
  <c r="E55" i="35"/>
  <c r="E54" i="35"/>
  <c r="E53" i="35"/>
  <c r="E52" i="35"/>
  <c r="E51" i="35"/>
  <c r="E50" i="35"/>
  <c r="E49" i="35"/>
  <c r="E48" i="35"/>
  <c r="E47" i="35"/>
  <c r="E46" i="35"/>
  <c r="E45" i="35"/>
  <c r="E44" i="35"/>
  <c r="E43" i="35"/>
  <c r="E42" i="35"/>
  <c r="E41" i="35"/>
  <c r="E40" i="35"/>
  <c r="E39" i="35"/>
  <c r="E38" i="35"/>
  <c r="E37" i="35"/>
  <c r="E36" i="35"/>
  <c r="E35" i="35"/>
  <c r="E34" i="35"/>
  <c r="E33" i="35"/>
  <c r="E32" i="35"/>
  <c r="E31" i="35"/>
  <c r="E30" i="35"/>
  <c r="E29" i="35"/>
  <c r="E28" i="35"/>
  <c r="E27" i="35"/>
  <c r="E26" i="35"/>
  <c r="E25" i="35"/>
  <c r="E24" i="35"/>
  <c r="E23" i="35"/>
  <c r="E22" i="35"/>
  <c r="E21" i="35"/>
  <c r="E20" i="35"/>
  <c r="E19" i="35"/>
  <c r="E18" i="35"/>
  <c r="E17" i="35"/>
  <c r="E16" i="35"/>
  <c r="E15" i="35"/>
  <c r="E14" i="35"/>
  <c r="E13" i="35"/>
  <c r="E12" i="35"/>
  <c r="E11" i="35"/>
  <c r="E10" i="35"/>
  <c r="E9" i="35"/>
  <c r="V5" i="39"/>
  <c r="V6" i="39"/>
  <c r="V7" i="39"/>
  <c r="V8" i="39"/>
  <c r="V9" i="39"/>
  <c r="V10" i="39"/>
  <c r="V11" i="39"/>
  <c r="V12" i="39"/>
  <c r="V13" i="39"/>
  <c r="V14" i="39"/>
  <c r="V15" i="39"/>
  <c r="V16" i="39"/>
  <c r="V17" i="39"/>
  <c r="V18" i="39"/>
  <c r="V19" i="39"/>
  <c r="V20" i="39"/>
  <c r="V21" i="39"/>
  <c r="V22" i="39"/>
  <c r="V23" i="39"/>
  <c r="V24" i="39"/>
  <c r="V25" i="39"/>
  <c r="V26" i="39"/>
  <c r="V27" i="39"/>
  <c r="V28" i="39"/>
  <c r="V29" i="39"/>
  <c r="V30" i="39"/>
  <c r="V31" i="39"/>
  <c r="V32" i="39"/>
  <c r="V33" i="39"/>
  <c r="V34" i="39"/>
  <c r="V35" i="39"/>
  <c r="V36" i="39"/>
  <c r="V37" i="39"/>
  <c r="V38" i="39"/>
  <c r="V39" i="39"/>
  <c r="V40" i="39"/>
  <c r="V41" i="39"/>
  <c r="V42" i="39"/>
  <c r="V43" i="39"/>
  <c r="V44" i="39"/>
  <c r="O19" i="39"/>
  <c r="O20" i="39"/>
  <c r="O21" i="39"/>
  <c r="F70" i="21"/>
  <c r="F68" i="21"/>
  <c r="F67" i="21"/>
  <c r="F66" i="21"/>
  <c r="F65" i="21"/>
  <c r="F64" i="21"/>
  <c r="F63" i="21"/>
  <c r="F62" i="21"/>
  <c r="D70" i="21"/>
  <c r="D68" i="21"/>
  <c r="D67" i="21"/>
  <c r="D66" i="21"/>
  <c r="D65" i="21"/>
  <c r="D64" i="21"/>
  <c r="D63" i="21"/>
  <c r="D62" i="21"/>
  <c r="B70" i="21"/>
  <c r="B68" i="21"/>
  <c r="B67" i="21"/>
  <c r="B66" i="21"/>
  <c r="B65" i="21"/>
  <c r="B64" i="21"/>
  <c r="B63" i="21"/>
  <c r="B62" i="21"/>
  <c r="F28" i="21"/>
  <c r="F27" i="21"/>
  <c r="F26" i="21"/>
  <c r="F25" i="21"/>
  <c r="F24" i="21"/>
  <c r="F23" i="21"/>
  <c r="F22" i="21"/>
  <c r="F30" i="21"/>
  <c r="D30" i="21"/>
  <c r="B30" i="21"/>
  <c r="W52" i="38" l="1"/>
  <c r="S52" i="38"/>
  <c r="O52" i="38"/>
  <c r="W51" i="38"/>
  <c r="S51" i="38"/>
  <c r="O51" i="38"/>
  <c r="W50" i="38"/>
  <c r="S50" i="38"/>
  <c r="O50" i="38"/>
  <c r="W49" i="38"/>
  <c r="S49" i="38"/>
  <c r="O49" i="38"/>
  <c r="W48" i="38"/>
  <c r="S48" i="38"/>
  <c r="O48" i="38"/>
  <c r="W47" i="38"/>
  <c r="S47" i="38"/>
  <c r="O47" i="38"/>
  <c r="W46" i="38"/>
  <c r="S46" i="38"/>
  <c r="O46" i="38"/>
  <c r="W45" i="38"/>
  <c r="S45" i="38"/>
  <c r="O45" i="38"/>
  <c r="W44" i="38"/>
  <c r="S44" i="38"/>
  <c r="O44" i="38"/>
  <c r="W43" i="38"/>
  <c r="S43" i="38"/>
  <c r="O43" i="38"/>
  <c r="W42" i="38"/>
  <c r="S42" i="38"/>
  <c r="O42" i="38"/>
  <c r="W41" i="38"/>
  <c r="S41" i="38"/>
  <c r="O41" i="38"/>
  <c r="W40" i="38"/>
  <c r="S40" i="38"/>
  <c r="O40" i="38"/>
  <c r="W39" i="38"/>
  <c r="S39" i="38"/>
  <c r="O39" i="38"/>
  <c r="W38" i="38"/>
  <c r="S38" i="38"/>
  <c r="O38" i="38"/>
  <c r="W37" i="38"/>
  <c r="S37" i="38"/>
  <c r="O37" i="38"/>
  <c r="W36" i="38"/>
  <c r="S36" i="38"/>
  <c r="O36" i="38"/>
  <c r="W35" i="38"/>
  <c r="S35" i="38"/>
  <c r="O35" i="38"/>
  <c r="W34" i="38"/>
  <c r="S34" i="38"/>
  <c r="O34" i="38"/>
  <c r="W33" i="38"/>
  <c r="S33" i="38"/>
  <c r="O33" i="38"/>
  <c r="W32" i="38"/>
  <c r="S32" i="38"/>
  <c r="O32" i="38"/>
  <c r="W31" i="38"/>
  <c r="S31" i="38"/>
  <c r="O31" i="38"/>
  <c r="W30" i="38"/>
  <c r="S30" i="38"/>
  <c r="O30" i="38"/>
  <c r="W29" i="38"/>
  <c r="S29" i="38"/>
  <c r="O29" i="38"/>
  <c r="W28" i="38"/>
  <c r="S28" i="38"/>
  <c r="O28" i="38"/>
  <c r="W27" i="38"/>
  <c r="S27" i="38"/>
  <c r="O27" i="38"/>
  <c r="W26" i="38"/>
  <c r="S26" i="38"/>
  <c r="O26" i="38"/>
  <c r="W25" i="38"/>
  <c r="S25" i="38"/>
  <c r="O25" i="38"/>
  <c r="W24" i="38"/>
  <c r="S24" i="38"/>
  <c r="O24" i="38"/>
  <c r="W23" i="38"/>
  <c r="S23" i="38"/>
  <c r="O23" i="38"/>
  <c r="W22" i="38"/>
  <c r="S22" i="38"/>
  <c r="W21" i="38"/>
  <c r="S21" i="38"/>
  <c r="O21" i="38"/>
  <c r="W20" i="38"/>
  <c r="S20" i="38"/>
  <c r="O20" i="38"/>
  <c r="W19" i="38"/>
  <c r="S19" i="38"/>
  <c r="O19" i="38"/>
  <c r="W18" i="38"/>
  <c r="S18" i="38"/>
  <c r="O18" i="38"/>
  <c r="W17" i="38"/>
  <c r="S17" i="38"/>
  <c r="O17" i="38"/>
  <c r="W16" i="38"/>
  <c r="S16" i="38"/>
  <c r="O16" i="38"/>
  <c r="W15" i="38"/>
  <c r="S15" i="38"/>
  <c r="O15" i="38"/>
  <c r="W14" i="38"/>
  <c r="S14" i="38"/>
  <c r="O14" i="38"/>
  <c r="W13" i="38"/>
  <c r="S13" i="38"/>
  <c r="O13" i="38"/>
  <c r="W12" i="38"/>
  <c r="S12" i="38"/>
  <c r="O12" i="38"/>
  <c r="J164" i="20" l="1"/>
  <c r="I164" i="20"/>
  <c r="H164" i="20"/>
  <c r="G164" i="20"/>
  <c r="F164" i="20"/>
  <c r="E164" i="20"/>
  <c r="D164" i="20"/>
  <c r="C164" i="20"/>
  <c r="B164" i="20"/>
  <c r="N162" i="20"/>
  <c r="M162" i="20"/>
  <c r="L162" i="20"/>
  <c r="N161" i="20"/>
  <c r="M161" i="20"/>
  <c r="L161" i="20"/>
  <c r="N160" i="20"/>
  <c r="M160" i="20"/>
  <c r="L160" i="20"/>
  <c r="N159" i="20"/>
  <c r="M159" i="20"/>
  <c r="L159" i="20"/>
  <c r="N158" i="20"/>
  <c r="M158" i="20"/>
  <c r="L158" i="20"/>
  <c r="N157" i="20"/>
  <c r="M157" i="20"/>
  <c r="L157" i="20"/>
  <c r="N156" i="20"/>
  <c r="M156" i="20"/>
  <c r="L156" i="20"/>
  <c r="N155" i="20"/>
  <c r="M155" i="20"/>
  <c r="L155" i="20"/>
  <c r="N154" i="20"/>
  <c r="M154" i="20"/>
  <c r="L154" i="20"/>
  <c r="N153" i="20"/>
  <c r="M153" i="20"/>
  <c r="L153" i="20"/>
  <c r="N152" i="20"/>
  <c r="M152" i="20"/>
  <c r="L152" i="20"/>
  <c r="N151" i="20"/>
  <c r="M151" i="20"/>
  <c r="L151" i="20"/>
  <c r="N150" i="20"/>
  <c r="M150" i="20"/>
  <c r="L150" i="20"/>
  <c r="N149" i="20"/>
  <c r="M149" i="20"/>
  <c r="L149" i="20"/>
  <c r="N148" i="20"/>
  <c r="M148" i="20"/>
  <c r="L148" i="20"/>
  <c r="N147" i="20"/>
  <c r="M147" i="20"/>
  <c r="L147" i="20"/>
  <c r="N146" i="20"/>
  <c r="M146" i="20"/>
  <c r="L146" i="20"/>
  <c r="N145" i="20"/>
  <c r="M145" i="20"/>
  <c r="L145" i="20"/>
  <c r="N144" i="20"/>
  <c r="M144" i="20"/>
  <c r="L144" i="20"/>
  <c r="N143" i="20"/>
  <c r="M143" i="20"/>
  <c r="L143" i="20"/>
  <c r="N142" i="20"/>
  <c r="M142" i="20"/>
  <c r="L142" i="20"/>
  <c r="N141" i="20"/>
  <c r="M141" i="20"/>
  <c r="L141" i="20"/>
  <c r="N140" i="20"/>
  <c r="M140" i="20"/>
  <c r="L140" i="20"/>
  <c r="N139" i="20"/>
  <c r="M139" i="20"/>
  <c r="L139" i="20"/>
  <c r="N138" i="20"/>
  <c r="M138" i="20"/>
  <c r="L138" i="20"/>
  <c r="N137" i="20"/>
  <c r="M137" i="20"/>
  <c r="L137" i="20"/>
  <c r="N136" i="20"/>
  <c r="M136" i="20"/>
  <c r="L136" i="20"/>
  <c r="N135" i="20"/>
  <c r="M135" i="20"/>
  <c r="L135" i="20"/>
  <c r="N134" i="20"/>
  <c r="M134" i="20"/>
  <c r="L134" i="20"/>
  <c r="N133" i="20"/>
  <c r="M133" i="20"/>
  <c r="L133" i="20"/>
  <c r="N132" i="20"/>
  <c r="M132" i="20"/>
  <c r="L132" i="20"/>
  <c r="N131" i="20"/>
  <c r="M131" i="20"/>
  <c r="L131" i="20"/>
  <c r="N130" i="20"/>
  <c r="M130" i="20"/>
  <c r="L130" i="20"/>
  <c r="N129" i="20"/>
  <c r="M129" i="20"/>
  <c r="L129" i="20"/>
  <c r="N128" i="20"/>
  <c r="M128" i="20"/>
  <c r="L128" i="20"/>
  <c r="N127" i="20"/>
  <c r="M127" i="20"/>
  <c r="L127" i="20"/>
  <c r="N126" i="20"/>
  <c r="M126" i="20"/>
  <c r="L126" i="20"/>
  <c r="N125" i="20"/>
  <c r="M125" i="20"/>
  <c r="L125" i="20"/>
  <c r="N124" i="20"/>
  <c r="M124" i="20"/>
  <c r="L124" i="20"/>
  <c r="N123" i="20"/>
  <c r="M123" i="20"/>
  <c r="L123" i="20"/>
  <c r="N122" i="20"/>
  <c r="M122" i="20"/>
  <c r="L122" i="20"/>
  <c r="N121" i="20"/>
  <c r="M121" i="20"/>
  <c r="L121" i="20"/>
  <c r="N120" i="20"/>
  <c r="M120" i="20"/>
  <c r="L120" i="20"/>
  <c r="N119" i="20"/>
  <c r="M119" i="20"/>
  <c r="L119" i="20"/>
  <c r="N118" i="20"/>
  <c r="M118" i="20"/>
  <c r="L118" i="20"/>
  <c r="N117" i="20"/>
  <c r="M117" i="20"/>
  <c r="L117" i="20"/>
  <c r="N116" i="20"/>
  <c r="M116" i="20"/>
  <c r="L116" i="20"/>
  <c r="N115" i="20"/>
  <c r="M115" i="20"/>
  <c r="L115" i="20"/>
  <c r="N114" i="20"/>
  <c r="M114" i="20"/>
  <c r="L114" i="20"/>
  <c r="N113" i="20"/>
  <c r="M113" i="20"/>
  <c r="L113" i="20"/>
  <c r="N112" i="20"/>
  <c r="M112" i="20"/>
  <c r="L112" i="20"/>
  <c r="N111" i="20"/>
  <c r="M111" i="20"/>
  <c r="L111" i="20"/>
  <c r="N110" i="20"/>
  <c r="M110" i="20"/>
  <c r="L110" i="20"/>
  <c r="N109" i="20"/>
  <c r="M109" i="20"/>
  <c r="L109" i="20"/>
  <c r="N108" i="20"/>
  <c r="M108" i="20"/>
  <c r="L108" i="20"/>
  <c r="N107" i="20"/>
  <c r="M107" i="20"/>
  <c r="L107" i="20"/>
  <c r="N106" i="20"/>
  <c r="M106" i="20"/>
  <c r="L106" i="20"/>
  <c r="N105" i="20"/>
  <c r="M105" i="20"/>
  <c r="L105" i="20"/>
  <c r="N104" i="20"/>
  <c r="M104" i="20"/>
  <c r="L104" i="20"/>
  <c r="N103" i="20"/>
  <c r="M103" i="20"/>
  <c r="L103" i="20"/>
  <c r="N102" i="20"/>
  <c r="M102" i="20"/>
  <c r="L102" i="20"/>
  <c r="N101" i="20"/>
  <c r="M101" i="20"/>
  <c r="L101" i="20"/>
  <c r="N100" i="20"/>
  <c r="M100" i="20"/>
  <c r="L100" i="20"/>
  <c r="N99" i="20"/>
  <c r="M99" i="20"/>
  <c r="L99" i="20"/>
  <c r="N98" i="20"/>
  <c r="M98" i="20"/>
  <c r="L98" i="20"/>
  <c r="N97" i="20"/>
  <c r="M97" i="20"/>
  <c r="L97" i="20"/>
  <c r="N96" i="20"/>
  <c r="M96" i="20"/>
  <c r="L96" i="20"/>
  <c r="N95" i="20"/>
  <c r="M95" i="20"/>
  <c r="L95" i="20"/>
  <c r="N94" i="20"/>
  <c r="M94" i="20"/>
  <c r="L94" i="20"/>
  <c r="N93" i="20"/>
  <c r="M93" i="20"/>
  <c r="L93" i="20"/>
  <c r="N92" i="20"/>
  <c r="M92" i="20"/>
  <c r="L92" i="20"/>
  <c r="N91" i="20"/>
  <c r="M91" i="20"/>
  <c r="L91" i="20"/>
  <c r="N90" i="20"/>
  <c r="M90" i="20"/>
  <c r="L90" i="20"/>
  <c r="N89" i="20"/>
  <c r="M89" i="20"/>
  <c r="L89" i="20"/>
  <c r="N88" i="20"/>
  <c r="M88" i="20"/>
  <c r="L88" i="20"/>
  <c r="N87" i="20"/>
  <c r="M87" i="20"/>
  <c r="L87" i="20"/>
  <c r="N86" i="20"/>
  <c r="M86" i="20"/>
  <c r="L86" i="20"/>
  <c r="N85" i="20"/>
  <c r="M85" i="20"/>
  <c r="L85" i="20"/>
  <c r="N84" i="20"/>
  <c r="M84" i="20"/>
  <c r="L84" i="20"/>
  <c r="N83" i="20"/>
  <c r="M83" i="20"/>
  <c r="L83" i="20"/>
  <c r="N82" i="20"/>
  <c r="M82" i="20"/>
  <c r="L82" i="20"/>
  <c r="N81" i="20"/>
  <c r="M81" i="20"/>
  <c r="L81" i="20"/>
  <c r="N80" i="20"/>
  <c r="M80" i="20"/>
  <c r="L80" i="20"/>
  <c r="N79" i="20"/>
  <c r="M79" i="20"/>
  <c r="L79" i="20"/>
  <c r="N78" i="20"/>
  <c r="M78" i="20"/>
  <c r="L78" i="20"/>
  <c r="N77" i="20"/>
  <c r="M77" i="20"/>
  <c r="L77" i="20"/>
  <c r="N76" i="20"/>
  <c r="M76" i="20"/>
  <c r="L76" i="20"/>
  <c r="N75" i="20"/>
  <c r="M75" i="20"/>
  <c r="L75" i="20"/>
  <c r="N74" i="20"/>
  <c r="M74" i="20"/>
  <c r="L74" i="20"/>
  <c r="N73" i="20"/>
  <c r="M73" i="20"/>
  <c r="L73" i="20"/>
  <c r="N72" i="20"/>
  <c r="M72" i="20"/>
  <c r="L72" i="20"/>
  <c r="N71" i="20"/>
  <c r="M71" i="20"/>
  <c r="L71" i="20"/>
  <c r="N70" i="20"/>
  <c r="M70" i="20"/>
  <c r="L70" i="20"/>
  <c r="N69" i="20"/>
  <c r="M69" i="20"/>
  <c r="L69" i="20"/>
  <c r="N68" i="20"/>
  <c r="M68" i="20"/>
  <c r="L68" i="20"/>
  <c r="N67" i="20"/>
  <c r="M67" i="20"/>
  <c r="L67" i="20"/>
  <c r="N66" i="20"/>
  <c r="M66" i="20"/>
  <c r="L66" i="20"/>
  <c r="N65" i="20"/>
  <c r="M65" i="20"/>
  <c r="L65" i="20"/>
  <c r="N64" i="20"/>
  <c r="M64" i="20"/>
  <c r="L64" i="20"/>
  <c r="N63" i="20"/>
  <c r="M63" i="20"/>
  <c r="L63" i="20"/>
  <c r="N62" i="20"/>
  <c r="M62" i="20"/>
  <c r="L62" i="20"/>
  <c r="N61" i="20"/>
  <c r="M61" i="20"/>
  <c r="L61" i="20"/>
  <c r="N60" i="20"/>
  <c r="M60" i="20"/>
  <c r="L60" i="20"/>
  <c r="N59" i="20"/>
  <c r="M59" i="20"/>
  <c r="L59" i="20"/>
  <c r="N58" i="20"/>
  <c r="M58" i="20"/>
  <c r="L58" i="20"/>
  <c r="N57" i="20"/>
  <c r="M57" i="20"/>
  <c r="L57" i="20"/>
  <c r="N56" i="20"/>
  <c r="M56" i="20"/>
  <c r="L56" i="20"/>
  <c r="N55" i="20"/>
  <c r="M55" i="20"/>
  <c r="L55" i="20"/>
  <c r="N54" i="20"/>
  <c r="M54" i="20"/>
  <c r="L54" i="20"/>
  <c r="N53" i="20"/>
  <c r="M53" i="20"/>
  <c r="L53" i="20"/>
  <c r="N52" i="20"/>
  <c r="M52" i="20"/>
  <c r="L52" i="20"/>
  <c r="N51" i="20"/>
  <c r="M51" i="20"/>
  <c r="L51" i="20"/>
  <c r="N50" i="20"/>
  <c r="M50" i="20"/>
  <c r="L50" i="20"/>
  <c r="N49" i="20"/>
  <c r="M49" i="20"/>
  <c r="L49" i="20"/>
  <c r="N48" i="20"/>
  <c r="M48" i="20"/>
  <c r="L48" i="20"/>
  <c r="N47" i="20"/>
  <c r="M47" i="20"/>
  <c r="L47" i="20"/>
  <c r="N46" i="20"/>
  <c r="M46" i="20"/>
  <c r="L46" i="20"/>
  <c r="N45" i="20"/>
  <c r="M45" i="20"/>
  <c r="L45" i="20"/>
  <c r="N44" i="20"/>
  <c r="M44" i="20"/>
  <c r="L44" i="20"/>
  <c r="N43" i="20"/>
  <c r="M43" i="20"/>
  <c r="L43" i="20"/>
  <c r="N42" i="20"/>
  <c r="M42" i="20"/>
  <c r="L42" i="20"/>
  <c r="N41" i="20"/>
  <c r="M41" i="20"/>
  <c r="L41" i="20"/>
  <c r="N40" i="20"/>
  <c r="M40" i="20"/>
  <c r="L40" i="20"/>
  <c r="N39" i="20"/>
  <c r="M39" i="20"/>
  <c r="L39" i="20"/>
  <c r="N38" i="20"/>
  <c r="M38" i="20"/>
  <c r="L38" i="20"/>
  <c r="N37" i="20"/>
  <c r="M37" i="20"/>
  <c r="L37" i="20"/>
  <c r="N36" i="20"/>
  <c r="M36" i="20"/>
  <c r="L36" i="20"/>
  <c r="N35" i="20"/>
  <c r="M35" i="20"/>
  <c r="L35" i="20"/>
  <c r="N34" i="20"/>
  <c r="M34" i="20"/>
  <c r="L34" i="20"/>
  <c r="N33" i="20"/>
  <c r="M33" i="20"/>
  <c r="L33" i="20"/>
  <c r="N32" i="20"/>
  <c r="M32" i="20"/>
  <c r="L32" i="20"/>
  <c r="N31" i="20"/>
  <c r="M31" i="20"/>
  <c r="L31" i="20"/>
  <c r="N30" i="20"/>
  <c r="M30" i="20"/>
  <c r="L30" i="20"/>
  <c r="N29" i="20"/>
  <c r="M29" i="20"/>
  <c r="L29" i="20"/>
  <c r="N28" i="20"/>
  <c r="M28" i="20"/>
  <c r="L28" i="20"/>
  <c r="N27" i="20"/>
  <c r="M27" i="20"/>
  <c r="L27" i="20"/>
  <c r="N26" i="20"/>
  <c r="M26" i="20"/>
  <c r="L26" i="20"/>
  <c r="N25" i="20"/>
  <c r="M25" i="20"/>
  <c r="L25" i="20"/>
  <c r="N24" i="20"/>
  <c r="M24" i="20"/>
  <c r="L24" i="20"/>
  <c r="N23" i="20"/>
  <c r="M23" i="20"/>
  <c r="L23" i="20"/>
  <c r="N22" i="20"/>
  <c r="M22" i="20"/>
  <c r="L22" i="20"/>
  <c r="N21" i="20"/>
  <c r="M21" i="20"/>
  <c r="L21" i="20"/>
  <c r="N20" i="20"/>
  <c r="M20" i="20"/>
  <c r="L20" i="20"/>
  <c r="N19" i="20"/>
  <c r="M19" i="20"/>
  <c r="L19" i="20"/>
  <c r="N18" i="20"/>
  <c r="M18" i="20"/>
  <c r="L18" i="20"/>
  <c r="N17" i="20"/>
  <c r="M17" i="20"/>
  <c r="L17" i="20"/>
  <c r="N16" i="20"/>
  <c r="M16" i="20"/>
  <c r="L16" i="20"/>
  <c r="N15" i="20"/>
  <c r="M15" i="20"/>
  <c r="L15" i="20"/>
  <c r="N14" i="20"/>
  <c r="M14" i="20"/>
  <c r="L14" i="20"/>
  <c r="N13" i="20"/>
  <c r="M13" i="20"/>
  <c r="L13" i="20"/>
  <c r="N12" i="20"/>
  <c r="M12" i="20"/>
  <c r="L12" i="20"/>
  <c r="N11" i="20"/>
  <c r="M11" i="20"/>
  <c r="L11" i="20"/>
  <c r="N10" i="20"/>
  <c r="M10" i="20"/>
  <c r="M164" i="20" s="1"/>
  <c r="L10" i="20"/>
  <c r="L164" i="20" s="1"/>
  <c r="N9" i="20"/>
  <c r="N164" i="20" s="1"/>
  <c r="M9" i="20"/>
  <c r="L9" i="20"/>
  <c r="R14" i="49"/>
  <c r="Q14" i="49"/>
  <c r="S14" i="49" s="1"/>
  <c r="S10" i="49"/>
  <c r="S11" i="49"/>
  <c r="S12" i="49"/>
  <c r="R11" i="49"/>
  <c r="R12" i="49"/>
  <c r="R10" i="49"/>
  <c r="Q12" i="49"/>
  <c r="Q11" i="49"/>
  <c r="Q10" i="49"/>
  <c r="R16" i="49"/>
  <c r="Q16" i="49"/>
  <c r="H14" i="49"/>
  <c r="I14" i="49"/>
  <c r="R16" i="10"/>
  <c r="Q16" i="10"/>
  <c r="S10" i="10" l="1"/>
  <c r="R12" i="10"/>
  <c r="R11" i="10"/>
  <c r="R10" i="10"/>
  <c r="Q12" i="10"/>
  <c r="Q11" i="10"/>
  <c r="Q10" i="10"/>
  <c r="O14" i="10"/>
  <c r="N14" i="10"/>
  <c r="M14" i="10"/>
  <c r="L14" i="10"/>
  <c r="K14" i="10"/>
  <c r="J14" i="10"/>
  <c r="I14" i="10"/>
  <c r="H14" i="10"/>
  <c r="G14" i="10"/>
  <c r="F14" i="10"/>
  <c r="E14" i="10"/>
  <c r="D14" i="10"/>
  <c r="C14" i="10"/>
  <c r="B14" i="10"/>
  <c r="D83" i="41" l="1"/>
  <c r="L85" i="41"/>
  <c r="D85" i="41" s="1"/>
  <c r="L81" i="41"/>
  <c r="D81" i="41" s="1"/>
  <c r="L80" i="41"/>
  <c r="D80" i="41" s="1"/>
  <c r="L79" i="41"/>
  <c r="D79" i="41" s="1"/>
  <c r="L78" i="41"/>
  <c r="D78" i="41" s="1"/>
  <c r="L77" i="41"/>
  <c r="D77" i="41" s="1"/>
  <c r="L76" i="41"/>
  <c r="D76" i="41" s="1"/>
  <c r="L75" i="41"/>
  <c r="D75" i="41" s="1"/>
  <c r="L74" i="41"/>
  <c r="D74" i="41" s="1"/>
  <c r="L73" i="41"/>
  <c r="D73" i="41" s="1"/>
  <c r="L72" i="41"/>
  <c r="D72" i="41" s="1"/>
  <c r="L71" i="41"/>
  <c r="D71" i="41" s="1"/>
  <c r="L70" i="41"/>
  <c r="D70" i="41" s="1"/>
  <c r="L69" i="41"/>
  <c r="D69" i="41" s="1"/>
  <c r="L68" i="41"/>
  <c r="D68" i="41" s="1"/>
  <c r="L67" i="41"/>
  <c r="D67" i="41" s="1"/>
  <c r="L66" i="41"/>
  <c r="D66" i="41" s="1"/>
  <c r="L65" i="41"/>
  <c r="D65" i="41" s="1"/>
  <c r="L64" i="41"/>
  <c r="D64" i="41" s="1"/>
  <c r="L63" i="41"/>
  <c r="D63" i="41" s="1"/>
  <c r="L62" i="41"/>
  <c r="D62" i="41" s="1"/>
  <c r="L61" i="41"/>
  <c r="D61" i="41" s="1"/>
  <c r="L60" i="41"/>
  <c r="D60" i="41" s="1"/>
  <c r="L59" i="41"/>
  <c r="D59" i="41" s="1"/>
  <c r="L58" i="41"/>
  <c r="D58" i="41" s="1"/>
  <c r="L57" i="41"/>
  <c r="D57" i="41" s="1"/>
  <c r="L56" i="41"/>
  <c r="D56" i="41" s="1"/>
  <c r="L55" i="41"/>
  <c r="D55" i="41" s="1"/>
  <c r="L54" i="41"/>
  <c r="D54" i="41" s="1"/>
  <c r="L53" i="41"/>
  <c r="D53" i="41" s="1"/>
  <c r="L52" i="41"/>
  <c r="D52" i="41" s="1"/>
  <c r="L51" i="41"/>
  <c r="D51" i="41" s="1"/>
  <c r="L50" i="41"/>
  <c r="D50" i="41" s="1"/>
  <c r="L49" i="41"/>
  <c r="D49" i="41" s="1"/>
  <c r="L48" i="41"/>
  <c r="D48" i="41" s="1"/>
  <c r="L47" i="41"/>
  <c r="L46" i="41"/>
  <c r="D46" i="41" s="1"/>
  <c r="L45" i="41"/>
  <c r="D45" i="41" s="1"/>
  <c r="L44" i="41"/>
  <c r="D44" i="41" s="1"/>
  <c r="L43" i="41"/>
  <c r="D43" i="41" s="1"/>
  <c r="L42" i="41"/>
  <c r="D42" i="41" s="1"/>
  <c r="L41" i="41"/>
  <c r="D41" i="41" s="1"/>
  <c r="L40" i="41"/>
  <c r="D40" i="41" s="1"/>
  <c r="L39" i="41"/>
  <c r="D39" i="41" s="1"/>
  <c r="L38" i="41"/>
  <c r="D38" i="41" s="1"/>
  <c r="L37" i="41"/>
  <c r="D37" i="41" s="1"/>
  <c r="L36" i="41"/>
  <c r="D36" i="41" s="1"/>
  <c r="L35" i="41"/>
  <c r="D35" i="41" s="1"/>
  <c r="L34" i="41"/>
  <c r="D34" i="41" s="1"/>
  <c r="L33" i="41"/>
  <c r="D33" i="41" s="1"/>
  <c r="L32" i="41"/>
  <c r="D32" i="41" s="1"/>
  <c r="L31" i="41"/>
  <c r="D31" i="41" s="1"/>
  <c r="L30" i="41"/>
  <c r="D30" i="41" s="1"/>
  <c r="L29" i="41"/>
  <c r="D29" i="41" s="1"/>
  <c r="L28" i="41"/>
  <c r="D28" i="41" s="1"/>
  <c r="L27" i="41"/>
  <c r="D27" i="41" s="1"/>
  <c r="L26" i="41"/>
  <c r="D26" i="41" s="1"/>
  <c r="L25" i="41"/>
  <c r="D25" i="41" s="1"/>
  <c r="L24" i="41"/>
  <c r="D24" i="41" s="1"/>
  <c r="L23" i="41"/>
  <c r="D23" i="41" s="1"/>
  <c r="L22" i="41"/>
  <c r="D22" i="41" s="1"/>
  <c r="L21" i="41"/>
  <c r="D21" i="41" s="1"/>
  <c r="L20" i="41"/>
  <c r="D20" i="41" s="1"/>
  <c r="L19" i="41"/>
  <c r="D19" i="41" s="1"/>
  <c r="L18" i="41"/>
  <c r="D18" i="41" s="1"/>
  <c r="L17" i="41"/>
  <c r="D17" i="41" s="1"/>
  <c r="L16" i="41"/>
  <c r="D16" i="41" s="1"/>
  <c r="L15" i="41"/>
  <c r="D15" i="41" s="1"/>
  <c r="L14" i="41"/>
  <c r="D14" i="41" s="1"/>
  <c r="D13" i="41"/>
  <c r="L12" i="41"/>
  <c r="D12" i="41" s="1"/>
  <c r="L11" i="41"/>
  <c r="D11" i="41" s="1"/>
  <c r="L10" i="41"/>
  <c r="D10" i="41" s="1"/>
  <c r="L9" i="41"/>
  <c r="O87" i="41"/>
  <c r="N87" i="41"/>
  <c r="K87" i="41"/>
  <c r="J87" i="41"/>
  <c r="I87" i="41"/>
  <c r="G87" i="41"/>
  <c r="H87" i="41"/>
  <c r="D9" i="41" l="1"/>
  <c r="Q9" i="41"/>
  <c r="L87" i="41"/>
  <c r="Q87" i="41" s="1"/>
  <c r="D47" i="41"/>
  <c r="D87" i="41" s="1"/>
  <c r="L178" i="40"/>
  <c r="L177" i="40"/>
  <c r="L176" i="40"/>
  <c r="L175" i="40"/>
  <c r="L174" i="40"/>
  <c r="L173" i="40"/>
  <c r="L172" i="40"/>
  <c r="L171" i="40"/>
  <c r="L170" i="40"/>
  <c r="L169" i="40"/>
  <c r="L168" i="40"/>
  <c r="L167" i="40"/>
  <c r="L166" i="40"/>
  <c r="L165" i="40"/>
  <c r="L164" i="40"/>
  <c r="L163" i="40"/>
  <c r="L162" i="40"/>
  <c r="L161" i="40"/>
  <c r="L160" i="40"/>
  <c r="L159" i="40"/>
  <c r="L158" i="40"/>
  <c r="L157" i="40"/>
  <c r="L156" i="40"/>
  <c r="L155" i="40"/>
  <c r="L154" i="40"/>
  <c r="L153" i="40"/>
  <c r="L152" i="40"/>
  <c r="L151" i="40"/>
  <c r="L150" i="40"/>
  <c r="L149" i="40"/>
  <c r="L148" i="40"/>
  <c r="L146" i="40"/>
  <c r="L145" i="40"/>
  <c r="L144" i="40"/>
  <c r="L143" i="40"/>
  <c r="L142" i="40"/>
  <c r="L141" i="40"/>
  <c r="L140" i="40"/>
  <c r="L139" i="40"/>
  <c r="L138" i="40"/>
  <c r="L137" i="40"/>
  <c r="L136" i="40"/>
  <c r="L135" i="40"/>
  <c r="L132" i="40"/>
  <c r="L131" i="40"/>
  <c r="L130" i="40"/>
  <c r="L129" i="40"/>
  <c r="L128" i="40"/>
  <c r="L127" i="40"/>
  <c r="L126" i="40"/>
  <c r="L125" i="40"/>
  <c r="L124" i="40"/>
  <c r="L123" i="40"/>
  <c r="L122" i="40"/>
  <c r="L121" i="40"/>
  <c r="L118" i="40"/>
  <c r="L117" i="40"/>
  <c r="L116" i="40"/>
  <c r="L115" i="40"/>
  <c r="L114" i="40"/>
  <c r="L113" i="40"/>
  <c r="L112" i="40"/>
  <c r="L111" i="40"/>
  <c r="L110" i="40"/>
  <c r="L109" i="40"/>
  <c r="L108" i="40"/>
  <c r="L107" i="40"/>
  <c r="L106" i="40"/>
  <c r="L105" i="40"/>
  <c r="L104" i="40"/>
  <c r="L103" i="40"/>
  <c r="L101" i="40"/>
  <c r="L100" i="40"/>
  <c r="L99" i="40"/>
  <c r="L98" i="40"/>
  <c r="L97" i="40"/>
  <c r="L96" i="40"/>
  <c r="L95" i="40"/>
  <c r="L94" i="40"/>
  <c r="L93" i="40"/>
  <c r="L92" i="40"/>
  <c r="L91" i="40"/>
  <c r="L90" i="40"/>
  <c r="L89" i="40"/>
  <c r="L88" i="40"/>
  <c r="L87" i="40"/>
  <c r="L86" i="40"/>
  <c r="L85" i="40"/>
  <c r="L84" i="40"/>
  <c r="L83" i="40"/>
  <c r="L82" i="40"/>
  <c r="L81" i="40"/>
  <c r="L80" i="40"/>
  <c r="L79" i="40"/>
  <c r="L78" i="40"/>
  <c r="L77" i="40"/>
  <c r="L76" i="40"/>
  <c r="L75" i="40"/>
  <c r="L74" i="40"/>
  <c r="L73" i="40"/>
  <c r="L72" i="40"/>
  <c r="L71" i="40"/>
  <c r="L70" i="40"/>
  <c r="L69" i="40"/>
  <c r="L68" i="40"/>
  <c r="L67" i="40"/>
  <c r="L66" i="40"/>
  <c r="L65" i="40"/>
  <c r="L64" i="40"/>
  <c r="L62" i="40"/>
  <c r="L61" i="40"/>
  <c r="L60" i="40"/>
  <c r="L59" i="40"/>
  <c r="L58" i="40"/>
  <c r="L57" i="40"/>
  <c r="L56" i="40"/>
  <c r="L55" i="40"/>
  <c r="L54" i="40"/>
  <c r="L53" i="40"/>
  <c r="L52" i="40"/>
  <c r="L51" i="40"/>
  <c r="L50" i="40"/>
  <c r="L49" i="40"/>
  <c r="L48" i="40"/>
  <c r="L47" i="40"/>
  <c r="L46" i="40"/>
  <c r="L45" i="40"/>
  <c r="L44" i="40"/>
  <c r="L43" i="40"/>
  <c r="L42" i="40"/>
  <c r="L41" i="40"/>
  <c r="L40" i="40"/>
  <c r="L39" i="40"/>
  <c r="L38" i="40"/>
  <c r="L37" i="40"/>
  <c r="L36" i="40"/>
  <c r="L35" i="40"/>
  <c r="L34" i="40"/>
  <c r="L33" i="40"/>
  <c r="L32" i="40"/>
  <c r="L31" i="40"/>
  <c r="L30" i="40"/>
  <c r="L29" i="40"/>
  <c r="L28" i="40"/>
  <c r="L27" i="40"/>
  <c r="L26" i="40"/>
  <c r="L25" i="40"/>
  <c r="L24" i="40"/>
  <c r="L23" i="40"/>
  <c r="L22" i="40"/>
  <c r="L21" i="40"/>
  <c r="L20" i="40"/>
  <c r="L19" i="40"/>
  <c r="L18" i="40"/>
  <c r="L17" i="40"/>
  <c r="L16" i="40"/>
  <c r="L15" i="40"/>
  <c r="L14" i="40"/>
  <c r="L13" i="40"/>
  <c r="L12" i="40"/>
  <c r="L11" i="40"/>
  <c r="L10" i="40"/>
  <c r="L9" i="40"/>
  <c r="K180" i="40"/>
  <c r="F180" i="40"/>
  <c r="D180" i="40"/>
  <c r="J180" i="40"/>
  <c r="H180" i="40"/>
  <c r="G180" i="40"/>
  <c r="E180" i="40"/>
  <c r="C180" i="40"/>
  <c r="B180" i="40"/>
  <c r="I180" i="40" l="1"/>
  <c r="O33" i="42" l="1"/>
  <c r="O34" i="42"/>
  <c r="S31" i="42"/>
  <c r="S29" i="42"/>
  <c r="S28" i="42"/>
  <c r="S27" i="42"/>
  <c r="R18" i="42"/>
  <c r="R17" i="42"/>
  <c r="R16" i="42"/>
  <c r="R15" i="42"/>
  <c r="R14" i="42"/>
  <c r="R13" i="42"/>
  <c r="R12" i="42"/>
  <c r="R10" i="42"/>
  <c r="R9" i="42"/>
  <c r="S17" i="42"/>
  <c r="S16" i="42"/>
  <c r="S15" i="42"/>
  <c r="S14" i="42"/>
  <c r="S13" i="42"/>
  <c r="S12" i="42"/>
  <c r="S10" i="42"/>
  <c r="Q83" i="41" l="1"/>
  <c r="Q81" i="41"/>
  <c r="Q80" i="41"/>
  <c r="Q79" i="41"/>
  <c r="Q78" i="41"/>
  <c r="Q77" i="41"/>
  <c r="Q76" i="41"/>
  <c r="Q75"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Q43" i="41"/>
  <c r="Q42" i="41"/>
  <c r="Q41" i="41"/>
  <c r="Q40" i="41"/>
  <c r="Q39" i="41"/>
  <c r="Q38" i="41"/>
  <c r="Q37" i="41"/>
  <c r="Q36" i="41"/>
  <c r="Q35" i="41"/>
  <c r="Q34" i="41"/>
  <c r="Q33" i="41"/>
  <c r="Q32" i="41"/>
  <c r="Q31" i="41"/>
  <c r="Q30" i="41"/>
  <c r="Q29" i="41"/>
  <c r="Q28" i="41"/>
  <c r="Q27" i="41"/>
  <c r="Q26" i="41"/>
  <c r="Q25" i="41"/>
  <c r="Q24" i="41"/>
  <c r="Q23" i="41"/>
  <c r="Q22" i="41"/>
  <c r="Q21" i="41"/>
  <c r="Q20" i="41"/>
  <c r="Q19" i="41"/>
  <c r="Q18" i="41"/>
  <c r="Q17" i="41"/>
  <c r="Q16" i="41"/>
  <c r="Q15" i="41"/>
  <c r="Q14" i="41"/>
  <c r="Q13" i="41"/>
  <c r="Q12" i="41"/>
  <c r="Q11" i="41"/>
  <c r="Q10" i="41"/>
  <c r="S19" i="42" l="1"/>
  <c r="D59" i="29" l="1"/>
  <c r="I40" i="29"/>
  <c r="D40" i="29"/>
  <c r="I21" i="29"/>
  <c r="D21" i="29"/>
  <c r="C59" i="29"/>
  <c r="B59" i="29"/>
  <c r="G40" i="29"/>
  <c r="B40" i="29"/>
  <c r="G21" i="29"/>
  <c r="B21" i="29"/>
  <c r="H40" i="29"/>
  <c r="C40" i="29"/>
  <c r="H21" i="29"/>
  <c r="C21" i="29"/>
  <c r="E56" i="37" l="1"/>
  <c r="E57" i="37" s="1"/>
  <c r="C56" i="37"/>
  <c r="B56" i="37"/>
  <c r="I37" i="37"/>
  <c r="I38" i="37" s="1"/>
  <c r="H37" i="37"/>
  <c r="G37" i="37"/>
  <c r="D37" i="37"/>
  <c r="D38" i="37" s="1"/>
  <c r="C37" i="37"/>
  <c r="B37" i="37"/>
  <c r="I18" i="37"/>
  <c r="I19" i="37" s="1"/>
  <c r="H18" i="37"/>
  <c r="H19" i="37" s="1"/>
  <c r="G18" i="37"/>
  <c r="D18" i="37"/>
  <c r="D19" i="37" s="1"/>
  <c r="C18" i="37"/>
  <c r="B18" i="37"/>
  <c r="B19" i="37" s="1"/>
  <c r="H38" i="37" l="1"/>
  <c r="B57" i="37"/>
  <c r="C57" i="37"/>
  <c r="C19" i="37"/>
  <c r="G38" i="37"/>
  <c r="G19" i="37"/>
  <c r="B38" i="37"/>
  <c r="C38" i="37"/>
  <c r="O4" i="39"/>
  <c r="O5" i="39"/>
  <c r="O6" i="39"/>
  <c r="O7" i="39"/>
  <c r="O8" i="39"/>
  <c r="O9" i="39"/>
  <c r="O10" i="39"/>
  <c r="O11" i="39"/>
  <c r="O13" i="39"/>
  <c r="O14" i="39"/>
  <c r="O15" i="39"/>
  <c r="O16" i="39"/>
  <c r="O18" i="39"/>
  <c r="O3" i="39"/>
  <c r="O14" i="49" l="1"/>
  <c r="N14" i="49"/>
  <c r="M14" i="49"/>
  <c r="L14" i="49"/>
  <c r="K14" i="49"/>
  <c r="J14" i="49"/>
  <c r="G14" i="49"/>
  <c r="F14" i="49"/>
  <c r="E14" i="49"/>
  <c r="D14" i="49"/>
  <c r="C14" i="49"/>
  <c r="B14" i="49"/>
  <c r="S16" i="49" l="1"/>
  <c r="S12" i="10"/>
  <c r="Q14" i="10"/>
  <c r="S11" i="10"/>
  <c r="S16" i="10"/>
  <c r="R14" i="10"/>
  <c r="K83" i="6"/>
  <c r="K80" i="6"/>
  <c r="K79" i="6"/>
  <c r="K78" i="6"/>
  <c r="K77" i="6"/>
  <c r="K76" i="6"/>
  <c r="K75" i="6"/>
  <c r="K74" i="6"/>
  <c r="K72" i="6"/>
  <c r="K71" i="6"/>
  <c r="K70" i="6"/>
  <c r="K69" i="6"/>
  <c r="K68" i="6"/>
  <c r="K67" i="6"/>
  <c r="K66" i="6"/>
  <c r="K65" i="6"/>
  <c r="K64" i="6"/>
  <c r="K62" i="6"/>
  <c r="K61" i="6"/>
  <c r="K60" i="6"/>
  <c r="K58" i="6"/>
  <c r="K57" i="6"/>
  <c r="K56" i="6"/>
  <c r="K54" i="6"/>
  <c r="K52" i="6"/>
  <c r="K51" i="6"/>
  <c r="K49" i="6"/>
  <c r="K48" i="6"/>
  <c r="K47" i="6"/>
  <c r="K45" i="6"/>
  <c r="K43" i="6"/>
  <c r="K42" i="6"/>
  <c r="K41" i="6"/>
  <c r="K40" i="6"/>
  <c r="K38" i="6"/>
  <c r="K37" i="6"/>
  <c r="K36" i="6"/>
  <c r="K35" i="6"/>
  <c r="K33" i="6"/>
  <c r="K32" i="6"/>
  <c r="K31" i="6"/>
  <c r="K30" i="6"/>
  <c r="K29" i="6"/>
  <c r="K27" i="6"/>
  <c r="K26" i="6"/>
  <c r="K25" i="6"/>
  <c r="K24" i="6"/>
  <c r="K23" i="6"/>
  <c r="K21" i="6"/>
  <c r="K20" i="6"/>
  <c r="K19" i="6"/>
  <c r="K18" i="6"/>
  <c r="K16" i="6"/>
  <c r="K15" i="6"/>
  <c r="K14" i="6"/>
  <c r="K13" i="6"/>
  <c r="K12" i="6"/>
  <c r="K11" i="6"/>
  <c r="K10" i="6"/>
  <c r="K9" i="6"/>
  <c r="K73" i="6"/>
  <c r="K63" i="6"/>
  <c r="K59" i="6"/>
  <c r="K55" i="6"/>
  <c r="K53" i="6"/>
  <c r="K46" i="6"/>
  <c r="K44" i="6"/>
  <c r="K39" i="6"/>
  <c r="K34" i="6"/>
  <c r="K28" i="6"/>
  <c r="K22" i="6"/>
  <c r="K17" i="6"/>
  <c r="S14" i="10" l="1"/>
  <c r="K50" i="6"/>
  <c r="K81" i="6" l="1"/>
  <c r="D40" i="39"/>
  <c r="C40" i="39"/>
  <c r="B40" i="39"/>
  <c r="D20" i="39"/>
  <c r="D21" i="39" s="1"/>
  <c r="C20" i="39"/>
  <c r="B20" i="39"/>
  <c r="D60" i="38"/>
  <c r="D61" i="38" s="1"/>
  <c r="C60" i="38"/>
  <c r="B60" i="38"/>
  <c r="D40" i="38"/>
  <c r="D41" i="38" s="1"/>
  <c r="C40" i="38"/>
  <c r="B40" i="38"/>
  <c r="D20" i="38"/>
  <c r="D21" i="38" s="1"/>
  <c r="C20" i="38"/>
  <c r="C21" i="38" s="1"/>
  <c r="B20" i="38"/>
  <c r="C57" i="29"/>
  <c r="B57" i="29"/>
  <c r="H38" i="29"/>
  <c r="G38" i="29"/>
  <c r="C38" i="29"/>
  <c r="B38" i="29"/>
  <c r="H19" i="29"/>
  <c r="G19" i="29"/>
  <c r="C19" i="29"/>
  <c r="B19" i="29"/>
  <c r="I28" i="29"/>
  <c r="B21" i="38" l="1"/>
  <c r="C41" i="38"/>
  <c r="C41" i="39"/>
  <c r="B41" i="38"/>
  <c r="C21" i="39"/>
  <c r="B21" i="39"/>
  <c r="B41" i="39"/>
  <c r="D41" i="39"/>
  <c r="B61" i="38"/>
  <c r="C61" i="38"/>
  <c r="D19" i="29"/>
  <c r="C20" i="29" s="1"/>
  <c r="I38" i="29"/>
  <c r="I39" i="29" s="1"/>
  <c r="D57" i="29"/>
  <c r="C58" i="29" s="1"/>
  <c r="I19" i="29"/>
  <c r="I20" i="29" s="1"/>
  <c r="D38" i="29"/>
  <c r="D39" i="29" s="1"/>
  <c r="F69" i="8"/>
  <c r="D69" i="8"/>
  <c r="C69" i="8"/>
  <c r="F65" i="8"/>
  <c r="D65" i="8"/>
  <c r="C65" i="8"/>
  <c r="F41" i="8"/>
  <c r="D41" i="8"/>
  <c r="C41" i="8"/>
  <c r="F15" i="8"/>
  <c r="D15" i="8"/>
  <c r="C15" i="8"/>
  <c r="E69" i="8"/>
  <c r="H69" i="8" s="1"/>
  <c r="E65" i="8"/>
  <c r="E41" i="8"/>
  <c r="H41" i="8" s="1"/>
  <c r="E15" i="8"/>
  <c r="H15" i="8" l="1"/>
  <c r="H65" i="8"/>
  <c r="C39" i="29"/>
  <c r="D58" i="29"/>
  <c r="G39" i="29"/>
  <c r="B58" i="29"/>
  <c r="D20" i="29"/>
  <c r="B20" i="29"/>
  <c r="H20" i="29"/>
  <c r="H39" i="29"/>
  <c r="G20" i="29"/>
  <c r="B39" i="29"/>
  <c r="H73" i="8" l="1"/>
  <c r="V4" i="39"/>
</calcChain>
</file>

<file path=xl/sharedStrings.xml><?xml version="1.0" encoding="utf-8"?>
<sst xmlns="http://schemas.openxmlformats.org/spreadsheetml/2006/main" count="2956" uniqueCount="723">
  <si>
    <t>© www.enseignementsup-recherche.gouv.fr</t>
  </si>
  <si>
    <t>DIRECTION GENERALE DES RESSOURCES HUMAINES
Service des personnels enseignants de l'enseignement supérieur et de la recherche
Sous-direction des études de gestion prévisionnelle, statutaires et des affaires communes
Département des études d'effectifs et d'analyse des ressources humaines
- DGRH A1-1 -</t>
  </si>
  <si>
    <t>Panorama national sur les enseignants non permanents</t>
  </si>
  <si>
    <t>Etude de la population des ATER</t>
  </si>
  <si>
    <t>Total général</t>
  </si>
  <si>
    <t>CNU</t>
  </si>
  <si>
    <t>DROIT</t>
  </si>
  <si>
    <t>01</t>
  </si>
  <si>
    <t>02</t>
  </si>
  <si>
    <t>03</t>
  </si>
  <si>
    <t>04</t>
  </si>
  <si>
    <t>Total 01</t>
  </si>
  <si>
    <t>05</t>
  </si>
  <si>
    <t>06</t>
  </si>
  <si>
    <t>Total 02</t>
  </si>
  <si>
    <t>Total DROIT</t>
  </si>
  <si>
    <t>LETTRES</t>
  </si>
  <si>
    <t>07</t>
  </si>
  <si>
    <t>08</t>
  </si>
  <si>
    <t>09</t>
  </si>
  <si>
    <t>10</t>
  </si>
  <si>
    <t>11</t>
  </si>
  <si>
    <t>12</t>
  </si>
  <si>
    <t>13</t>
  </si>
  <si>
    <t>14</t>
  </si>
  <si>
    <t>15</t>
  </si>
  <si>
    <t>16</t>
  </si>
  <si>
    <t>17</t>
  </si>
  <si>
    <t>18</t>
  </si>
  <si>
    <t>19</t>
  </si>
  <si>
    <t>20</t>
  </si>
  <si>
    <t>21</t>
  </si>
  <si>
    <t>22</t>
  </si>
  <si>
    <t>23</t>
  </si>
  <si>
    <t>24</t>
  </si>
  <si>
    <t>70</t>
  </si>
  <si>
    <t>71</t>
  </si>
  <si>
    <t>72</t>
  </si>
  <si>
    <t>73</t>
  </si>
  <si>
    <t>74</t>
  </si>
  <si>
    <t>Théologie</t>
  </si>
  <si>
    <t>76</t>
  </si>
  <si>
    <t>Total Théologie</t>
  </si>
  <si>
    <t>Total LETTRES</t>
  </si>
  <si>
    <t>SCIENCES</t>
  </si>
  <si>
    <t>25</t>
  </si>
  <si>
    <t>26</t>
  </si>
  <si>
    <t>27</t>
  </si>
  <si>
    <t>28</t>
  </si>
  <si>
    <t>29</t>
  </si>
  <si>
    <t>30</t>
  </si>
  <si>
    <t>Total 06</t>
  </si>
  <si>
    <t>31</t>
  </si>
  <si>
    <t>32</t>
  </si>
  <si>
    <t>33</t>
  </si>
  <si>
    <t>Total 07</t>
  </si>
  <si>
    <t>34</t>
  </si>
  <si>
    <t>35</t>
  </si>
  <si>
    <t>36</t>
  </si>
  <si>
    <t>37</t>
  </si>
  <si>
    <t>Total 08</t>
  </si>
  <si>
    <t>60</t>
  </si>
  <si>
    <t>61</t>
  </si>
  <si>
    <t>62</t>
  </si>
  <si>
    <t>63</t>
  </si>
  <si>
    <t>Total 09</t>
  </si>
  <si>
    <t>64</t>
  </si>
  <si>
    <t>65</t>
  </si>
  <si>
    <t>66</t>
  </si>
  <si>
    <t>67</t>
  </si>
  <si>
    <t>68</t>
  </si>
  <si>
    <t>69</t>
  </si>
  <si>
    <t>Total 10</t>
  </si>
  <si>
    <t>Total SCIENCES</t>
  </si>
  <si>
    <t>PHARMACIE</t>
  </si>
  <si>
    <t>Pharmacie</t>
  </si>
  <si>
    <t>85</t>
  </si>
  <si>
    <t>86</t>
  </si>
  <si>
    <t>87</t>
  </si>
  <si>
    <t>Total PHARMACIE</t>
  </si>
  <si>
    <t>Total</t>
  </si>
  <si>
    <r>
      <t xml:space="preserve">01
</t>
    </r>
    <r>
      <rPr>
        <i/>
        <sz val="8"/>
        <color theme="1"/>
        <rFont val="Times New Roman"/>
        <family val="1"/>
      </rPr>
      <t>Droit et science politique</t>
    </r>
  </si>
  <si>
    <r>
      <rPr>
        <b/>
        <sz val="10"/>
        <color theme="1"/>
        <rFont val="Times New Roman"/>
        <family val="1"/>
      </rPr>
      <t>02</t>
    </r>
    <r>
      <rPr>
        <sz val="10"/>
        <color theme="1"/>
        <rFont val="Times New Roman"/>
        <family val="2"/>
      </rPr>
      <t xml:space="preserve">
</t>
    </r>
    <r>
      <rPr>
        <i/>
        <sz val="8"/>
        <color theme="1"/>
        <rFont val="Times New Roman"/>
        <family val="1"/>
      </rPr>
      <t>Sciences économiques et de gestion</t>
    </r>
  </si>
  <si>
    <r>
      <rPr>
        <b/>
        <sz val="10"/>
        <color theme="1"/>
        <rFont val="Times New Roman"/>
        <family val="1"/>
      </rPr>
      <t>06</t>
    </r>
    <r>
      <rPr>
        <sz val="10"/>
        <color theme="1"/>
        <rFont val="Times New Roman"/>
        <family val="2"/>
      </rPr>
      <t xml:space="preserve">
</t>
    </r>
    <r>
      <rPr>
        <i/>
        <sz val="8"/>
        <color theme="1"/>
        <rFont val="Times New Roman"/>
        <family val="1"/>
      </rPr>
      <t>Physique</t>
    </r>
  </si>
  <si>
    <r>
      <rPr>
        <b/>
        <sz val="10"/>
        <color theme="1"/>
        <rFont val="Times New Roman"/>
        <family val="1"/>
      </rPr>
      <t>07</t>
    </r>
    <r>
      <rPr>
        <sz val="10"/>
        <color theme="1"/>
        <rFont val="Times New Roman"/>
        <family val="2"/>
      </rPr>
      <t xml:space="preserve">
</t>
    </r>
    <r>
      <rPr>
        <i/>
        <sz val="8"/>
        <color theme="1"/>
        <rFont val="Times New Roman"/>
        <family val="1"/>
      </rPr>
      <t>Chimie</t>
    </r>
  </si>
  <si>
    <r>
      <rPr>
        <b/>
        <sz val="10"/>
        <color theme="1"/>
        <rFont val="Times New Roman"/>
        <family val="1"/>
      </rPr>
      <t>08</t>
    </r>
    <r>
      <rPr>
        <sz val="10"/>
        <color theme="1"/>
        <rFont val="Times New Roman"/>
        <family val="2"/>
      </rPr>
      <t xml:space="preserve">
</t>
    </r>
    <r>
      <rPr>
        <i/>
        <sz val="8"/>
        <color theme="1"/>
        <rFont val="Times New Roman"/>
        <family val="1"/>
      </rPr>
      <t>Sciences de la terre</t>
    </r>
  </si>
  <si>
    <r>
      <rPr>
        <b/>
        <sz val="10"/>
        <color theme="1"/>
        <rFont val="Times New Roman"/>
        <family val="1"/>
      </rPr>
      <t>09</t>
    </r>
    <r>
      <rPr>
        <sz val="10"/>
        <color theme="1"/>
        <rFont val="Times New Roman"/>
        <family val="2"/>
      </rPr>
      <t xml:space="preserve">
</t>
    </r>
    <r>
      <rPr>
        <i/>
        <sz val="8"/>
        <color theme="1"/>
        <rFont val="Times New Roman"/>
        <family val="1"/>
      </rPr>
      <t>Mécanique, génie mécanique, génie informatique, énergétique</t>
    </r>
  </si>
  <si>
    <r>
      <rPr>
        <b/>
        <sz val="10"/>
        <color theme="1"/>
        <rFont val="Times New Roman"/>
        <family val="1"/>
      </rPr>
      <t>10</t>
    </r>
    <r>
      <rPr>
        <sz val="10"/>
        <color theme="1"/>
        <rFont val="Times New Roman"/>
        <family val="2"/>
      </rPr>
      <t xml:space="preserve">
</t>
    </r>
    <r>
      <rPr>
        <i/>
        <sz val="8"/>
        <color theme="1"/>
        <rFont val="Times New Roman"/>
        <family val="1"/>
      </rPr>
      <t>Biologie et biochimie</t>
    </r>
  </si>
  <si>
    <t>ATER en premier contrat</t>
  </si>
  <si>
    <t>Total
(A)</t>
  </si>
  <si>
    <t>Autres ATER
(B)</t>
  </si>
  <si>
    <t>Dans les tableaux des pages qui suivent, la répartition du contingent des ATER fait référence</t>
  </si>
  <si>
    <t xml:space="preserve">aux conditions règlementaires exigées pour le recrutement en qualité d'ATER </t>
  </si>
  <si>
    <t>Chacun de ces articles correspond à une population spécifique:</t>
  </si>
  <si>
    <t>Art 2-1 [a] :</t>
  </si>
  <si>
    <t>Enseignants du second degré</t>
  </si>
  <si>
    <t>Art 2-1 [b] :</t>
  </si>
  <si>
    <t>Autres fonctionnaires titulaires et stagiaires de catégorie A</t>
  </si>
  <si>
    <t>Art 2-3 :</t>
  </si>
  <si>
    <t>Enseignants ou chercheurs de nationalité étrangère</t>
  </si>
  <si>
    <t>Art 2-4 :</t>
  </si>
  <si>
    <t>Moniteurs titulaires d'un doctorat ou en dernière année de doctorat</t>
  </si>
  <si>
    <t>Art 2-5 :</t>
  </si>
  <si>
    <t>Etudiants en dernière année de doctorat</t>
  </si>
  <si>
    <t>Art 2-6 :</t>
  </si>
  <si>
    <t>Titulaires d'un doctorat ou d'une habilitation à diriger des recherches</t>
  </si>
  <si>
    <t xml:space="preserve">et, par conséquent, définit des durées maximales, variables, d'exercice </t>
  </si>
  <si>
    <t>des fonctions d'ATER.</t>
  </si>
  <si>
    <r>
      <t xml:space="preserve">et notamment aux articles du </t>
    </r>
    <r>
      <rPr>
        <b/>
        <sz val="10"/>
        <color theme="1"/>
        <rFont val="Times New Roman"/>
        <family val="1"/>
      </rPr>
      <t xml:space="preserve">décret n°88-654 du 7 mai 1988 modifié. </t>
    </r>
  </si>
  <si>
    <t>Temps
plein</t>
  </si>
  <si>
    <t>Temps partiel</t>
  </si>
  <si>
    <r>
      <rPr>
        <b/>
        <sz val="10"/>
        <color theme="0"/>
        <rFont val="Times New Roman"/>
        <family val="1"/>
      </rPr>
      <t>2-1a</t>
    </r>
    <r>
      <rPr>
        <sz val="10"/>
        <color theme="0"/>
        <rFont val="Times New Roman"/>
        <family val="1"/>
      </rPr>
      <t xml:space="preserve">
</t>
    </r>
    <r>
      <rPr>
        <i/>
        <sz val="8"/>
        <color theme="0"/>
        <rFont val="Times New Roman"/>
        <family val="1"/>
      </rPr>
      <t>Enseignants du second degré</t>
    </r>
  </si>
  <si>
    <r>
      <rPr>
        <b/>
        <sz val="10"/>
        <color theme="0"/>
        <rFont val="Times New Roman"/>
        <family val="1"/>
      </rPr>
      <t>2-1b</t>
    </r>
    <r>
      <rPr>
        <sz val="10"/>
        <color theme="0"/>
        <rFont val="Times New Roman"/>
        <family val="1"/>
      </rPr>
      <t xml:space="preserve">
</t>
    </r>
    <r>
      <rPr>
        <i/>
        <sz val="8"/>
        <color theme="0"/>
        <rFont val="Times New Roman"/>
        <family val="1"/>
      </rPr>
      <t>Autres fonctionnaires</t>
    </r>
  </si>
  <si>
    <r>
      <rPr>
        <b/>
        <sz val="10"/>
        <color theme="0"/>
        <rFont val="Times New Roman"/>
        <family val="1"/>
      </rPr>
      <t>2-3</t>
    </r>
    <r>
      <rPr>
        <sz val="10"/>
        <color theme="0"/>
        <rFont val="Times New Roman"/>
        <family val="1"/>
      </rPr>
      <t xml:space="preserve">
</t>
    </r>
    <r>
      <rPr>
        <i/>
        <sz val="8"/>
        <color theme="0"/>
        <rFont val="Times New Roman"/>
        <family val="1"/>
      </rPr>
      <t>Enseignants ou chercheurs étrangers</t>
    </r>
  </si>
  <si>
    <r>
      <rPr>
        <b/>
        <sz val="10"/>
        <color theme="0"/>
        <rFont val="Times New Roman"/>
        <family val="1"/>
      </rPr>
      <t>2-5</t>
    </r>
    <r>
      <rPr>
        <sz val="10"/>
        <color theme="0"/>
        <rFont val="Times New Roman"/>
        <family val="1"/>
      </rPr>
      <t xml:space="preserve">
</t>
    </r>
    <r>
      <rPr>
        <i/>
        <sz val="8"/>
        <color theme="0"/>
        <rFont val="Times New Roman"/>
        <family val="1"/>
      </rPr>
      <t>Etudiant en dernière année de doctorat</t>
    </r>
  </si>
  <si>
    <r>
      <rPr>
        <b/>
        <sz val="10"/>
        <color theme="0"/>
        <rFont val="Times New Roman"/>
        <family val="1"/>
      </rPr>
      <t>2-6</t>
    </r>
    <r>
      <rPr>
        <sz val="10"/>
        <color theme="0"/>
        <rFont val="Times New Roman"/>
        <family val="1"/>
      </rPr>
      <t xml:space="preserve">
</t>
    </r>
    <r>
      <rPr>
        <i/>
        <sz val="8"/>
        <color theme="0"/>
        <rFont val="Times New Roman"/>
        <family val="1"/>
      </rPr>
      <t>Titulaires d'un doctorat ou d'une habilitation à diriger des recherches</t>
    </r>
  </si>
  <si>
    <t>Titulaires d'un doctorat</t>
  </si>
  <si>
    <t>Femmes</t>
  </si>
  <si>
    <t>Hommes</t>
  </si>
  <si>
    <t>Étiquettes de lignes</t>
  </si>
  <si>
    <t>AIX-MARSEILLE</t>
  </si>
  <si>
    <t>AIX IEP</t>
  </si>
  <si>
    <t>AVIGNON</t>
  </si>
  <si>
    <t>AMIENS</t>
  </si>
  <si>
    <t>COMPIEGNE UTC</t>
  </si>
  <si>
    <t>BESANCON</t>
  </si>
  <si>
    <t>BELFORT UTBM</t>
  </si>
  <si>
    <t>BORDEAUX</t>
  </si>
  <si>
    <t>BORDEAUX 3</t>
  </si>
  <si>
    <t>BORDEAUX IEP</t>
  </si>
  <si>
    <t>BORDEAUX IP</t>
  </si>
  <si>
    <t>PAU</t>
  </si>
  <si>
    <t>CAEN</t>
  </si>
  <si>
    <t>CORTE</t>
  </si>
  <si>
    <t>CACHAN ENS</t>
  </si>
  <si>
    <t>MARNE-LA-VALLEE</t>
  </si>
  <si>
    <t>PARIS 12</t>
  </si>
  <si>
    <t>PARIS 13</t>
  </si>
  <si>
    <t>PARIS 8</t>
  </si>
  <si>
    <t>PARIS SUPMECA</t>
  </si>
  <si>
    <t>DIJON</t>
  </si>
  <si>
    <t>DIJON AGROSUP</t>
  </si>
  <si>
    <t>CHAMBERY</t>
  </si>
  <si>
    <t>GRENOBLE IEP</t>
  </si>
  <si>
    <t>GRENOBLE IP</t>
  </si>
  <si>
    <t>NOUVELLE CALEDONIE</t>
  </si>
  <si>
    <t>POLYNESIE</t>
  </si>
  <si>
    <t>LA REUNION</t>
  </si>
  <si>
    <t>ARTOIS</t>
  </si>
  <si>
    <t>LILLE 1</t>
  </si>
  <si>
    <t>LILLE 2</t>
  </si>
  <si>
    <t>LILLE 3</t>
  </si>
  <si>
    <t>LILLE EC</t>
  </si>
  <si>
    <t>LILLE IEP</t>
  </si>
  <si>
    <t>LITTORAL</t>
  </si>
  <si>
    <t>ROUBAIX ENSAIT</t>
  </si>
  <si>
    <t>VALENCIENNES</t>
  </si>
  <si>
    <t>LIMOGES</t>
  </si>
  <si>
    <t>LYON 1</t>
  </si>
  <si>
    <t>LYON 2</t>
  </si>
  <si>
    <t>LYON 3</t>
  </si>
  <si>
    <t>LYON ENS</t>
  </si>
  <si>
    <t>LYON ENSSIB</t>
  </si>
  <si>
    <t>LYON IEP</t>
  </si>
  <si>
    <t>LYON INSA</t>
  </si>
  <si>
    <t>ST ETIENNE</t>
  </si>
  <si>
    <t>ST ETIENNE ENI</t>
  </si>
  <si>
    <t>MONTPELLIER 3</t>
  </si>
  <si>
    <t>MONTPELLIER ENSC</t>
  </si>
  <si>
    <t>NIMES</t>
  </si>
  <si>
    <t>PERPIGNAN</t>
  </si>
  <si>
    <t>LORRAINE</t>
  </si>
  <si>
    <t>NANTES</t>
  </si>
  <si>
    <t>ANGERS</t>
  </si>
  <si>
    <t>LE MANS</t>
  </si>
  <si>
    <t>NICE</t>
  </si>
  <si>
    <t>TOULON</t>
  </si>
  <si>
    <t>ORLEANS</t>
  </si>
  <si>
    <t>TOURS</t>
  </si>
  <si>
    <t>PARIS 1</t>
  </si>
  <si>
    <t>PARIS 2</t>
  </si>
  <si>
    <t>PARIS 3</t>
  </si>
  <si>
    <t>PARIS 4</t>
  </si>
  <si>
    <t>PARIS 5</t>
  </si>
  <si>
    <t>PARIS 6</t>
  </si>
  <si>
    <t>PARIS 7</t>
  </si>
  <si>
    <t>PARIS CNAM</t>
  </si>
  <si>
    <t>PARIS DAUPHINE</t>
  </si>
  <si>
    <t>PARIS EHESS</t>
  </si>
  <si>
    <t>PARIS ENS</t>
  </si>
  <si>
    <t>PARIS ENSAM</t>
  </si>
  <si>
    <t>PARIS EPHE</t>
  </si>
  <si>
    <t>PARIS IEP</t>
  </si>
  <si>
    <t>PARIS INALCO</t>
  </si>
  <si>
    <t>PARIS INHA</t>
  </si>
  <si>
    <t>PARIS IPG</t>
  </si>
  <si>
    <t>PARIS MUSEUM</t>
  </si>
  <si>
    <t>PARIS OBSERVATOIRE</t>
  </si>
  <si>
    <t>POITIERS</t>
  </si>
  <si>
    <t>LA ROCHELLE</t>
  </si>
  <si>
    <t>POITIERS ENSMA</t>
  </si>
  <si>
    <t>REIMS</t>
  </si>
  <si>
    <t>TROYES UTT</t>
  </si>
  <si>
    <t>BREST</t>
  </si>
  <si>
    <t>BREST ENI</t>
  </si>
  <si>
    <t>BRETAGNE SUD</t>
  </si>
  <si>
    <t>RENNES 1</t>
  </si>
  <si>
    <t>RENNES 2</t>
  </si>
  <si>
    <t>RENNES IEP</t>
  </si>
  <si>
    <t>RENNES INSA</t>
  </si>
  <si>
    <t>ROUEN</t>
  </si>
  <si>
    <t>LE HAVRE</t>
  </si>
  <si>
    <t>ROUEN INSA</t>
  </si>
  <si>
    <t>STRASBOURG</t>
  </si>
  <si>
    <t>MULHOUSE</t>
  </si>
  <si>
    <t>STRASBOURG INSA</t>
  </si>
  <si>
    <t>ALBI CUFR</t>
  </si>
  <si>
    <t>TARBES ENI</t>
  </si>
  <si>
    <t>TOULOUSE 1</t>
  </si>
  <si>
    <t>TOULOUSE 2</t>
  </si>
  <si>
    <t>TOULOUSE 3</t>
  </si>
  <si>
    <t>TOULOUSE IEP</t>
  </si>
  <si>
    <t>TOULOUSE INP</t>
  </si>
  <si>
    <t>TOULOUSE INSA</t>
  </si>
  <si>
    <t>CERGY ENSEA</t>
  </si>
  <si>
    <t>CERGY-PONTOISE</t>
  </si>
  <si>
    <t>EVRY</t>
  </si>
  <si>
    <t>EVRY ENSIIE</t>
  </si>
  <si>
    <t>PARIS 10</t>
  </si>
  <si>
    <t>PARIS 11</t>
  </si>
  <si>
    <t>Académie de BESANCON</t>
  </si>
  <si>
    <t>Académie de BORDEAUX</t>
  </si>
  <si>
    <t>Académie de CAEN</t>
  </si>
  <si>
    <t>Académie de CLERMONT-FERRAND</t>
  </si>
  <si>
    <t>Académie de CORSE</t>
  </si>
  <si>
    <t>Académie de CRETEIL</t>
  </si>
  <si>
    <t>Académie de DIJON</t>
  </si>
  <si>
    <t>Académie de GRENOBLE</t>
  </si>
  <si>
    <t>Académie de GUADELOUPE</t>
  </si>
  <si>
    <t>Académie de LA REUNION</t>
  </si>
  <si>
    <t>Académie de LILLE</t>
  </si>
  <si>
    <t>Académie de LIMOGES</t>
  </si>
  <si>
    <t>Académie de LYON</t>
  </si>
  <si>
    <t>Académie de MONTPELLIER</t>
  </si>
  <si>
    <t>Académie de NANCY-METZ</t>
  </si>
  <si>
    <t>Académie de NANTES</t>
  </si>
  <si>
    <t>Académie de NICE</t>
  </si>
  <si>
    <t>Académie de PARIS</t>
  </si>
  <si>
    <t>Académie de POITIERS</t>
  </si>
  <si>
    <t>Académie de REIMS</t>
  </si>
  <si>
    <t>Académie de RENNES</t>
  </si>
  <si>
    <t>Académie de ROUEN</t>
  </si>
  <si>
    <t>Académie de STRASBOURG</t>
  </si>
  <si>
    <t>Académie de TOULOUSE</t>
  </si>
  <si>
    <t>Académie de VERSAILLES</t>
  </si>
  <si>
    <t>Académie d'AIX-MARSEILLE</t>
  </si>
  <si>
    <t>Académie d'AMIENS</t>
  </si>
  <si>
    <t>Académie d'ORLEANS-TOURS</t>
  </si>
  <si>
    <t>Temps plein</t>
  </si>
  <si>
    <t>Equivalent temps plein
(ETP)</t>
  </si>
  <si>
    <t>Age moyen</t>
  </si>
  <si>
    <t>Effectif</t>
  </si>
  <si>
    <r>
      <rPr>
        <b/>
        <sz val="10"/>
        <rFont val="Times New Roman"/>
        <family val="1"/>
      </rPr>
      <t xml:space="preserve">2-1a - </t>
    </r>
    <r>
      <rPr>
        <i/>
        <sz val="8"/>
        <rFont val="Times New Roman"/>
        <family val="1"/>
      </rPr>
      <t>Enseignants du second degré</t>
    </r>
  </si>
  <si>
    <r>
      <rPr>
        <b/>
        <sz val="10"/>
        <color theme="1"/>
        <rFont val="Times New Roman"/>
        <family val="1"/>
      </rPr>
      <t>2-1b</t>
    </r>
    <r>
      <rPr>
        <sz val="10"/>
        <color theme="1"/>
        <rFont val="Times New Roman"/>
        <family val="2"/>
      </rPr>
      <t xml:space="preserve">  - </t>
    </r>
    <r>
      <rPr>
        <i/>
        <sz val="8"/>
        <color theme="1"/>
        <rFont val="Times New Roman"/>
        <family val="1"/>
      </rPr>
      <t>Autres fonctionnaires</t>
    </r>
  </si>
  <si>
    <r>
      <rPr>
        <b/>
        <sz val="10"/>
        <rFont val="Times New Roman"/>
        <family val="1"/>
      </rPr>
      <t xml:space="preserve">2-3 - </t>
    </r>
    <r>
      <rPr>
        <i/>
        <sz val="8"/>
        <rFont val="Times New Roman"/>
        <family val="1"/>
      </rPr>
      <t>Enseignants ou chercheurs étrangers</t>
    </r>
  </si>
  <si>
    <r>
      <rPr>
        <b/>
        <sz val="10"/>
        <rFont val="Times New Roman"/>
        <family val="1"/>
      </rPr>
      <t xml:space="preserve">2-5 - </t>
    </r>
    <r>
      <rPr>
        <i/>
        <sz val="8"/>
        <rFont val="Times New Roman"/>
        <family val="1"/>
      </rPr>
      <t>Etudiant en dernière année de doctorat</t>
    </r>
  </si>
  <si>
    <r>
      <rPr>
        <b/>
        <sz val="10"/>
        <rFont val="Times New Roman"/>
        <family val="1"/>
      </rPr>
      <t xml:space="preserve">2-6 - </t>
    </r>
    <r>
      <rPr>
        <i/>
        <sz val="8"/>
        <rFont val="Times New Roman"/>
        <family val="1"/>
      </rPr>
      <t>Titulaires d'un doctorat ou d'une habilitation à diriger des recherches</t>
    </r>
  </si>
  <si>
    <t>Total  TOUTE DISCIPLINE</t>
  </si>
  <si>
    <t>Données sur les doctorants contractuels</t>
  </si>
  <si>
    <t>Sans enseignement</t>
  </si>
  <si>
    <t>Avec enseignement</t>
  </si>
  <si>
    <t>Sans discipline</t>
  </si>
  <si>
    <t>Section du CNU</t>
  </si>
  <si>
    <t>Grande discipline</t>
  </si>
  <si>
    <t>Taux de renouvellement de la section
(B/A)*100</t>
  </si>
  <si>
    <t>Année de recrutement</t>
  </si>
  <si>
    <t>77</t>
  </si>
  <si>
    <t>Données sur les enseignants associés</t>
  </si>
  <si>
    <t>MCF AS</t>
  </si>
  <si>
    <t>PR AS</t>
  </si>
  <si>
    <t>FEMMES</t>
  </si>
  <si>
    <t>HOMMES</t>
  </si>
  <si>
    <t>Ensemble AS</t>
  </si>
  <si>
    <t>MCF ASMT</t>
  </si>
  <si>
    <t>PR ASMT</t>
  </si>
  <si>
    <t>Ensemble ASMT</t>
  </si>
  <si>
    <t>PROFESSEURS ASSOCIES</t>
  </si>
  <si>
    <t>MAÎTRES DE CONFERENCES ASSOCIES</t>
  </si>
  <si>
    <t>TOTAL ASSOCIES</t>
  </si>
  <si>
    <t>TOTAL DROIT</t>
  </si>
  <si>
    <t>TOTAL LETTRES</t>
  </si>
  <si>
    <t>TOTAL SCIENCES</t>
  </si>
  <si>
    <t>TOTAL</t>
  </si>
  <si>
    <t>51 ans</t>
  </si>
  <si>
    <t>44 ans</t>
  </si>
  <si>
    <t>48 ans</t>
  </si>
  <si>
    <t>Tranches d'âges</t>
  </si>
  <si>
    <t>Moins de 30 ans</t>
  </si>
  <si>
    <t>30-34 ans</t>
  </si>
  <si>
    <t>35-39 ans</t>
  </si>
  <si>
    <t>40-44 ans</t>
  </si>
  <si>
    <t>45-49 ans</t>
  </si>
  <si>
    <t>50-54 ans</t>
  </si>
  <si>
    <t>55-59 ans</t>
  </si>
  <si>
    <t>60-64 ans</t>
  </si>
  <si>
    <t>65 ans et plus</t>
  </si>
  <si>
    <t>%</t>
  </si>
  <si>
    <t>Age médian</t>
  </si>
  <si>
    <t>52 ans</t>
  </si>
  <si>
    <t>Données sur les chargés d'enseignement temporaires et agents temporaires vacataires</t>
  </si>
  <si>
    <t>AIX-MARSEILLE E.C.</t>
  </si>
  <si>
    <t>LYON ENSATT</t>
  </si>
  <si>
    <t>PARIS ENS CHIMIE</t>
  </si>
  <si>
    <t>VERSAILLES ST-QUENT.</t>
  </si>
  <si>
    <t>Inférieur ou égal à 96 heures ETD</t>
  </si>
  <si>
    <t>Supérieur à 96 heures</t>
  </si>
  <si>
    <t>Nombre d'heures d'enseignement</t>
  </si>
  <si>
    <r>
      <t xml:space="preserve">Etablissement / Académie </t>
    </r>
    <r>
      <rPr>
        <b/>
        <vertAlign val="superscript"/>
        <sz val="10"/>
        <color theme="1"/>
        <rFont val="Times New Roman"/>
        <family val="1"/>
      </rPr>
      <t>1)</t>
    </r>
  </si>
  <si>
    <r>
      <rPr>
        <i/>
        <vertAlign val="superscript"/>
        <sz val="8"/>
        <color theme="1"/>
        <rFont val="Times New Roman"/>
        <family val="1"/>
      </rPr>
      <t xml:space="preserve">1) </t>
    </r>
    <r>
      <rPr>
        <i/>
        <sz val="8"/>
        <color theme="1"/>
        <rFont val="Times New Roman"/>
        <family val="1"/>
      </rPr>
      <t>Les établissements ne renseignent pas tous les données concernant les CEV et ATV.</t>
    </r>
  </si>
  <si>
    <t>Non connue</t>
  </si>
  <si>
    <r>
      <t xml:space="preserve">Grande discipline </t>
    </r>
    <r>
      <rPr>
        <b/>
        <vertAlign val="superscript"/>
        <sz val="10"/>
        <color theme="1"/>
        <rFont val="Times New Roman"/>
        <family val="1"/>
      </rPr>
      <t>1)</t>
    </r>
  </si>
  <si>
    <t>Nomenclatures des sections du CNU</t>
  </si>
  <si>
    <t>Table des disciplines et sections du Conseil national des universités</t>
  </si>
  <si>
    <t xml:space="preserve">Grande Discipline </t>
  </si>
  <si>
    <t>Groupe</t>
  </si>
  <si>
    <t>Libellé sous-groupe</t>
  </si>
  <si>
    <t>Section</t>
  </si>
  <si>
    <t>Titre de la section du CNU</t>
  </si>
  <si>
    <t>Droit et science politique</t>
  </si>
  <si>
    <t>Droit privé et sciences criminelles</t>
  </si>
  <si>
    <t>Droit public</t>
  </si>
  <si>
    <t>Histoire du droit et des institutions</t>
  </si>
  <si>
    <t>Science politique</t>
  </si>
  <si>
    <t>Sciences économiques
 et de gestion</t>
  </si>
  <si>
    <t xml:space="preserve">Sciences économiques </t>
  </si>
  <si>
    <t>Sciences de gestion</t>
  </si>
  <si>
    <t xml:space="preserve"> 3 a</t>
  </si>
  <si>
    <t>Littératures</t>
  </si>
  <si>
    <t>Sciences du langage : linguistique et phonétique générales</t>
  </si>
  <si>
    <t>Langues et littératures anciennes</t>
  </si>
  <si>
    <t>Langue et littérature françaises</t>
  </si>
  <si>
    <t>Littératures comparées</t>
  </si>
  <si>
    <t xml:space="preserve"> 3 b</t>
  </si>
  <si>
    <t>Langues</t>
  </si>
  <si>
    <t>Langues et littératures anglaises et anglo-saxonnes</t>
  </si>
  <si>
    <t>Langues et littératures germaniques et scandinaves</t>
  </si>
  <si>
    <t>Langues et littératures slaves</t>
  </si>
  <si>
    <t xml:space="preserve">Langues et littératures romanes : espagnol, italien, 
portugais, autres langues romanes </t>
  </si>
  <si>
    <t>Langues et littératures arabes, chinoises, japonaises, hébraïques, d'autres domaines linguistiques</t>
  </si>
  <si>
    <t xml:space="preserve"> 4 a</t>
  </si>
  <si>
    <t>Sciences humaines</t>
  </si>
  <si>
    <t>Psychologie, psychologie clinique, psychologie sociale</t>
  </si>
  <si>
    <t>Philosophie</t>
  </si>
  <si>
    <t>Architecture (ses théories et ses pratiques) arts appliqués, arts plastiques, arts du spectacle, épistémologie des enseignements artistiques, esthétique, musicologie, musique, sciences de l'art</t>
  </si>
  <si>
    <t>Sociologie, démographie</t>
  </si>
  <si>
    <t>Anthropologie biologique, ethnologie, préhistoire</t>
  </si>
  <si>
    <t xml:space="preserve"> 4 b</t>
  </si>
  <si>
    <t>Histoire-géographie</t>
  </si>
  <si>
    <t>Histoire et civilisations : histoire et archéologie des mondes 
anciens et des mondes médiévaux; de l'art</t>
  </si>
  <si>
    <t>Histoire et civilisations : histoire des mondes modernes, 
histoire du monde  contemporain ; de l'art; de la musique</t>
  </si>
  <si>
    <t>Géographie physique, humaine, économique et régionale</t>
  </si>
  <si>
    <t>Aménagement de l'espace, urbanisme</t>
  </si>
  <si>
    <t xml:space="preserve"> 12 a</t>
  </si>
  <si>
    <t>Groupe interdisciplinaire</t>
  </si>
  <si>
    <t>Sciences de l'éducation</t>
  </si>
  <si>
    <t>Sciences de l'information et de la communication</t>
  </si>
  <si>
    <t>Epistémologie, histoire des sciences et des techniques</t>
  </si>
  <si>
    <t>Cultures et langues régionales</t>
  </si>
  <si>
    <t xml:space="preserve"> 12 b</t>
  </si>
  <si>
    <t>STAPS</t>
  </si>
  <si>
    <t>Sciences et techniques des activités physiques et sportives</t>
  </si>
  <si>
    <t>Théologie catholique, théologie protestante</t>
  </si>
  <si>
    <t xml:space="preserve"> 5 a</t>
  </si>
  <si>
    <t>Mathématiques</t>
  </si>
  <si>
    <t>Mathématiques appliquées et applications des mathématiques</t>
  </si>
  <si>
    <t xml:space="preserve"> 5 b</t>
  </si>
  <si>
    <t>Informatique</t>
  </si>
  <si>
    <t>Physique</t>
  </si>
  <si>
    <t>Milieux denses et matériaux</t>
  </si>
  <si>
    <t>Constituants élémentaires</t>
  </si>
  <si>
    <t>Milieux dilués et optique</t>
  </si>
  <si>
    <t>Chimie</t>
  </si>
  <si>
    <t>Chimie théorique, physique, analytique</t>
  </si>
  <si>
    <t>Chimie organique, minérale, industrielle</t>
  </si>
  <si>
    <t>Chimie des matériaux</t>
  </si>
  <si>
    <t>Sciences de la terre</t>
  </si>
  <si>
    <t>Astronomie, astrophysique</t>
  </si>
  <si>
    <t>Structure et évolution de la Terre et des autres planètes</t>
  </si>
  <si>
    <t>Terre solide : géodynamique des enveloppes supérieures, paléo-biosphère</t>
  </si>
  <si>
    <t xml:space="preserve">Météorologie, océanographie physique et physique de l'environnement </t>
  </si>
  <si>
    <t>Mécanique, génie mécanique,
génie informatique, énergétique</t>
  </si>
  <si>
    <t>Mécanique, génie mécanique, génie civil</t>
  </si>
  <si>
    <t>Génie informatique, automatique et traitement du signal</t>
  </si>
  <si>
    <t>Energétique, génie des procédés</t>
  </si>
  <si>
    <t>Génie électrique, électronique, photonique et systèmes</t>
  </si>
  <si>
    <t>Biologie et biochimie</t>
  </si>
  <si>
    <t>Biochimie et biologie moléculaire</t>
  </si>
  <si>
    <t>Biologie cellulaire</t>
  </si>
  <si>
    <t>Physiologie</t>
  </si>
  <si>
    <t>Biologie des populations et écologie</t>
  </si>
  <si>
    <t>Biologie des organismes</t>
  </si>
  <si>
    <t>Neurosciences</t>
  </si>
  <si>
    <t>Sciences physico-chimiques et ingéniérie appliquée à la santé</t>
  </si>
  <si>
    <t>Sciences du médicament et des autres produits de santé</t>
  </si>
  <si>
    <t>Sciences biologiques, fondamentales et clinique</t>
  </si>
  <si>
    <t>Etablissement / Académie d'obtention du doctorat</t>
  </si>
  <si>
    <t>Nombre d'ATER ayant obtenu leur doctorat dans l'établissement</t>
  </si>
  <si>
    <t>Dont recrutés sur place</t>
  </si>
  <si>
    <t>ETRANGER</t>
  </si>
  <si>
    <t>Part d'ATER recrutés sur place</t>
  </si>
  <si>
    <t>Etablissement / Académie</t>
  </si>
  <si>
    <t>Effectifs d'ATER</t>
  </si>
  <si>
    <t>Part d'ATER docteurs</t>
  </si>
  <si>
    <t>Dont titulaire d'un doctorat
(1)</t>
  </si>
  <si>
    <t>Effectifs d'ATER ayant obtenu leur doctorat dans l'établissement
(2)</t>
  </si>
  <si>
    <t>Total TOUTE 
DISCIPLINE</t>
  </si>
  <si>
    <t>30 ans</t>
  </si>
  <si>
    <t>ATER</t>
  </si>
  <si>
    <t>Contractuels sur emplois du 2nd degré</t>
  </si>
  <si>
    <t>Lecteurs</t>
  </si>
  <si>
    <t>Maîtres de langues</t>
  </si>
  <si>
    <t>Enseignants invités</t>
  </si>
  <si>
    <t>Enseignants associés</t>
  </si>
  <si>
    <t>Total enseignants non permanents (DC sans enseignement non inclus)</t>
  </si>
  <si>
    <t>DC avec mission d'enseignement</t>
  </si>
  <si>
    <t>Total DC</t>
  </si>
  <si>
    <t>Enseignants non permanents</t>
  </si>
  <si>
    <t>PR et assimilés</t>
  </si>
  <si>
    <t>MCF et assimilés</t>
  </si>
  <si>
    <t>Enseignants du 2nd degré</t>
  </si>
  <si>
    <t>Enseignants titulaires</t>
  </si>
  <si>
    <t>MAYOTTE CUFR</t>
  </si>
  <si>
    <t>PARIS EFEO</t>
  </si>
  <si>
    <t>PARIS IAE</t>
  </si>
  <si>
    <t>RENNES ENS</t>
  </si>
  <si>
    <t>SURESNES INSHEA</t>
  </si>
  <si>
    <t>Lecteurs et maîtres de langues</t>
  </si>
  <si>
    <t>Doctorants contractuels (DC) avec mission d'enseignement</t>
  </si>
  <si>
    <t>ATER
mi-temps</t>
  </si>
  <si>
    <t>ATER
temps plein</t>
  </si>
  <si>
    <t>Enseignant titulaires</t>
  </si>
  <si>
    <t>Sans discipline (grands établissements)</t>
  </si>
  <si>
    <t>Non renseigné</t>
  </si>
  <si>
    <t>Effectif total</t>
  </si>
  <si>
    <t>(1) /
 (PR + MCF) en % *</t>
  </si>
  <si>
    <t>Doctorants contractuels n'assurant aucun service d'enseignement</t>
  </si>
  <si>
    <t>Doctorants contractuels assurant un service d'enseignement</t>
  </si>
  <si>
    <t>Moniteurs</t>
  </si>
  <si>
    <t>Lecteurs et répétiteurs de l'INALCO</t>
  </si>
  <si>
    <r>
      <t>Contractuels sur emplois du 2</t>
    </r>
    <r>
      <rPr>
        <vertAlign val="superscript"/>
        <sz val="10"/>
        <color theme="1"/>
        <rFont val="Times New Roman"/>
        <family val="1"/>
      </rPr>
      <t>nd</t>
    </r>
    <r>
      <rPr>
        <sz val="10"/>
        <color theme="1"/>
        <rFont val="Times New Roman"/>
        <family val="1"/>
      </rPr>
      <t xml:space="preserve"> degré</t>
    </r>
  </si>
  <si>
    <t>nd</t>
  </si>
  <si>
    <t>Variations</t>
  </si>
  <si>
    <t>Professeurs des universités et assimilés</t>
  </si>
  <si>
    <t>Sous-total enseignants titulaires</t>
  </si>
  <si>
    <t>2013/
2014</t>
  </si>
  <si>
    <t>2013/
2012</t>
  </si>
  <si>
    <t>2012/
2011</t>
  </si>
  <si>
    <t>2011/
2010</t>
  </si>
  <si>
    <t>2010/
2009</t>
  </si>
  <si>
    <t>2009/
2008</t>
  </si>
  <si>
    <t>2008/
2007</t>
  </si>
  <si>
    <t>2007/
2006</t>
  </si>
  <si>
    <t>2006/
2005</t>
  </si>
  <si>
    <t>2005/
2004</t>
  </si>
  <si>
    <t>2004/
2003</t>
  </si>
  <si>
    <t>2003/
2002</t>
  </si>
  <si>
    <t>Femme</t>
  </si>
  <si>
    <t>Homme</t>
  </si>
  <si>
    <t>Taux de renouvellement
(A)/(A+B)</t>
  </si>
  <si>
    <t>Taux de recrutement local d'ATER titulaires d'un doctorat 
(2) / (1)</t>
  </si>
  <si>
    <t>SITUATION DES PERSONNELS ENSEIGNANTS NON PERMANENTS AFFECTÉS DANS L'ENSEIGNEMENT SUPÉRIEUR</t>
  </si>
  <si>
    <r>
      <rPr>
        <b/>
        <u/>
        <sz val="10"/>
        <color theme="0"/>
        <rFont val="Times New Roman"/>
        <family val="1"/>
      </rPr>
      <t>TABLEAU II</t>
    </r>
    <r>
      <rPr>
        <b/>
        <sz val="10"/>
        <color theme="0"/>
        <rFont val="Times New Roman"/>
        <family val="1"/>
      </rPr>
      <t xml:space="preserve"> : Répartition par établissement, académie et fonction des personnels enseignants non permanents et titulaires de l'enseignement supérieur
(Hors disciplines médicales et odontologiques)</t>
    </r>
  </si>
  <si>
    <t>(*) Ce ratio ne comprend pas les invités en raison de la faible durée relative des "invitations", mais intègre les lecteurs et les maîtres de langues.</t>
  </si>
  <si>
    <t>Par ailleurs, les contractuels sur emplois du 2nd degré ne sont pas présentés dans ce tableau dans la mesure où leur répartition entre les disciplines du CNU est peu ou pas connue.</t>
  </si>
  <si>
    <r>
      <rPr>
        <b/>
        <u/>
        <sz val="12"/>
        <color theme="0"/>
        <rFont val="Times New Roman"/>
        <family val="1"/>
      </rPr>
      <t>TABLEAU I</t>
    </r>
    <r>
      <rPr>
        <b/>
        <sz val="12"/>
        <color theme="0"/>
        <rFont val="Times New Roman"/>
        <family val="1"/>
      </rPr>
      <t xml:space="preserve"> : Répartition des personnels enseignants non permanents et titulaires de l'enseignement supérieur
(Hors disciplines médicales et odontologiques &amp; hors chargés d’enseignement et agents temporaires vacataires)</t>
    </r>
  </si>
  <si>
    <r>
      <rPr>
        <b/>
        <i/>
        <u/>
        <sz val="10"/>
        <color theme="1"/>
        <rFont val="Times New Roman"/>
        <family val="1"/>
      </rPr>
      <t>Pour information</t>
    </r>
    <r>
      <rPr>
        <b/>
        <i/>
        <sz val="10"/>
        <color theme="1"/>
        <rFont val="Times New Roman"/>
        <family val="1"/>
      </rPr>
      <t>: Doctorant contractuels (DC) sans mission d'enseignement</t>
    </r>
  </si>
  <si>
    <t>-</t>
  </si>
  <si>
    <t>TEMPS PLEIN</t>
  </si>
  <si>
    <t>TEMPS PARTIEL</t>
  </si>
  <si>
    <t>BESANCON ENS MECA</t>
  </si>
  <si>
    <t>MONTPELLIER</t>
  </si>
  <si>
    <t>BOURGES INSA CVL</t>
  </si>
  <si>
    <t>PARIS COLL.DE FRANCE</t>
  </si>
  <si>
    <t>Part dans l'ensemble de la population</t>
  </si>
  <si>
    <t>49 ans</t>
  </si>
  <si>
    <t>50 ans</t>
  </si>
  <si>
    <t>47 ans</t>
  </si>
  <si>
    <t>54 ans</t>
  </si>
  <si>
    <t>53 ans</t>
  </si>
  <si>
    <r>
      <t xml:space="preserve">03
</t>
    </r>
    <r>
      <rPr>
        <i/>
        <sz val="8"/>
        <color theme="1"/>
        <rFont val="Times New Roman"/>
        <family val="1"/>
      </rPr>
      <t>Langues et littératures</t>
    </r>
  </si>
  <si>
    <r>
      <t xml:space="preserve">04
</t>
    </r>
    <r>
      <rPr>
        <i/>
        <sz val="8"/>
        <color theme="1"/>
        <rFont val="Times New Roman"/>
        <family val="1"/>
      </rPr>
      <t>Sciences humaines</t>
    </r>
  </si>
  <si>
    <r>
      <t xml:space="preserve">12
</t>
    </r>
    <r>
      <rPr>
        <i/>
        <sz val="8"/>
        <color theme="1"/>
        <rFont val="Times New Roman"/>
        <family val="1"/>
      </rPr>
      <t>Groupe interdisciplinaire</t>
    </r>
  </si>
  <si>
    <r>
      <rPr>
        <b/>
        <sz val="10"/>
        <color theme="1"/>
        <rFont val="Times New Roman"/>
        <family val="1"/>
      </rPr>
      <t>05</t>
    </r>
    <r>
      <rPr>
        <sz val="10"/>
        <color theme="1"/>
        <rFont val="Times New Roman"/>
        <family val="2"/>
      </rPr>
      <t xml:space="preserve">
</t>
    </r>
    <r>
      <rPr>
        <i/>
        <sz val="8"/>
        <color theme="1"/>
        <rFont val="Times New Roman"/>
        <family val="1"/>
      </rPr>
      <t>Mathématiques et informatique</t>
    </r>
  </si>
  <si>
    <t>37 ans</t>
  </si>
  <si>
    <t>46 ans</t>
  </si>
  <si>
    <t>43 ans</t>
  </si>
  <si>
    <t>56 ans</t>
  </si>
  <si>
    <t>55 ans</t>
  </si>
  <si>
    <t>32 ans</t>
  </si>
  <si>
    <t>29 ans</t>
  </si>
  <si>
    <t>34 ans</t>
  </si>
  <si>
    <t>38 ans</t>
  </si>
  <si>
    <t>31 ans</t>
  </si>
  <si>
    <t>35 ans</t>
  </si>
  <si>
    <t>33 ans</t>
  </si>
  <si>
    <t>CENTRALESUPELEC</t>
  </si>
  <si>
    <t>AUTRE</t>
  </si>
  <si>
    <t>2013-2014</t>
  </si>
  <si>
    <t>ENS LOUIS LUMIERE</t>
  </si>
  <si>
    <t>2014/
2015</t>
  </si>
  <si>
    <t>ATER en remplacement de titulaire</t>
  </si>
  <si>
    <t>ATER "réservé"</t>
  </si>
  <si>
    <r>
      <rPr>
        <i/>
        <u/>
        <sz val="8"/>
        <color theme="1"/>
        <rFont val="Times New Roman"/>
        <family val="1"/>
      </rPr>
      <t>Note</t>
    </r>
    <r>
      <rPr>
        <i/>
        <sz val="8"/>
        <color theme="1"/>
        <rFont val="Times New Roman"/>
        <family val="1"/>
      </rPr>
      <t xml:space="preserve"> : Un ATER "en remplacement de titulaire" correspond à "l'ex titre 2" et un ATER "réservé" à "l'ex titre 3"</t>
    </r>
  </si>
  <si>
    <t>Tables des matières</t>
  </si>
  <si>
    <t>I / Panorama national sur les enseignants non permanents</t>
  </si>
  <si>
    <t>II / Etude de la population des ATER</t>
  </si>
  <si>
    <t>III / Données sur les doctorants contractuels</t>
  </si>
  <si>
    <t>IV / Données sur les enseignants associés</t>
  </si>
  <si>
    <t xml:space="preserve"> Répartition des personnels enseignants non permanents et titulaires de l'enseignement supérieur</t>
  </si>
  <si>
    <t xml:space="preserve"> Répartition par établissement, académie et fonction des personnels enseignants non permanents et titulaires de l'enseignement supérieur</t>
  </si>
  <si>
    <t xml:space="preserve">  Répartition des ATER par grande discipline, groupe, section du CNU, quotité de service et sexe</t>
  </si>
  <si>
    <t xml:space="preserve">  Répartition des ATER en premier contrat en 2014-2015 par grande discipline, section du CNU et sexe</t>
  </si>
  <si>
    <t xml:space="preserve">  Répartition des ATER par type de recrutement, article de recrutement et quotité de service</t>
  </si>
  <si>
    <t xml:space="preserve">  Répartition des ATER par type de recrutement, article de recrutement et sexe</t>
  </si>
  <si>
    <t xml:space="preserve">  Répartition des ATER par établissement, académie, type de recrutement et quotité de service</t>
  </si>
  <si>
    <t xml:space="preserve">  Age moyen des ATER par grande discipline, article de recrutement et sexe</t>
  </si>
  <si>
    <t xml:space="preserve">   Caractéristiques démographiques des ATER (répartition par tranches d'âges, sexe, âge moyen et médian) par grande discipline</t>
  </si>
  <si>
    <t xml:space="preserve"> Répartition des ATER docteurs par lieu d'obtention du doctorat </t>
  </si>
  <si>
    <t xml:space="preserve"> Recrutement, par établissement, des ATER et part d'ATER docteurs</t>
  </si>
  <si>
    <t xml:space="preserve">  Répartition des doctorants contractuels par grande discipline, groupe, section du CNU, mission d'enseignement et sexe</t>
  </si>
  <si>
    <t xml:space="preserve">  Répartition des doctorants contractuels par grande discipline, section du CNU et année de recrutement</t>
  </si>
  <si>
    <t xml:space="preserve">   Caractéristiques démographiques des doctorants contractuels (répartition par tranches d'âges, sexe, âge moyen et médian) par grande discipline</t>
  </si>
  <si>
    <t xml:space="preserve">  Répartition des associés à temps plein (AS) par section du CNU, grande discipline, corps et sexe</t>
  </si>
  <si>
    <t xml:space="preserve">  Répartition des associés à mi-temps (ASMT) par section du CNU, grande discipline, corps et sexe</t>
  </si>
  <si>
    <t xml:space="preserve">   Répartition et âge moyen des enseignants associés (AS et ASMT) par grande discipline, groupe, corps et sexe.</t>
  </si>
  <si>
    <t xml:space="preserve">   Caractéristiques démographiques des enseignants associés (répartition par tranches d'âges, sexe, âge moyen et médian) par grande discipline</t>
  </si>
  <si>
    <t xml:space="preserve">  Répartition des chargés d'enseignement vacataires (CEV) et agents temporaires vacataires (ATV) par établissement, académie et heures d'enseignement</t>
  </si>
  <si>
    <t xml:space="preserve">  Répartition des chargés d'enseignement vacataires (CEV) et agents temporaires vacataires (ATV) par grande discipline, section du CNU et heures d'enseignement</t>
  </si>
  <si>
    <t>Caractéristiques démographiques des ATER (répartition par tranches d'âges, sexe, âge moyen et médian) par grande discipline</t>
  </si>
  <si>
    <t>TABLEAU I :</t>
  </si>
  <si>
    <t>TABLEAU II :</t>
  </si>
  <si>
    <t>TABLEAU III :</t>
  </si>
  <si>
    <t>TABLEAU IV :</t>
  </si>
  <si>
    <t>TABLEAU V :</t>
  </si>
  <si>
    <t>TABLEAU VI :</t>
  </si>
  <si>
    <t>TABLEAU VII :</t>
  </si>
  <si>
    <t>TABLEAU VIII :</t>
  </si>
  <si>
    <t>TABLEAU XII :</t>
  </si>
  <si>
    <t>TABLEAU XIII :</t>
  </si>
  <si>
    <t>TABLEAU XIV :</t>
  </si>
  <si>
    <t>TABLEAU XVII :</t>
  </si>
  <si>
    <t>TABLEAU XXI :</t>
  </si>
  <si>
    <t>TABLEAU XXII :</t>
  </si>
  <si>
    <t>GRENOBLE ALPES</t>
  </si>
  <si>
    <t>SIGMA CLERMONT</t>
  </si>
  <si>
    <t>ANTILLES</t>
  </si>
  <si>
    <t>Académie de GUYANE</t>
  </si>
  <si>
    <t>GUYANE</t>
  </si>
  <si>
    <t>2015/ 2016</t>
  </si>
  <si>
    <t>39 ans</t>
  </si>
  <si>
    <t>2014-2015</t>
  </si>
  <si>
    <t>27 ans</t>
  </si>
  <si>
    <t>28 ans</t>
  </si>
  <si>
    <t>26 ans</t>
  </si>
  <si>
    <t>42 ans</t>
  </si>
  <si>
    <t>Données sur les contractuels de l'article L 954-3 du code de l'éducation</t>
  </si>
  <si>
    <t>Fonctions d'enseignement</t>
  </si>
  <si>
    <t>Fonctions de recherche</t>
  </si>
  <si>
    <t>Fonctions d'enseignement et de recherche</t>
  </si>
  <si>
    <r>
      <rPr>
        <b/>
        <u/>
        <sz val="10"/>
        <color theme="0"/>
        <rFont val="Times New Roman"/>
        <family val="1"/>
      </rPr>
      <t xml:space="preserve">TABLEAU XXII </t>
    </r>
    <r>
      <rPr>
        <b/>
        <sz val="10"/>
        <color theme="0"/>
        <rFont val="Times New Roman"/>
        <family val="1"/>
      </rPr>
      <t>:  Répartition des chargés d'enseignement vacataires (CEV) et agents temporaires vacataires (ATV) par établissement, académie et heures d'enseignement</t>
    </r>
  </si>
  <si>
    <r>
      <rPr>
        <b/>
        <u/>
        <sz val="10"/>
        <color theme="0"/>
        <rFont val="Times New Roman"/>
        <family val="1"/>
      </rPr>
      <t xml:space="preserve">TABLEAU XXIII </t>
    </r>
    <r>
      <rPr>
        <b/>
        <sz val="10"/>
        <color theme="0"/>
        <rFont val="Times New Roman"/>
        <family val="1"/>
      </rPr>
      <t>:  Répartition des chargés d'enseignement vacataires (CEV) et agents temporaires vacataires (ATV) par grande discipline, section du CNU et heures d'enseignement</t>
    </r>
  </si>
  <si>
    <t>V / Données sur les contractuels de l'article L 954-3 du code de l'éducation</t>
  </si>
  <si>
    <t>VI / Données sur les chargés d'enseignement temporaires et agents temporaires vacataires</t>
  </si>
  <si>
    <t>VII / Nomenclatures des sections du CNU</t>
  </si>
  <si>
    <t>Répartition des contractuels L 954-3 par grande discipline, groupe, section CNU et type de fonction</t>
  </si>
  <si>
    <t>Maîtres de conférences et assimilés</t>
  </si>
  <si>
    <t>* Le taux de variation pour la période 2015-2016 ne prend pas en compte les contractuels L 954-3.</t>
  </si>
  <si>
    <t>Part des non permanents (en effectifs physiques, hors contractuels L 954-3)</t>
  </si>
  <si>
    <t>Part des non permanents (en effectifs physiques, avec contractuels L 954-3)</t>
  </si>
  <si>
    <t>Contractuels
L 954-3</t>
  </si>
  <si>
    <r>
      <rPr>
        <b/>
        <u/>
        <sz val="10"/>
        <color theme="0"/>
        <rFont val="Times New Roman"/>
        <family val="1"/>
      </rPr>
      <t>TABLEAU III</t>
    </r>
    <r>
      <rPr>
        <b/>
        <sz val="10"/>
        <color theme="0"/>
        <rFont val="Times New Roman"/>
        <family val="1"/>
      </rPr>
      <t xml:space="preserve"> : Répartition des enseignants non permanents par discipline. Comparaison avec les enseignants-chercheurs</t>
    </r>
  </si>
  <si>
    <t>Répartition des enseignants non permanents par discipline. Comparaison avec les enseignants-chercheurs</t>
  </si>
  <si>
    <t>Année universitaire 2016-2017</t>
  </si>
  <si>
    <t>Mai 2018</t>
  </si>
  <si>
    <t>CAEN ENSI</t>
  </si>
  <si>
    <t>CLERMONT AUVERGNE</t>
  </si>
  <si>
    <t>Hors académie</t>
  </si>
  <si>
    <t>LILLE ENS CHIMIE</t>
  </si>
  <si>
    <t>LYON ECOLE CENTRALE</t>
  </si>
  <si>
    <t>NANTES EC. CENTRALE</t>
  </si>
  <si>
    <t>RENNES ENS CHIMIE</t>
  </si>
  <si>
    <t>LETTRES ET SCIENCES HUMAINES</t>
  </si>
  <si>
    <t>SCIENCES ET TECHNIQUES</t>
  </si>
  <si>
    <t>Mathématiques et Informatique</t>
  </si>
  <si>
    <t>Mécanique, Génie mécanique, Génie informatique, Energétique</t>
  </si>
  <si>
    <t>Biologie et Biochimie</t>
  </si>
  <si>
    <t>NR</t>
  </si>
  <si>
    <t>Total 03</t>
  </si>
  <si>
    <t>Total 04</t>
  </si>
  <si>
    <r>
      <t xml:space="preserve">14
</t>
    </r>
    <r>
      <rPr>
        <i/>
        <sz val="8"/>
        <color theme="1"/>
        <rFont val="Times New Roman"/>
        <family val="1"/>
      </rPr>
      <t>Groupe interdisciplinaire</t>
    </r>
  </si>
  <si>
    <t>Total 14</t>
  </si>
  <si>
    <r>
      <t xml:space="preserve">20
</t>
    </r>
    <r>
      <rPr>
        <i/>
        <sz val="10"/>
        <color theme="1"/>
        <rFont val="Times New Roman"/>
        <family val="1"/>
      </rPr>
      <t>Théologie</t>
    </r>
  </si>
  <si>
    <t>Total LETTRES ET SCIENCES HUMAINES</t>
  </si>
  <si>
    <t>Total SCIENCES ET TECHNIQUES</t>
  </si>
  <si>
    <r>
      <rPr>
        <b/>
        <sz val="10"/>
        <color theme="1"/>
        <rFont val="Times New Roman"/>
        <family val="1"/>
      </rPr>
      <t>05</t>
    </r>
    <r>
      <rPr>
        <sz val="10"/>
        <color theme="1"/>
        <rFont val="Times New Roman"/>
        <family val="2"/>
      </rPr>
      <t xml:space="preserve">
</t>
    </r>
    <r>
      <rPr>
        <i/>
        <sz val="8"/>
        <color theme="1"/>
        <rFont val="Times New Roman"/>
        <family val="1"/>
      </rPr>
      <t>Mathématiques et Informatique</t>
    </r>
  </si>
  <si>
    <t>Total 05</t>
  </si>
  <si>
    <t>Droit et Science politique</t>
  </si>
  <si>
    <t>Sciences économique et de gestion</t>
  </si>
  <si>
    <t>Langues et Littératures</t>
  </si>
  <si>
    <r>
      <rPr>
        <b/>
        <sz val="10"/>
        <color theme="0"/>
        <rFont val="Times New Roman"/>
        <family val="1"/>
      </rPr>
      <t>2-4 et 12-1</t>
    </r>
    <r>
      <rPr>
        <sz val="10"/>
        <color theme="0"/>
        <rFont val="Times New Roman"/>
        <family val="1"/>
      </rPr>
      <t xml:space="preserve">
</t>
    </r>
    <r>
      <rPr>
        <i/>
        <sz val="8"/>
        <color theme="0"/>
        <rFont val="Times New Roman"/>
        <family val="1"/>
      </rPr>
      <t>Moniteurs titulaires du doctorat ou en dernière année de doctorat</t>
    </r>
  </si>
  <si>
    <r>
      <t xml:space="preserve">2-4 et 12-1
</t>
    </r>
    <r>
      <rPr>
        <i/>
        <sz val="8"/>
        <color theme="0"/>
        <rFont val="Times New Roman"/>
        <family val="1"/>
      </rPr>
      <t>Moniteurs titulaires du doctorat ou en dernière année de doctorat</t>
    </r>
  </si>
  <si>
    <r>
      <rPr>
        <b/>
        <sz val="10"/>
        <rFont val="Times New Roman"/>
        <family val="1"/>
      </rPr>
      <t>2-4 et 12-1</t>
    </r>
    <r>
      <rPr>
        <sz val="10"/>
        <rFont val="Times New Roman"/>
        <family val="1"/>
      </rPr>
      <t xml:space="preserve"> - </t>
    </r>
    <r>
      <rPr>
        <i/>
        <sz val="8"/>
        <rFont val="Times New Roman"/>
        <family val="1"/>
      </rPr>
      <t xml:space="preserve">Moniteurs titulaires du doctorat ou en dernière année de doctorat </t>
    </r>
  </si>
  <si>
    <t>Féminin</t>
  </si>
  <si>
    <t>Masculin</t>
  </si>
  <si>
    <t>PHARMACIE + NON RENSEIGNE</t>
  </si>
  <si>
    <t>TOUTE DISCIPLINE CONFONDUE + NON RENSEIGNE</t>
  </si>
  <si>
    <r>
      <rPr>
        <i/>
        <u/>
        <sz val="8"/>
        <rFont val="Times New Roman"/>
        <family val="1"/>
      </rPr>
      <t>Note</t>
    </r>
    <r>
      <rPr>
        <i/>
        <sz val="8"/>
        <rFont val="Times New Roman"/>
        <family val="1"/>
      </rPr>
      <t xml:space="preserve"> : Les 87 ATER ayant leur discipline non renseignée ne sont pas déclinés par article et sexe. Ils sont cependant inclus dans le tableau ci-dessous.</t>
    </r>
  </si>
  <si>
    <t>40 ans</t>
  </si>
  <si>
    <r>
      <rPr>
        <i/>
        <u/>
        <sz val="8"/>
        <rFont val="Times New Roman"/>
        <family val="1"/>
      </rPr>
      <t>Note</t>
    </r>
    <r>
      <rPr>
        <i/>
        <sz val="8"/>
        <rFont val="Times New Roman"/>
        <family val="1"/>
      </rPr>
      <t xml:space="preserve"> : 15 ATER ont une date de naissance vide ou mal renseignée</t>
    </r>
  </si>
  <si>
    <r>
      <rPr>
        <i/>
        <u/>
        <sz val="8"/>
        <color theme="1"/>
        <rFont val="Times New Roman"/>
        <family val="1"/>
      </rPr>
      <t>Note</t>
    </r>
    <r>
      <rPr>
        <i/>
        <sz val="8"/>
        <color theme="1"/>
        <rFont val="Times New Roman"/>
        <family val="1"/>
      </rPr>
      <t xml:space="preserve"> : Les 87 ATER ayant leur discipline non renseignée ne sont pas déclinés par tranche d'âges et sexe. Ils sont cependant inclus dans le tableau ci-dessous.</t>
    </r>
  </si>
  <si>
    <t>NON RENSEIGNE</t>
  </si>
  <si>
    <t>2016/ 2017</t>
  </si>
  <si>
    <t>Effectif au cours de l'année
2015-2016
(A)</t>
  </si>
  <si>
    <t>Effectif au cours de l'année
2016-2017</t>
  </si>
  <si>
    <t>2015-2016</t>
  </si>
  <si>
    <t>2016-2017
(B)</t>
  </si>
  <si>
    <t>MCF ASSOCIÉ à temps plein</t>
  </si>
  <si>
    <t>Total MCF ASSOCIÉ à temps plein</t>
  </si>
  <si>
    <t>PR ASSOCIÉ à temps plein</t>
  </si>
  <si>
    <t>Total PR ASSOCIÉ à temps plein</t>
  </si>
  <si>
    <t>1
Droit et science politique</t>
  </si>
  <si>
    <t>Total 1</t>
  </si>
  <si>
    <t>2
Sciences économiques et de gestion</t>
  </si>
  <si>
    <t>Total 2</t>
  </si>
  <si>
    <t>Total 3</t>
  </si>
  <si>
    <t>4
Sciences humaines</t>
  </si>
  <si>
    <t>Total 4</t>
  </si>
  <si>
    <t>2
Théologie</t>
  </si>
  <si>
    <t>5
Mathématiques et Informatique</t>
  </si>
  <si>
    <t>Total 5</t>
  </si>
  <si>
    <t>6
Physique</t>
  </si>
  <si>
    <t>Total 6</t>
  </si>
  <si>
    <t>7
Chimie</t>
  </si>
  <si>
    <t>Total 7</t>
  </si>
  <si>
    <t>8
Sciences de la terre</t>
  </si>
  <si>
    <t>Total 8</t>
  </si>
  <si>
    <t>9
Mécanique, génie mécanique, génie informatique, énergétique</t>
  </si>
  <si>
    <t>Total 9</t>
  </si>
  <si>
    <t>58 ans</t>
  </si>
  <si>
    <t>65 ans</t>
  </si>
  <si>
    <t>0 ans</t>
  </si>
  <si>
    <r>
      <rPr>
        <i/>
        <u/>
        <sz val="8"/>
        <rFont val="Times New Roman"/>
        <family val="1"/>
      </rPr>
      <t>Note</t>
    </r>
    <r>
      <rPr>
        <i/>
        <sz val="8"/>
        <rFont val="Times New Roman"/>
        <family val="1"/>
      </rPr>
      <t xml:space="preserve"> : Les 96 enseignants associés sans discipline ne sont pas déclinés par tranche d'âges et sexe. Ils sont cependant inclus dans le tableau ci-dessous.</t>
    </r>
  </si>
  <si>
    <t>Ater MT</t>
  </si>
  <si>
    <t>ATER TP</t>
  </si>
  <si>
    <t>Associés MT</t>
  </si>
  <si>
    <t>Associés TP</t>
  </si>
  <si>
    <t>COMUE LILLE</t>
  </si>
  <si>
    <t>NICE OBSERVATOIRE</t>
  </si>
  <si>
    <t>PARIS EC. NAT. CHARTES</t>
  </si>
  <si>
    <t>PARIS UNIVERSCIENCE</t>
  </si>
  <si>
    <t>RENNES EHESP</t>
  </si>
  <si>
    <r>
      <t>Contractuels L 954-3</t>
    </r>
    <r>
      <rPr>
        <vertAlign val="superscript"/>
        <sz val="10"/>
        <color theme="1"/>
        <rFont val="Times New Roman"/>
        <family val="1"/>
      </rPr>
      <t>1)</t>
    </r>
  </si>
  <si>
    <r>
      <t xml:space="preserve">Sous-total enseignants non permanents </t>
    </r>
    <r>
      <rPr>
        <b/>
        <vertAlign val="superscript"/>
        <sz val="10"/>
        <color theme="0"/>
        <rFont val="Times New Roman"/>
        <family val="1"/>
      </rPr>
      <t>2)</t>
    </r>
  </si>
  <si>
    <r>
      <rPr>
        <i/>
        <vertAlign val="superscript"/>
        <sz val="8"/>
        <color theme="1"/>
        <rFont val="Times New Roman"/>
        <family val="1"/>
      </rPr>
      <t>2)</t>
    </r>
    <r>
      <rPr>
        <i/>
        <sz val="8"/>
        <color theme="1"/>
        <rFont val="Times New Roman"/>
        <family val="1"/>
      </rPr>
      <t xml:space="preserve"> Ce total n'inclut pas les doctorants contractuels n'assurant aucun service d'enseignement (1ère ligne). A partir de 2016 le total inclut les contractuels L 954-3, données dont nous ne pouvions pas garantir la fiabilité les années précédentes.</t>
    </r>
  </si>
  <si>
    <r>
      <rPr>
        <i/>
        <vertAlign val="superscript"/>
        <sz val="8"/>
        <color theme="1"/>
        <rFont val="Times New Roman"/>
        <family val="1"/>
      </rPr>
      <t>1)</t>
    </r>
    <r>
      <rPr>
        <i/>
        <sz val="8"/>
        <color theme="1"/>
        <rFont val="Times New Roman"/>
        <family val="1"/>
      </rPr>
      <t xml:space="preserve"> Contractuels L 954-3 avec enseignement ou recherche et enseignement</t>
    </r>
  </si>
  <si>
    <t>Total ATER, DC, associés et
L 954-3
(1)</t>
  </si>
  <si>
    <t>TABLEAU IX:</t>
  </si>
  <si>
    <r>
      <rPr>
        <b/>
        <u/>
        <sz val="10"/>
        <color theme="0"/>
        <rFont val="Times New Roman"/>
        <family val="1"/>
      </rPr>
      <t xml:space="preserve">TABLEAU IV </t>
    </r>
    <r>
      <rPr>
        <b/>
        <sz val="10"/>
        <color theme="0"/>
        <rFont val="Times New Roman"/>
        <family val="1"/>
      </rPr>
      <t>:  Répartition des ATER par grande discipline, groupe, section du CNU, quotité de service et sexe</t>
    </r>
  </si>
  <si>
    <r>
      <rPr>
        <b/>
        <u/>
        <sz val="10"/>
        <color theme="0"/>
        <rFont val="Times New Roman"/>
        <family val="1"/>
      </rPr>
      <t>TABLEAU V</t>
    </r>
    <r>
      <rPr>
        <b/>
        <sz val="10"/>
        <color theme="0"/>
        <rFont val="Times New Roman"/>
        <family val="1"/>
      </rPr>
      <t>:  Répartition des ATER en premier contrat en 2015-2016 par grande discipline, section du CNU et sexe</t>
    </r>
  </si>
  <si>
    <r>
      <rPr>
        <b/>
        <u/>
        <sz val="10"/>
        <color theme="0"/>
        <rFont val="Times New Roman"/>
        <family val="1"/>
      </rPr>
      <t>TABLEAU VI</t>
    </r>
    <r>
      <rPr>
        <b/>
        <sz val="10"/>
        <color theme="0"/>
        <rFont val="Times New Roman"/>
        <family val="1"/>
      </rPr>
      <t xml:space="preserve"> :  Répartition des ATER par type de recrutement, article de recrutement et quotité de service</t>
    </r>
  </si>
  <si>
    <t>TABLEAUX X-a, X-b, X-c :</t>
  </si>
  <si>
    <t>TABLEAUX X-d, X-e :</t>
  </si>
  <si>
    <t>TABLEAU XI :</t>
  </si>
  <si>
    <r>
      <rPr>
        <b/>
        <u/>
        <sz val="10"/>
        <color theme="0"/>
        <rFont val="Times New Roman"/>
        <family val="1"/>
      </rPr>
      <t xml:space="preserve">TABLEAU VII </t>
    </r>
    <r>
      <rPr>
        <b/>
        <sz val="10"/>
        <color theme="0"/>
        <rFont val="Times New Roman"/>
        <family val="1"/>
      </rPr>
      <t>:  Répartition des ATER par type de recrutement, article de recrutement et sexe</t>
    </r>
  </si>
  <si>
    <r>
      <rPr>
        <b/>
        <u/>
        <sz val="10"/>
        <color theme="0"/>
        <rFont val="Times New Roman"/>
        <family val="1"/>
      </rPr>
      <t>TABLEAU VIII :</t>
    </r>
    <r>
      <rPr>
        <b/>
        <sz val="10"/>
        <color theme="0"/>
        <rFont val="Times New Roman"/>
        <family val="1"/>
      </rPr>
      <t xml:space="preserve">  Répartition des ATER par établissement, académie, type de recrutement et quotité de service</t>
    </r>
  </si>
  <si>
    <r>
      <rPr>
        <b/>
        <u/>
        <sz val="10"/>
        <color theme="0"/>
        <rFont val="Times New Roman"/>
        <family val="1"/>
      </rPr>
      <t>TABLEAU IX</t>
    </r>
    <r>
      <rPr>
        <b/>
        <sz val="10"/>
        <color theme="0"/>
        <rFont val="Times New Roman"/>
        <family val="1"/>
      </rPr>
      <t>:  Age moyen des ATER par grande discipline, article de recrutement et sexe</t>
    </r>
  </si>
  <si>
    <r>
      <rPr>
        <b/>
        <u/>
        <sz val="10"/>
        <color theme="0"/>
        <rFont val="Times New Roman"/>
        <family val="1"/>
      </rPr>
      <t xml:space="preserve">TABLEAUX X-a, X-b, X-c </t>
    </r>
    <r>
      <rPr>
        <b/>
        <sz val="10"/>
        <color theme="0"/>
        <rFont val="Times New Roman"/>
        <family val="1"/>
      </rPr>
      <t>:   Caractéristiques démographiques des ATER (répartition par tranches d'âges, sexe, âge moyen et médian) par grande discipline</t>
    </r>
  </si>
  <si>
    <r>
      <rPr>
        <b/>
        <u/>
        <sz val="10"/>
        <color theme="0"/>
        <rFont val="Times New Roman"/>
        <family val="1"/>
      </rPr>
      <t xml:space="preserve">TABLEAUX X-d, X-e </t>
    </r>
    <r>
      <rPr>
        <b/>
        <sz val="10"/>
        <color theme="0"/>
        <rFont val="Times New Roman"/>
        <family val="1"/>
      </rPr>
      <t>:   Caractéristiques démographiques des ATER (répartition par tranches d'âges, sexe, âge moyen et médian) par grande discipline</t>
    </r>
  </si>
  <si>
    <r>
      <rPr>
        <b/>
        <u/>
        <sz val="10"/>
        <color theme="0"/>
        <rFont val="Times New Roman"/>
        <family val="1"/>
      </rPr>
      <t xml:space="preserve">TABLEAU XI </t>
    </r>
    <r>
      <rPr>
        <b/>
        <sz val="10"/>
        <color theme="0"/>
        <rFont val="Times New Roman"/>
        <family val="1"/>
      </rPr>
      <t>: Répartition des ATER docteurs par lieu d'obtention du doctorat 
- Part d'ATER docteurs recrutés dans l'établissement d'obtention du doctorat -</t>
    </r>
  </si>
  <si>
    <r>
      <rPr>
        <b/>
        <u/>
        <sz val="10"/>
        <color theme="0"/>
        <rFont val="Times New Roman"/>
        <family val="1"/>
      </rPr>
      <t>TABLEAU XII</t>
    </r>
    <r>
      <rPr>
        <b/>
        <sz val="10"/>
        <color theme="0"/>
        <rFont val="Times New Roman"/>
        <family val="1"/>
      </rPr>
      <t xml:space="preserve"> : Recrutement, par établissement, des ATER et part d'ATER docteurs</t>
    </r>
  </si>
  <si>
    <r>
      <rPr>
        <b/>
        <u/>
        <sz val="10"/>
        <color theme="0"/>
        <rFont val="Times New Roman"/>
        <family val="1"/>
      </rPr>
      <t xml:space="preserve">TABLEAU XIII </t>
    </r>
    <r>
      <rPr>
        <b/>
        <sz val="10"/>
        <color theme="0"/>
        <rFont val="Times New Roman"/>
        <family val="1"/>
      </rPr>
      <t>:  Répartition des doctorants contractuels par grande discipline, groupe, section du CNU, mission d'enseignement et sexe</t>
    </r>
  </si>
  <si>
    <r>
      <rPr>
        <b/>
        <u/>
        <sz val="10"/>
        <color theme="0"/>
        <rFont val="Times New Roman"/>
        <family val="1"/>
      </rPr>
      <t xml:space="preserve">TABLEAU XIV </t>
    </r>
    <r>
      <rPr>
        <b/>
        <sz val="10"/>
        <color theme="0"/>
        <rFont val="Times New Roman"/>
        <family val="1"/>
      </rPr>
      <t>:  Répartition des doctorants contractuels par grande discipline, section du CNU et année de recrutement</t>
    </r>
  </si>
  <si>
    <t>TABLEAU X-a : DROIT - PYRAMIDE DES AGES -</t>
  </si>
  <si>
    <t>TABLEAU X-b : LETTRES - PYRAMIDE DES AGES -</t>
  </si>
  <si>
    <t>TABLEAU X-c : SCIENCES - PYRAMIDE DES AGES</t>
  </si>
  <si>
    <t>TABLEAU X-d : PHARMACIE + NON RENSEIGNE - PYRAMIDE DES AGES -</t>
  </si>
  <si>
    <t>TABLEAU X-e : TOUTES DISCIPLINES + NON RENSEIGNE - PYRAMIDE DES AGES -</t>
  </si>
  <si>
    <r>
      <rPr>
        <b/>
        <u/>
        <sz val="10"/>
        <color theme="0"/>
        <rFont val="Times New Roman"/>
        <family val="1"/>
      </rPr>
      <t xml:space="preserve">TABLEAUX XV-a, XV-b, XV-c, XV-d et XV-e </t>
    </r>
    <r>
      <rPr>
        <b/>
        <sz val="10"/>
        <color theme="0"/>
        <rFont val="Times New Roman"/>
        <family val="1"/>
      </rPr>
      <t>:   Caractéristiques démographiques des doctorants contractuels (répartition par tranches d'âges, sexe, âge moyen et médian) par grande discipline</t>
    </r>
  </si>
  <si>
    <t>TABLEAU XV-a : DROIT</t>
  </si>
  <si>
    <t>TABLEAU XV-b : LETTRES</t>
  </si>
  <si>
    <t>TABLEAU XV-c : SCIENCES</t>
  </si>
  <si>
    <t>TABLEAU XV-d : PHARMACIE</t>
  </si>
  <si>
    <t>TABLEAU XV-e : TOUTES DISCIPLINES</t>
  </si>
  <si>
    <t>TABLEAUX XV-a, XV-b, XV-c, XV-d et XV-e :</t>
  </si>
  <si>
    <r>
      <rPr>
        <b/>
        <u/>
        <sz val="10"/>
        <color theme="0"/>
        <rFont val="Times New Roman"/>
        <family val="1"/>
      </rPr>
      <t xml:space="preserve">TABLEAU XVI </t>
    </r>
    <r>
      <rPr>
        <b/>
        <sz val="10"/>
        <color theme="0"/>
        <rFont val="Times New Roman"/>
        <family val="1"/>
      </rPr>
      <t>:  Répartition des associés à temps plein (AS) par section du CNU, grande discipline, corps et sexe</t>
    </r>
  </si>
  <si>
    <t>TABLEAU XVI :</t>
  </si>
  <si>
    <r>
      <rPr>
        <b/>
        <u/>
        <sz val="10"/>
        <color theme="0"/>
        <rFont val="Times New Roman"/>
        <family val="1"/>
      </rPr>
      <t xml:space="preserve">TABLEAU XVII </t>
    </r>
    <r>
      <rPr>
        <b/>
        <sz val="10"/>
        <color theme="0"/>
        <rFont val="Times New Roman"/>
        <family val="1"/>
      </rPr>
      <t>:  Répartition des associés à mi-temps (ASMT) par section du CNU, grande discipline, corps et sexe</t>
    </r>
  </si>
  <si>
    <r>
      <rPr>
        <b/>
        <u/>
        <sz val="10"/>
        <color theme="0"/>
        <rFont val="Times New Roman"/>
        <family val="1"/>
      </rPr>
      <t xml:space="preserve">TABLEAU XVIII </t>
    </r>
    <r>
      <rPr>
        <b/>
        <sz val="10"/>
        <color theme="0"/>
        <rFont val="Times New Roman"/>
        <family val="1"/>
      </rPr>
      <t>:   Répartition et âge moyen des enseignants associés (AS et ASMT) par grande discipline, groupe, corps et sexe.</t>
    </r>
  </si>
  <si>
    <t xml:space="preserve">TABLEAU XVIII </t>
  </si>
  <si>
    <r>
      <rPr>
        <b/>
        <u/>
        <sz val="10"/>
        <color theme="0"/>
        <rFont val="Times New Roman"/>
        <family val="1"/>
      </rPr>
      <t xml:space="preserve">TABLEAUX XIX-a, XIX-b, XIX-c, XIX-d et XIX-e </t>
    </r>
    <r>
      <rPr>
        <b/>
        <sz val="10"/>
        <color theme="0"/>
        <rFont val="Times New Roman"/>
        <family val="1"/>
      </rPr>
      <t>:   Caractéristiques démographiques des enseignants associés (répartition par tranches d'âges, sexe, âge moyen et médian) par grande discipline</t>
    </r>
  </si>
  <si>
    <t>TABLEAU XIX-a : DROIT</t>
  </si>
  <si>
    <t>TABLEAU XIX-b : LETTRES</t>
  </si>
  <si>
    <t>TABLEAU XIX-c : SCIENCES</t>
  </si>
  <si>
    <t>TABLEAU XIX-d : PHARMACIE</t>
  </si>
  <si>
    <t>TABLEAU XIX-e : TOUTES DISCIPLINES - PYRAMIDE DES AGES DES ENSEIGNANTS ASSOCIES</t>
  </si>
  <si>
    <t>TABLEAUX XIX-a, XIX-b, XIX-c, XIX-d et XIX-e :</t>
  </si>
  <si>
    <r>
      <rPr>
        <b/>
        <u/>
        <sz val="10"/>
        <color theme="0"/>
        <rFont val="Times New Roman"/>
        <family val="1"/>
      </rPr>
      <t xml:space="preserve">TABLEAU XX </t>
    </r>
    <r>
      <rPr>
        <b/>
        <sz val="10"/>
        <color theme="0"/>
        <rFont val="Times New Roman"/>
        <family val="1"/>
      </rPr>
      <t>:  Répartition des contractuels L 954-3 par grande discipline, groupe, section CNU et type de fonction</t>
    </r>
  </si>
  <si>
    <t>TABLEAU XX :</t>
  </si>
  <si>
    <r>
      <rPr>
        <i/>
        <u/>
        <sz val="10"/>
        <rFont val="Times New Roman"/>
        <family val="1"/>
      </rPr>
      <t>Note</t>
    </r>
    <r>
      <rPr>
        <i/>
        <sz val="10"/>
        <rFont val="Times New Roman"/>
        <family val="1"/>
      </rPr>
      <t xml:space="preserve"> : Le tableau "Toutes disciplines" inclus les 3 552 doctorants contractuels dont la discipline n'est pas renseignée.</t>
    </r>
  </si>
  <si>
    <t>Non renseignée</t>
  </si>
  <si>
    <r>
      <t xml:space="preserve">14
</t>
    </r>
    <r>
      <rPr>
        <sz val="8"/>
        <color theme="1"/>
        <rFont val="Times New Roman"/>
        <family val="1"/>
      </rPr>
      <t>Groupe interdisciplinaire</t>
    </r>
  </si>
  <si>
    <t>3
Langues et littératures</t>
  </si>
  <si>
    <t>10
Biologie et biochimie</t>
  </si>
  <si>
    <t>Total enseignants titulaires</t>
  </si>
  <si>
    <r>
      <t>Total général PE</t>
    </r>
    <r>
      <rPr>
        <b/>
        <vertAlign val="superscript"/>
        <sz val="10"/>
        <color theme="0"/>
        <rFont val="Times New Roman"/>
        <family val="1"/>
      </rPr>
      <t>2)</t>
    </r>
  </si>
  <si>
    <t>Ratio PE non permanents / total PE</t>
  </si>
  <si>
    <r>
      <t xml:space="preserve">Part des non permanents (en PE, hors contractuels L 954-3) </t>
    </r>
    <r>
      <rPr>
        <b/>
        <vertAlign val="superscript"/>
        <sz val="10"/>
        <rFont val="Times New Roman"/>
        <family val="1"/>
      </rPr>
      <t>3)</t>
    </r>
  </si>
  <si>
    <r>
      <t xml:space="preserve">Part des non permanents (en PE, avec contractuels L 954-3) </t>
    </r>
    <r>
      <rPr>
        <b/>
        <vertAlign val="superscript"/>
        <sz val="10"/>
        <rFont val="Times New Roman"/>
        <family val="1"/>
      </rPr>
      <t>3)</t>
    </r>
  </si>
  <si>
    <t>PE HORS LRU *2</t>
  </si>
  <si>
    <r>
      <rPr>
        <i/>
        <vertAlign val="superscript"/>
        <sz val="8"/>
        <rFont val="Times New Roman"/>
        <family val="1"/>
      </rPr>
      <t xml:space="preserve">3) </t>
    </r>
    <r>
      <rPr>
        <i/>
        <sz val="8"/>
        <rFont val="Times New Roman"/>
        <family val="1"/>
      </rPr>
      <t xml:space="preserve"> PE : Potentiel d'enseignement estimé : il est exprimé par référence à un service de 192 heures d’enseignement. Quotité particulière retenue pour certaines catégories d’enseignants : doctorants contractuels avec mission d’enseignement prévue dans leur contrat doctoral: 64 heures ; ATER et associés à mi-temps : 96 heures ; invités : 24 heures ; enseignants du 2nd degré (titulaires et contractuels) : 384 heures. </t>
    </r>
  </si>
  <si>
    <t>Total enseignants non permanents en PE*</t>
  </si>
  <si>
    <t xml:space="preserve">* PE : Potentiel d'enseignement estimé : il est exprimé par référence à un service de 192 heures d’enseignement. Quotité particulière retenue pour certaines catégories d’enseignants : doctorants contractuels avec mission d’enseignement prévue dans leur contrat doctoral: 64 heures ; ATER et associés à mi-temps : 96 heures ; invités : 24 heures ; enseignants du 2nd degré (titulaires et contractuels) : 384 heures. </t>
  </si>
  <si>
    <t>(Voir la " Note de la DGRH n°4 de Mai 2018 pour un commentaire de ces données)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</si>
</sst>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0.00\ [$€-1]_-;\-* #,##0.00\ [$€-1]_-;_-* &quot;-&quot;??\ [$€-1]_-"/>
    <numFmt numFmtId="165" formatCode="0&quot;        &quot;"/>
    <numFmt numFmtId="166" formatCode="0&quot;    &quot;"/>
    <numFmt numFmtId="167" formatCode="0.0%"/>
    <numFmt numFmtId="168" formatCode="#,##0.0"/>
    <numFmt numFmtId="169" formatCode="_-* #,##0.00\ _F_-;\-* #,##0.00\ _F_-;_-* &quot;-&quot;??\ _F_-;_-@_-"/>
    <numFmt numFmtId="170" formatCode="_-* #,##0\ _€_-;\-* #,##0\ _€_-;_-* &quot;-&quot;??\ _€_-;_-@_-"/>
    <numFmt numFmtId="171" formatCode="_-* #,##0.000\ _€_-;\-* #,##0.000\ _€_-;_-* &quot;-&quot;??\ _€_-;_-@_-"/>
  </numFmts>
  <fonts count="89" x14ac:knownFonts="1">
    <font>
      <sz val="10"/>
      <color theme="1"/>
      <name val="Times New Roman"/>
      <family val="2"/>
    </font>
    <font>
      <sz val="10"/>
      <color theme="1"/>
      <name val="Arial"/>
      <family val="2"/>
    </font>
    <font>
      <sz val="10"/>
      <color theme="1"/>
      <name val="Arial"/>
      <family val="2"/>
    </font>
    <font>
      <sz val="10"/>
      <color theme="1"/>
      <name val="Times New Roman"/>
      <family val="2"/>
    </font>
    <font>
      <sz val="10"/>
      <name val="Times New Roman"/>
      <family val="1"/>
    </font>
    <font>
      <b/>
      <sz val="12"/>
      <name val="Times New Roman"/>
      <family val="1"/>
    </font>
    <font>
      <sz val="9"/>
      <name val="Arial"/>
      <family val="2"/>
    </font>
    <font>
      <sz val="10"/>
      <name val="Arial"/>
      <family val="2"/>
    </font>
    <font>
      <sz val="10"/>
      <color theme="1"/>
      <name val="Arial"/>
      <family val="2"/>
    </font>
    <font>
      <sz val="10"/>
      <color indexed="8"/>
      <name val="Times New Roman"/>
      <family val="2"/>
    </font>
    <font>
      <sz val="11"/>
      <name val="Times New Roman"/>
      <family val="1"/>
    </font>
    <font>
      <b/>
      <sz val="10"/>
      <name val="Times New Roman"/>
      <family val="1"/>
    </font>
    <font>
      <sz val="8"/>
      <color theme="1"/>
      <name val="Times New Roman"/>
      <family val="2"/>
    </font>
    <font>
      <b/>
      <sz val="10"/>
      <color theme="1"/>
      <name val="Times New Roman"/>
      <family val="1"/>
    </font>
    <font>
      <b/>
      <sz val="10"/>
      <color theme="0"/>
      <name val="Times New Roman"/>
      <family val="1"/>
    </font>
    <font>
      <sz val="10"/>
      <color theme="0"/>
      <name val="Times New Roman"/>
      <family val="1"/>
    </font>
    <font>
      <i/>
      <sz val="10"/>
      <color theme="1"/>
      <name val="Times New Roman"/>
      <family val="1"/>
    </font>
    <font>
      <b/>
      <i/>
      <sz val="10"/>
      <color theme="0"/>
      <name val="Times New Roman"/>
      <family val="1"/>
    </font>
    <font>
      <sz val="10"/>
      <color theme="1"/>
      <name val="Times New Roman"/>
      <family val="1"/>
    </font>
    <font>
      <i/>
      <sz val="8"/>
      <color theme="1"/>
      <name val="Times New Roman"/>
      <family val="1"/>
    </font>
    <font>
      <b/>
      <sz val="8"/>
      <color theme="1"/>
      <name val="Times New Roman"/>
      <family val="1"/>
    </font>
    <font>
      <b/>
      <u/>
      <sz val="10"/>
      <color theme="0"/>
      <name val="Times New Roman"/>
      <family val="1"/>
    </font>
    <font>
      <i/>
      <sz val="8"/>
      <color theme="0"/>
      <name val="Times New Roman"/>
      <family val="1"/>
    </font>
    <font>
      <b/>
      <sz val="8"/>
      <color theme="0"/>
      <name val="Times New Roman"/>
      <family val="1"/>
    </font>
    <font>
      <i/>
      <sz val="8"/>
      <name val="Times New Roman"/>
      <family val="1"/>
    </font>
    <font>
      <b/>
      <i/>
      <sz val="10"/>
      <color theme="1"/>
      <name val="Times New Roman"/>
      <family val="1"/>
    </font>
    <font>
      <b/>
      <vertAlign val="superscript"/>
      <sz val="10"/>
      <color theme="1"/>
      <name val="Times New Roman"/>
      <family val="1"/>
    </font>
    <font>
      <i/>
      <vertAlign val="superscript"/>
      <sz val="8"/>
      <color theme="1"/>
      <name val="Times New Roman"/>
      <family val="1"/>
    </font>
    <font>
      <sz val="10"/>
      <color theme="0"/>
      <name val="Times New Roman"/>
      <family val="2"/>
    </font>
    <font>
      <vertAlign val="superscript"/>
      <sz val="10"/>
      <color theme="1"/>
      <name val="Times New Roman"/>
      <family val="1"/>
    </font>
    <font>
      <b/>
      <sz val="12"/>
      <color theme="0"/>
      <name val="Times New Roman"/>
      <family val="1"/>
    </font>
    <font>
      <b/>
      <u/>
      <sz val="12"/>
      <color theme="0"/>
      <name val="Times New Roman"/>
      <family val="1"/>
    </font>
    <font>
      <i/>
      <u/>
      <sz val="8"/>
      <color theme="1"/>
      <name val="Times New Roman"/>
      <family val="1"/>
    </font>
    <font>
      <i/>
      <sz val="10"/>
      <name val="Times New Roman"/>
      <family val="1"/>
    </font>
    <font>
      <b/>
      <vertAlign val="superscript"/>
      <sz val="10"/>
      <color theme="0"/>
      <name val="Times New Roman"/>
      <family val="1"/>
    </font>
    <font>
      <b/>
      <i/>
      <u/>
      <sz val="10"/>
      <color theme="1"/>
      <name val="Times New Roman"/>
      <family val="1"/>
    </font>
    <font>
      <sz val="10"/>
      <color indexed="8"/>
      <name val="Arial"/>
      <family val="2"/>
    </font>
    <font>
      <sz val="11"/>
      <name val="Times New Roman"/>
      <family val="1"/>
      <charset val="1"/>
    </font>
    <font>
      <sz val="12"/>
      <name val="Times New Roman"/>
      <family val="1"/>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indexed="8"/>
      <name val="Calibri"/>
      <family val="2"/>
    </font>
    <font>
      <sz val="11"/>
      <color rgb="FF006100"/>
      <name val="Calibri"/>
      <family val="2"/>
      <scheme val="minor"/>
    </font>
    <font>
      <b/>
      <sz val="11"/>
      <color rgb="FF3F3F3F"/>
      <name val="Calibri"/>
      <family val="2"/>
      <scheme val="minor"/>
    </font>
    <font>
      <sz val="10"/>
      <name val="Times New Roman"/>
      <family val="1"/>
      <charset val="1"/>
    </font>
    <font>
      <i/>
      <sz val="11"/>
      <color rgb="FF7F7F7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name val="Times New Roman"/>
      <family val="2"/>
    </font>
    <font>
      <b/>
      <sz val="10"/>
      <name val="Times New Roman"/>
      <family val="2"/>
    </font>
    <font>
      <b/>
      <sz val="10"/>
      <color theme="0"/>
      <name val="Times New Roman"/>
      <family val="2"/>
    </font>
    <font>
      <b/>
      <sz val="12"/>
      <color theme="1"/>
      <name val="Times New Roman"/>
      <family val="1"/>
    </font>
    <font>
      <sz val="10"/>
      <color theme="0"/>
      <name val="Arial"/>
      <family val="2"/>
    </font>
    <font>
      <sz val="10"/>
      <color rgb="FFFF0000"/>
      <name val="Arial"/>
      <family val="2"/>
    </font>
    <font>
      <b/>
      <sz val="10"/>
      <color rgb="FFFA7D00"/>
      <name val="Arial"/>
      <family val="2"/>
    </font>
    <font>
      <sz val="10"/>
      <color rgb="FFFA7D00"/>
      <name val="Arial"/>
      <family val="2"/>
    </font>
    <font>
      <sz val="10"/>
      <color rgb="FF3F3F76"/>
      <name val="Arial"/>
      <family val="2"/>
    </font>
    <font>
      <sz val="10"/>
      <color rgb="FF9C0006"/>
      <name val="Arial"/>
      <family val="2"/>
    </font>
    <font>
      <sz val="10"/>
      <color rgb="FF9C6500"/>
      <name val="Arial"/>
      <family val="2"/>
    </font>
    <font>
      <sz val="10"/>
      <color rgb="FF006100"/>
      <name val="Arial"/>
      <family val="2"/>
    </font>
    <font>
      <b/>
      <sz val="10"/>
      <color rgb="FF3F3F3F"/>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b/>
      <sz val="10"/>
      <color theme="1"/>
      <name val="Arial"/>
      <family val="2"/>
    </font>
    <font>
      <b/>
      <sz val="10"/>
      <color theme="0"/>
      <name val="Arial"/>
      <family val="2"/>
    </font>
    <font>
      <i/>
      <u/>
      <sz val="8"/>
      <name val="Times New Roman"/>
      <family val="1"/>
    </font>
    <font>
      <sz val="10"/>
      <color rgb="FFFF0000"/>
      <name val="Times New Roman"/>
      <family val="1"/>
    </font>
    <font>
      <sz val="10"/>
      <color rgb="FFFF0000"/>
      <name val="Times New Roman"/>
      <family val="2"/>
    </font>
    <font>
      <b/>
      <sz val="10"/>
      <color rgb="FFFF0000"/>
      <name val="Times New Roman"/>
      <family val="2"/>
    </font>
    <font>
      <sz val="10"/>
      <color rgb="FF66FF66"/>
      <name val="Times New Roman"/>
      <family val="2"/>
    </font>
    <font>
      <i/>
      <vertAlign val="superscript"/>
      <sz val="8"/>
      <name val="Times New Roman"/>
      <family val="1"/>
    </font>
    <font>
      <b/>
      <vertAlign val="superscript"/>
      <sz val="10"/>
      <name val="Times New Roman"/>
      <family val="1"/>
    </font>
    <font>
      <i/>
      <u/>
      <sz val="10"/>
      <name val="Times New Roman"/>
      <family val="1"/>
    </font>
    <font>
      <b/>
      <i/>
      <sz val="10"/>
      <name val="Times New Roman"/>
      <family val="1"/>
    </font>
    <font>
      <i/>
      <sz val="8"/>
      <name val="Times New Roman"/>
      <family val="2"/>
    </font>
    <font>
      <b/>
      <sz val="10"/>
      <color rgb="FFFF0000"/>
      <name val="Times New Roman"/>
      <family val="1"/>
    </font>
    <font>
      <sz val="8"/>
      <color theme="1"/>
      <name val="Times New Roman"/>
      <family val="1"/>
    </font>
    <font>
      <b/>
      <sz val="9"/>
      <color theme="0"/>
      <name val="Times New Roman"/>
      <family val="1"/>
    </font>
  </fonts>
  <fills count="39">
    <fill>
      <patternFill patternType="none"/>
    </fill>
    <fill>
      <patternFill patternType="gray125"/>
    </fill>
    <fill>
      <patternFill patternType="solid">
        <fgColor theme="3" tint="0.39997558519241921"/>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0"/>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theme="3" tint="0.39994506668294322"/>
      </right>
      <top/>
      <bottom style="dashed">
        <color theme="0" tint="-0.499984740745262"/>
      </bottom>
      <diagonal/>
    </border>
    <border>
      <left style="thin">
        <color theme="3" tint="0.39994506668294322"/>
      </left>
      <right style="thin">
        <color theme="3" tint="0.39994506668294322"/>
      </right>
      <top/>
      <bottom style="dashed">
        <color theme="0" tint="-0.499984740745262"/>
      </bottom>
      <diagonal/>
    </border>
    <border>
      <left style="thin">
        <color theme="3" tint="0.39994506668294322"/>
      </left>
      <right/>
      <top/>
      <bottom style="dashed">
        <color theme="0" tint="-0.499984740745262"/>
      </bottom>
      <diagonal/>
    </border>
    <border>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3" tint="0.39994506668294322"/>
      </right>
      <top style="dashed">
        <color theme="0" tint="-0.499984740745262"/>
      </top>
      <bottom style="dashed">
        <color theme="0" tint="-0.499984740745262"/>
      </bottom>
      <diagonal/>
    </border>
    <border>
      <left style="thin">
        <color theme="3" tint="0.39994506668294322"/>
      </left>
      <right/>
      <top style="dashed">
        <color theme="0" tint="-0.499984740745262"/>
      </top>
      <bottom style="dashed">
        <color theme="0" tint="-0.499984740745262"/>
      </bottom>
      <diagonal/>
    </border>
    <border>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diagonal/>
    </border>
    <border>
      <left style="thin">
        <color theme="3" tint="0.39994506668294322"/>
      </left>
      <right/>
      <top style="dashed">
        <color theme="0" tint="-0.499984740745262"/>
      </top>
      <bottom/>
      <diagonal/>
    </border>
    <border>
      <left/>
      <right/>
      <top/>
      <bottom style="thin">
        <color theme="0"/>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4506668294322"/>
      </left>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right style="thin">
        <color theme="3" tint="0.39994506668294322"/>
      </right>
      <top style="thin">
        <color theme="0"/>
      </top>
      <bottom/>
      <diagonal/>
    </border>
    <border>
      <left style="thin">
        <color theme="3" tint="0.39994506668294322"/>
      </left>
      <right style="thin">
        <color theme="3" tint="0.39994506668294322"/>
      </right>
      <top style="thin">
        <color theme="0"/>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right/>
      <top style="dashed">
        <color theme="0" tint="-0.499984740745262"/>
      </top>
      <bottom/>
      <diagonal/>
    </border>
    <border>
      <left/>
      <right/>
      <top style="thin">
        <color theme="0"/>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ashed">
        <color theme="0" tint="-0.499984740745262"/>
      </bottom>
      <diagonal/>
    </border>
    <border>
      <left style="thin">
        <color theme="0" tint="-0.49998474074526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0" tint="-0.499984740745262"/>
      </right>
      <top style="dashed">
        <color theme="0" tint="-0.499984740745262"/>
      </top>
      <bottom/>
      <diagonal/>
    </border>
    <border>
      <left/>
      <right/>
      <top style="dashed">
        <color theme="0" tint="-0.499984740745262"/>
      </top>
      <bottom style="thin">
        <color theme="3" tint="0.39994506668294322"/>
      </bottom>
      <diagonal/>
    </border>
    <border>
      <left style="thin">
        <color theme="3" tint="0.39991454817346722"/>
      </left>
      <right style="thin">
        <color theme="3" tint="0.39991454817346722"/>
      </right>
      <top/>
      <bottom style="dashed">
        <color theme="0" tint="-0.499984740745262"/>
      </bottom>
      <diagonal/>
    </border>
    <border>
      <left style="thin">
        <color theme="3" tint="0.39991454817346722"/>
      </left>
      <right style="thin">
        <color theme="3" tint="0.39991454817346722"/>
      </right>
      <top style="dashed">
        <color theme="0" tint="-0.499984740745262"/>
      </top>
      <bottom style="dashed">
        <color theme="0" tint="-0.499984740745262"/>
      </bottom>
      <diagonal/>
    </border>
    <border>
      <left style="thin">
        <color auto="1"/>
      </left>
      <right style="thin">
        <color theme="3" tint="0.39991454817346722"/>
      </right>
      <top/>
      <bottom style="dashed">
        <color theme="0" tint="-0.499984740745262"/>
      </bottom>
      <diagonal/>
    </border>
    <border>
      <left style="thin">
        <color auto="1"/>
      </left>
      <right style="thin">
        <color theme="3" tint="0.39991454817346722"/>
      </right>
      <top style="dashed">
        <color theme="0" tint="-0.499984740745262"/>
      </top>
      <bottom style="dashed">
        <color theme="0" tint="-0.499984740745262"/>
      </bottom>
      <diagonal/>
    </border>
    <border>
      <left style="thin">
        <color auto="1"/>
      </left>
      <right style="thin">
        <color theme="3" tint="0.39991454817346722"/>
      </right>
      <top style="dashed">
        <color theme="0" tint="-0.499984740745262"/>
      </top>
      <bottom style="thin">
        <color theme="3" tint="0.39994506668294322"/>
      </bottom>
      <diagonal/>
    </border>
    <border>
      <left style="thin">
        <color theme="3" tint="0.39991454817346722"/>
      </left>
      <right style="thin">
        <color auto="1"/>
      </right>
      <top/>
      <bottom style="dashed">
        <color theme="0" tint="-0.499984740745262"/>
      </bottom>
      <diagonal/>
    </border>
    <border>
      <left style="thin">
        <color theme="3" tint="0.39991454817346722"/>
      </left>
      <right style="thin">
        <color auto="1"/>
      </right>
      <top style="dashed">
        <color theme="0" tint="-0.499984740745262"/>
      </top>
      <bottom style="dashed">
        <color theme="0" tint="-0.499984740745262"/>
      </bottom>
      <diagonal/>
    </border>
    <border>
      <left style="thin">
        <color theme="3" tint="0.39991454817346722"/>
      </left>
      <right style="thin">
        <color auto="1"/>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0" tint="-0.499984740745262"/>
      </bottom>
      <diagonal/>
    </border>
    <border>
      <left style="thin">
        <color auto="1"/>
      </left>
      <right/>
      <top/>
      <bottom style="dashed">
        <color theme="0" tint="-0.499984740745262"/>
      </bottom>
      <diagonal/>
    </border>
    <border>
      <left style="thin">
        <color auto="1"/>
      </left>
      <right/>
      <top style="dashed">
        <color theme="0" tint="-0.499984740745262"/>
      </top>
      <bottom style="dashed">
        <color theme="0" tint="-0.499984740745262"/>
      </bottom>
      <diagonal/>
    </border>
    <border>
      <left style="thin">
        <color auto="1"/>
      </left>
      <right/>
      <top style="dashed">
        <color theme="0" tint="-0.499984740745262"/>
      </top>
      <bottom style="thin">
        <color theme="3" tint="0.39994506668294322"/>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3" tint="0.39994506668294322"/>
      </left>
      <right style="thin">
        <color theme="0" tint="-0.499984740745262"/>
      </right>
      <top/>
      <bottom style="dashed">
        <color theme="0" tint="-0.499984740745262"/>
      </bottom>
      <diagonal/>
    </border>
    <border>
      <left style="thin">
        <color theme="0" tint="-0.499984740745262"/>
      </left>
      <right style="thin">
        <color theme="3" tint="0.39994506668294322"/>
      </right>
      <top/>
      <bottom style="dashed">
        <color theme="0" tint="-0.499984740745262"/>
      </bottom>
      <diagonal/>
    </border>
    <border>
      <left style="thin">
        <color theme="3" tint="0.3999450666829432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0" tint="-0.499984740745262"/>
      </right>
      <top style="dashed">
        <color theme="0" tint="-0.499984740745262"/>
      </top>
      <bottom style="thin">
        <color theme="3" tint="0.39991454817346722"/>
      </bottom>
      <diagonal/>
    </border>
    <border>
      <left style="thin">
        <color theme="0" tint="-0.499984740745262"/>
      </left>
      <right style="thin">
        <color theme="3" tint="0.39994506668294322"/>
      </right>
      <top style="dashed">
        <color theme="0" tint="-0.499984740745262"/>
      </top>
      <bottom style="thin">
        <color theme="3" tint="0.39991454817346722"/>
      </bottom>
      <diagonal/>
    </border>
    <border>
      <left style="thin">
        <color theme="0"/>
      </left>
      <right style="thin">
        <color theme="3" tint="0.39994506668294322"/>
      </right>
      <top style="dashed">
        <color theme="0" tint="-0.499984740745262"/>
      </top>
      <bottom style="dashed">
        <color theme="0" tint="-0.499984740745262"/>
      </bottom>
      <diagonal/>
    </border>
    <border>
      <left style="thin">
        <color theme="0"/>
      </left>
      <right style="thin">
        <color theme="3" tint="0.39994506668294322"/>
      </right>
      <top style="dashed">
        <color theme="0" tint="-0.499984740745262"/>
      </top>
      <bottom style="thin">
        <color theme="3" tint="0.39991454817346722"/>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dashed">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style="thin">
        <color theme="3" tint="0.39991454817346722"/>
      </right>
      <top/>
      <bottom/>
      <diagonal/>
    </border>
    <border>
      <left style="thin">
        <color theme="3" tint="0.39991454817346722"/>
      </left>
      <right style="thin">
        <color theme="3" tint="0.39991454817346722"/>
      </right>
      <top/>
      <bottom style="thin">
        <color theme="3" tint="0.39991454817346722"/>
      </bottom>
      <diagonal/>
    </border>
    <border>
      <left style="thin">
        <color theme="3" tint="0.39988402966399123"/>
      </left>
      <right style="thin">
        <color theme="3" tint="0.39988402966399123"/>
      </right>
      <top style="thin">
        <color theme="3" tint="0.39988402966399123"/>
      </top>
      <bottom/>
      <diagonal/>
    </border>
    <border>
      <left style="thin">
        <color theme="3" tint="0.39988402966399123"/>
      </left>
      <right style="thin">
        <color theme="3" tint="0.39988402966399123"/>
      </right>
      <top/>
      <bottom/>
      <diagonal/>
    </border>
    <border>
      <left style="thin">
        <color theme="3" tint="0.39985351115451523"/>
      </left>
      <right style="thin">
        <color theme="3" tint="0.39985351115451523"/>
      </right>
      <top style="thin">
        <color theme="3" tint="0.39985351115451523"/>
      </top>
      <bottom/>
      <diagonal/>
    </border>
    <border>
      <left style="thin">
        <color theme="3" tint="0.39985351115451523"/>
      </left>
      <right style="thin">
        <color theme="3" tint="0.39985351115451523"/>
      </right>
      <top/>
      <bottom/>
      <diagonal/>
    </border>
    <border>
      <left style="thin">
        <color theme="3" tint="0.39985351115451523"/>
      </left>
      <right style="thin">
        <color theme="3" tint="0.39985351115451523"/>
      </right>
      <top/>
      <bottom style="thin">
        <color theme="3" tint="0.39985351115451523"/>
      </bottom>
      <diagonal/>
    </border>
    <border>
      <left style="thin">
        <color theme="3" tint="0.39991454817346722"/>
      </left>
      <right style="thin">
        <color theme="3" tint="0.39991454817346722"/>
      </right>
      <top/>
      <bottom style="thin">
        <color theme="3" tint="0.39988402966399123"/>
      </bottom>
      <diagonal/>
    </border>
    <border>
      <left style="thin">
        <color theme="3" tint="0.39988402966399123"/>
      </left>
      <right style="thin">
        <color theme="3" tint="0.39988402966399123"/>
      </right>
      <top/>
      <bottom style="thin">
        <color theme="3" tint="0.39985351115451523"/>
      </bottom>
      <diagonal/>
    </border>
    <border>
      <left/>
      <right style="thin">
        <color theme="3" tint="0.399945066682943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dashed">
        <color theme="0" tint="-0.499984740745262"/>
      </bottom>
      <diagonal/>
    </border>
    <border>
      <left/>
      <right style="thin">
        <color theme="3" tint="0.39994506668294322"/>
      </right>
      <top style="thin">
        <color theme="3" tint="0.39991454817346722"/>
      </top>
      <bottom style="dashed">
        <color theme="0" tint="-0.499984740745262"/>
      </bottom>
      <diagonal/>
    </border>
    <border>
      <left/>
      <right/>
      <top style="thin">
        <color theme="0" tint="-0.499984740745262"/>
      </top>
      <bottom style="dashed">
        <color theme="0" tint="-0.499984740745262"/>
      </bottom>
      <diagonal/>
    </border>
    <border>
      <left style="thin">
        <color theme="3" tint="0.39991454817346722"/>
      </left>
      <right style="thin">
        <color theme="3" tint="0.39994506668294322"/>
      </right>
      <top/>
      <bottom style="dashed">
        <color theme="0" tint="-0.499984740745262"/>
      </bottom>
      <diagonal/>
    </border>
    <border>
      <left style="thin">
        <color theme="3" tint="0.39991454817346722"/>
      </left>
      <right style="thin">
        <color theme="3" tint="0.39994506668294322"/>
      </right>
      <top style="dashed">
        <color theme="0" tint="-0.499984740745262"/>
      </top>
      <bottom style="dashed">
        <color theme="0" tint="-0.499984740745262"/>
      </bottom>
      <diagonal/>
    </border>
    <border>
      <left style="thin">
        <color theme="3" tint="0.39991454817346722"/>
      </left>
      <right style="thin">
        <color theme="3" tint="0.39994506668294322"/>
      </right>
      <top style="dashed">
        <color theme="0" tint="-0.499984740745262"/>
      </top>
      <bottom/>
      <diagonal/>
    </border>
    <border>
      <left style="thin">
        <color theme="3" tint="0.39994506668294322"/>
      </left>
      <right style="thin">
        <color theme="3" tint="0.39991454817346722"/>
      </right>
      <top/>
      <bottom style="dashed">
        <color theme="0" tint="-0.499984740745262"/>
      </bottom>
      <diagonal/>
    </border>
    <border>
      <left style="thin">
        <color theme="3" tint="0.39994506668294322"/>
      </left>
      <right style="thin">
        <color theme="3" tint="0.39991454817346722"/>
      </right>
      <top style="dashed">
        <color theme="0" tint="-0.499984740745262"/>
      </top>
      <bottom/>
      <diagonal/>
    </border>
    <border>
      <left style="thin">
        <color theme="3" tint="0.39994506668294322"/>
      </left>
      <right style="thin">
        <color theme="3" tint="0.39991454817346722"/>
      </right>
      <top style="dashed">
        <color theme="0" tint="-0.499984740745262"/>
      </top>
      <bottom style="dashed">
        <color theme="0" tint="-0.499984740745262"/>
      </bottom>
      <diagonal/>
    </border>
    <border>
      <left style="thin">
        <color theme="0" tint="-0.34998626667073579"/>
      </left>
      <right style="thin">
        <color theme="0" tint="-0.34998626667073579"/>
      </right>
      <top/>
      <bottom style="dashed">
        <color theme="0" tint="-0.34998626667073579"/>
      </bottom>
      <diagonal/>
    </border>
    <border>
      <left style="thin">
        <color theme="0" tint="-0.34998626667073579"/>
      </left>
      <right style="thin">
        <color theme="0" tint="-0.34998626667073579"/>
      </right>
      <top style="dashed">
        <color theme="0" tint="-0.34998626667073579"/>
      </top>
      <bottom style="dashed">
        <color theme="0" tint="-0.34998626667073579"/>
      </bottom>
      <diagonal/>
    </border>
    <border>
      <left style="thin">
        <color theme="0" tint="-0.34998626667073579"/>
      </left>
      <right style="thin">
        <color theme="0" tint="-0.34998626667073579"/>
      </right>
      <top style="dashed">
        <color theme="0" tint="-0.34998626667073579"/>
      </top>
      <bottom style="thin">
        <color theme="0" tint="-0.34998626667073579"/>
      </bottom>
      <diagonal/>
    </border>
    <border>
      <left style="thin">
        <color theme="3" tint="0.39991454817346722"/>
      </left>
      <right style="thin">
        <color theme="3" tint="0.39991454817346722"/>
      </right>
      <top style="dashed">
        <color theme="0" tint="-0.499984740745262"/>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style="thin">
        <color theme="3" tint="0.39991454817346722"/>
      </right>
      <top/>
      <bottom style="dashed">
        <color theme="0" tint="-0.499984740745262"/>
      </bottom>
      <diagonal/>
    </border>
    <border>
      <left/>
      <right style="thin">
        <color theme="3" tint="0.39991454817346722"/>
      </right>
      <top style="dashed">
        <color theme="0" tint="-0.499984740745262"/>
      </top>
      <bottom style="dashed">
        <color theme="0" tint="-0.499984740745262"/>
      </bottom>
      <diagonal/>
    </border>
    <border>
      <left/>
      <right style="thin">
        <color theme="3" tint="0.39991454817346722"/>
      </right>
      <top style="dashed">
        <color theme="0" tint="-0.499984740745262"/>
      </top>
      <bottom/>
      <diagonal/>
    </border>
    <border>
      <left style="thin">
        <color theme="3" tint="0.39994506668294322"/>
      </left>
      <right style="thin">
        <color theme="3" tint="0.39994506668294322"/>
      </right>
      <top style="thin">
        <color theme="3" tint="0.39994506668294322"/>
      </top>
      <bottom style="dashed">
        <color theme="0" tint="-0.499984740745262"/>
      </bottom>
      <diagonal/>
    </border>
    <border>
      <left/>
      <right style="thin">
        <color theme="3" tint="0.39994506668294322"/>
      </right>
      <top style="thin">
        <color theme="3" tint="0.39994506668294322"/>
      </top>
      <bottom/>
      <diagonal/>
    </border>
    <border>
      <left style="thin">
        <color theme="3" tint="0.39994506668294322"/>
      </left>
      <right style="thin">
        <color theme="0" tint="-0.499984740745262"/>
      </right>
      <top style="dashed">
        <color theme="0" tint="-0.499984740745262"/>
      </top>
      <bottom/>
      <diagonal/>
    </border>
    <border>
      <left style="thin">
        <color theme="3" tint="0.39994506668294322"/>
      </left>
      <right style="thin">
        <color theme="0"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3" tint="0.39994506668294322"/>
      </left>
      <right/>
      <top style="thin">
        <color theme="0"/>
      </top>
      <bottom/>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3" tint="0.39994506668294322"/>
      </left>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3" tint="0.39994506668294322"/>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3" tint="0.39994506668294322"/>
      </right>
      <top/>
      <bottom style="thin">
        <color theme="3" tint="0.39994506668294322"/>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style="thin">
        <color theme="3" tint="0.39994506668294322"/>
      </left>
      <right style="thin">
        <color theme="3" tint="0.39994506668294322"/>
      </right>
      <top/>
      <bottom style="thin">
        <color theme="3" tint="0.39994506668294322"/>
      </bottom>
      <diagonal/>
    </border>
    <border>
      <left style="thin">
        <color theme="0" tint="-0.499984740745262"/>
      </left>
      <right style="thin">
        <color theme="0" tint="-0.499984740745262"/>
      </right>
      <top/>
      <bottom style="thin">
        <color theme="0" tint="-0.499984740745262"/>
      </bottom>
      <diagonal/>
    </border>
    <border>
      <left/>
      <right style="thin">
        <color auto="1"/>
      </right>
      <top style="thin">
        <color theme="0"/>
      </top>
      <bottom/>
      <diagonal/>
    </border>
    <border>
      <left style="thin">
        <color auto="1"/>
      </left>
      <right/>
      <top style="thin">
        <color theme="0"/>
      </top>
      <bottom/>
      <diagonal/>
    </border>
    <border>
      <left style="thin">
        <color theme="3" tint="0.39994506668294322"/>
      </left>
      <right/>
      <top/>
      <bottom style="thin">
        <color theme="3" tint="0.39994506668294322"/>
      </bottom>
      <diagonal/>
    </border>
    <border>
      <left style="thin">
        <color theme="0"/>
      </left>
      <right style="thin">
        <color theme="3" tint="0.39994506668294322"/>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3" tint="0.39994506668294322"/>
      </left>
      <right style="thin">
        <color theme="3" tint="0.39991454817346722"/>
      </right>
      <top style="thin">
        <color theme="0"/>
      </top>
      <bottom style="dashed">
        <color theme="0" tint="-0.499984740745262"/>
      </bottom>
      <diagonal/>
    </border>
    <border>
      <left style="thin">
        <color theme="3" tint="0.39991454817346722"/>
      </left>
      <right style="thin">
        <color theme="3" tint="0.39994506668294322"/>
      </right>
      <top style="thin">
        <color theme="0"/>
      </top>
      <bottom style="dashed">
        <color theme="0" tint="-0.499984740745262"/>
      </bottom>
      <diagonal/>
    </border>
    <border>
      <left style="thin">
        <color theme="3" tint="0.39994506668294322"/>
      </left>
      <right style="thin">
        <color theme="3" tint="0.39994506668294322"/>
      </right>
      <top style="thin">
        <color theme="0"/>
      </top>
      <bottom style="dashed">
        <color theme="0" tint="-0.499984740745262"/>
      </bottom>
      <diagonal/>
    </border>
    <border>
      <left/>
      <right/>
      <top/>
      <bottom style="thin">
        <color theme="3" tint="0.39994506668294322"/>
      </bottom>
      <diagonal/>
    </border>
    <border>
      <left style="thin">
        <color theme="3" tint="0.39994506668294322"/>
      </left>
      <right style="thin">
        <color theme="3" tint="0.39991454817346722"/>
      </right>
      <top style="dashed">
        <color theme="0" tint="-0.499984740745262"/>
      </top>
      <bottom style="thin">
        <color theme="3" tint="0.39994506668294322"/>
      </bottom>
      <diagonal/>
    </border>
    <border>
      <left style="thin">
        <color theme="3" tint="0.39991454817346722"/>
      </left>
      <right style="thin">
        <color theme="3" tint="0.39994506668294322"/>
      </right>
      <top style="dashed">
        <color theme="0" tint="-0.499984740745262"/>
      </top>
      <bottom style="thin">
        <color theme="3" tint="0.39994506668294322"/>
      </bottom>
      <diagonal/>
    </border>
    <border>
      <left style="thin">
        <color theme="0" tint="-0.499984740745262"/>
      </left>
      <right style="thin">
        <color theme="3" tint="0.39994506668294322"/>
      </right>
      <top style="dashed">
        <color theme="0" tint="-0.499984740745262"/>
      </top>
      <bottom/>
      <diagonal/>
    </border>
    <border>
      <left style="thin">
        <color theme="3" tint="0.39994506668294322"/>
      </left>
      <right style="thin">
        <color theme="3" tint="0.39994506668294322"/>
      </right>
      <top/>
      <bottom style="dashed">
        <color theme="3" tint="0.39994506668294322"/>
      </bottom>
      <diagonal/>
    </border>
    <border>
      <left style="thin">
        <color theme="3" tint="0.39994506668294322"/>
      </left>
      <right style="thin">
        <color theme="3" tint="0.39994506668294322"/>
      </right>
      <top style="dashed">
        <color theme="3" tint="0.39994506668294322"/>
      </top>
      <bottom style="dashed">
        <color theme="3" tint="0.39994506668294322"/>
      </bottom>
      <diagonal/>
    </border>
    <border>
      <left style="thin">
        <color theme="3" tint="0.39994506668294322"/>
      </left>
      <right style="thin">
        <color theme="3" tint="0.39994506668294322"/>
      </right>
      <top style="dashed">
        <color theme="3" tint="0.39994506668294322"/>
      </top>
      <bottom/>
      <diagonal/>
    </border>
    <border>
      <left style="thin">
        <color theme="3" tint="0.39994506668294322"/>
      </left>
      <right style="thin">
        <color theme="3" tint="0.39994506668294322"/>
      </right>
      <top style="dashed">
        <color theme="0" tint="-0.499984740745262"/>
      </top>
      <bottom style="thin">
        <color theme="3" tint="0.39991454817346722"/>
      </bottom>
      <diagonal/>
    </border>
    <border>
      <left style="thin">
        <color theme="3" tint="0.39988402966399123"/>
      </left>
      <right/>
      <top style="thin">
        <color theme="3" tint="0.39991454817346722"/>
      </top>
      <bottom style="thin">
        <color theme="3" tint="0.39991454817346722"/>
      </bottom>
      <diagonal/>
    </border>
    <border>
      <left/>
      <right/>
      <top style="thin">
        <color theme="0" tint="-0.34998626667073579"/>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theme="0" tint="-0.499984740745262"/>
      </left>
      <right style="thin">
        <color theme="3" tint="0.39994506668294322"/>
      </right>
      <top/>
      <bottom/>
      <diagonal/>
    </border>
    <border>
      <left style="thin">
        <color theme="0" tint="-0.499984740745262"/>
      </left>
      <right style="thin">
        <color theme="0" tint="-0.499984740745262"/>
      </right>
      <top style="thin">
        <color theme="0" tint="-0.499984740745262"/>
      </top>
      <bottom style="thin">
        <color theme="0"/>
      </bottom>
      <diagonal/>
    </border>
    <border>
      <left style="thin">
        <color theme="0" tint="-0.499984740745262"/>
      </left>
      <right/>
      <top style="thin">
        <color theme="0"/>
      </top>
      <bottom/>
      <diagonal/>
    </border>
    <border>
      <left/>
      <right style="thin">
        <color theme="3" tint="0.39994506668294322"/>
      </right>
      <top/>
      <bottom style="thin">
        <color theme="0"/>
      </bottom>
      <diagonal/>
    </border>
    <border>
      <left/>
      <right/>
      <top style="dashed">
        <color theme="0" tint="-0.499984740745262"/>
      </top>
      <bottom style="dashed">
        <color theme="0"/>
      </bottom>
      <diagonal/>
    </border>
    <border>
      <left/>
      <right/>
      <top style="dashed">
        <color theme="0"/>
      </top>
      <bottom style="dashed">
        <color theme="0"/>
      </bottom>
      <diagonal/>
    </border>
    <border>
      <left style="thin">
        <color theme="0" tint="-0.499984740745262"/>
      </left>
      <right style="thin">
        <color theme="0" tint="-0.499984740745262"/>
      </right>
      <top style="thin">
        <color theme="0"/>
      </top>
      <bottom style="thin">
        <color theme="0"/>
      </bottom>
      <diagonal/>
    </border>
  </borders>
  <cellStyleXfs count="200">
    <xf numFmtId="0" fontId="0" fillId="0" borderId="0"/>
    <xf numFmtId="0" fontId="4" fillId="0" borderId="0"/>
    <xf numFmtId="164" fontId="4" fillId="0" borderId="0" applyFont="0" applyFill="0" applyBorder="0" applyAlignment="0" applyProtection="0"/>
    <xf numFmtId="0" fontId="4" fillId="0" borderId="0"/>
    <xf numFmtId="0" fontId="7" fillId="0" borderId="0"/>
    <xf numFmtId="0" fontId="4" fillId="0" borderId="0"/>
    <xf numFmtId="0" fontId="3" fillId="0" borderId="0"/>
    <xf numFmtId="0" fontId="7" fillId="0" borderId="0"/>
    <xf numFmtId="0" fontId="7" fillId="0" borderId="0"/>
    <xf numFmtId="0" fontId="8" fillId="0" borderId="0"/>
    <xf numFmtId="0" fontId="3" fillId="0" borderId="0"/>
    <xf numFmtId="0" fontId="4" fillId="0" borderId="0"/>
    <xf numFmtId="165" fontId="4" fillId="0" borderId="0">
      <alignment horizontal="centerContinuous" vertical="center"/>
    </xf>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10" fillId="0" borderId="9">
      <alignment horizontal="center" vertical="center"/>
    </xf>
    <xf numFmtId="1" fontId="11" fillId="0" borderId="10" applyNumberFormat="0" applyFont="0"/>
    <xf numFmtId="0" fontId="7" fillId="0" borderId="0"/>
    <xf numFmtId="0" fontId="37" fillId="0" borderId="0"/>
    <xf numFmtId="0" fontId="3" fillId="0" borderId="0"/>
    <xf numFmtId="0" fontId="38" fillId="0" borderId="0"/>
    <xf numFmtId="0" fontId="36" fillId="0" borderId="0">
      <alignment vertical="top"/>
    </xf>
    <xf numFmtId="0" fontId="7" fillId="0" borderId="0"/>
    <xf numFmtId="0" fontId="39" fillId="16" borderId="0" applyNumberFormat="0" applyBorder="0" applyAlignment="0" applyProtection="0"/>
    <xf numFmtId="0" fontId="39" fillId="20" borderId="0" applyNumberFormat="0" applyBorder="0" applyAlignment="0" applyProtection="0"/>
    <xf numFmtId="0" fontId="39" fillId="24" borderId="0" applyNumberFormat="0" applyBorder="0" applyAlignment="0" applyProtection="0"/>
    <xf numFmtId="0" fontId="39" fillId="28" borderId="0" applyNumberFormat="0" applyBorder="0" applyAlignment="0" applyProtection="0"/>
    <xf numFmtId="0" fontId="39" fillId="32" borderId="0" applyNumberFormat="0" applyBorder="0" applyAlignment="0" applyProtection="0"/>
    <xf numFmtId="0" fontId="39" fillId="36"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40" fillId="15" borderId="0" applyNumberFormat="0" applyBorder="0" applyAlignment="0" applyProtection="0"/>
    <xf numFmtId="0" fontId="40" fillId="19" borderId="0" applyNumberFormat="0" applyBorder="0" applyAlignment="0" applyProtection="0"/>
    <xf numFmtId="0" fontId="40" fillId="23" borderId="0" applyNumberFormat="0" applyBorder="0" applyAlignment="0" applyProtection="0"/>
    <xf numFmtId="0" fontId="40" fillId="27" borderId="0" applyNumberFormat="0" applyBorder="0" applyAlignment="0" applyProtection="0"/>
    <xf numFmtId="0" fontId="40" fillId="31" borderId="0" applyNumberFormat="0" applyBorder="0" applyAlignment="0" applyProtection="0"/>
    <xf numFmtId="0" fontId="40" fillId="35" borderId="0" applyNumberFormat="0" applyBorder="0" applyAlignment="0" applyProtection="0"/>
    <xf numFmtId="0" fontId="41" fillId="0" borderId="0" applyNumberFormat="0" applyFill="0" applyBorder="0" applyAlignment="0" applyProtection="0"/>
    <xf numFmtId="0" fontId="42" fillId="12" borderId="117" applyNumberFormat="0" applyAlignment="0" applyProtection="0"/>
    <xf numFmtId="0" fontId="43" fillId="0" borderId="119" applyNumberFormat="0" applyFill="0" applyAlignment="0" applyProtection="0"/>
    <xf numFmtId="0" fontId="39" fillId="14" borderId="121" applyNumberFormat="0" applyFont="0" applyAlignment="0" applyProtection="0"/>
    <xf numFmtId="0" fontId="44" fillId="11" borderId="117"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0" fontId="45" fillId="9" borderId="0" applyNumberFormat="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46" fillId="10" borderId="0" applyNumberFormat="0" applyBorder="0" applyAlignment="0" applyProtection="0"/>
    <xf numFmtId="0" fontId="4" fillId="0" borderId="0"/>
    <xf numFmtId="0" fontId="4" fillId="0" borderId="0"/>
    <xf numFmtId="0" fontId="4" fillId="0" borderId="0"/>
    <xf numFmtId="0" fontId="3" fillId="0" borderId="0"/>
    <xf numFmtId="0" fontId="4" fillId="0" borderId="0"/>
    <xf numFmtId="0" fontId="4" fillId="0" borderId="0"/>
    <xf numFmtId="0" fontId="7"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47" fillId="0" borderId="0"/>
    <xf numFmtId="0" fontId="47" fillId="0" borderId="0"/>
    <xf numFmtId="0" fontId="4" fillId="0" borderId="0"/>
    <xf numFmtId="0" fontId="4" fillId="0" borderId="0"/>
    <xf numFmtId="0" fontId="7" fillId="0" borderId="0"/>
    <xf numFmtId="0" fontId="39" fillId="0" borderId="0"/>
    <xf numFmtId="0" fontId="8" fillId="0" borderId="0"/>
    <xf numFmtId="0" fontId="39" fillId="0" borderId="0"/>
    <xf numFmtId="0" fontId="7" fillId="0" borderId="0"/>
    <xf numFmtId="0" fontId="4" fillId="0" borderId="0"/>
    <xf numFmtId="0" fontId="4" fillId="0" borderId="0"/>
    <xf numFmtId="0" fontId="3" fillId="0" borderId="0"/>
    <xf numFmtId="165" fontId="4" fillId="0" borderId="0">
      <alignment horizontal="centerContinuous" vertical="center"/>
    </xf>
    <xf numFmtId="165" fontId="4" fillId="0" borderId="0">
      <alignment horizontal="centerContinuous" vertical="center"/>
    </xf>
    <xf numFmtId="9" fontId="4" fillId="0" borderId="0" applyFont="0" applyFill="0" applyBorder="0" applyAlignment="0" applyProtection="0"/>
    <xf numFmtId="0" fontId="48" fillId="8" borderId="0" applyNumberFormat="0" applyBorder="0" applyAlignment="0" applyProtection="0"/>
    <xf numFmtId="0" fontId="49" fillId="12" borderId="118" applyNumberFormat="0" applyAlignment="0" applyProtection="0"/>
    <xf numFmtId="166" fontId="10" fillId="0" borderId="9">
      <alignment horizontal="center" vertical="center"/>
    </xf>
    <xf numFmtId="0" fontId="50" fillId="0" borderId="133"/>
    <xf numFmtId="0" fontId="51" fillId="0" borderId="0" applyNumberFormat="0" applyFill="0" applyBorder="0" applyAlignment="0" applyProtection="0"/>
    <xf numFmtId="0" fontId="52" fillId="0" borderId="114" applyNumberFormat="0" applyFill="0" applyAlignment="0" applyProtection="0"/>
    <xf numFmtId="0" fontId="53" fillId="0" borderId="115" applyNumberFormat="0" applyFill="0" applyAlignment="0" applyProtection="0"/>
    <xf numFmtId="0" fontId="54" fillId="0" borderId="116" applyNumberFormat="0" applyFill="0" applyAlignment="0" applyProtection="0"/>
    <xf numFmtId="0" fontId="54" fillId="0" borderId="0" applyNumberFormat="0" applyFill="0" applyBorder="0" applyAlignment="0" applyProtection="0"/>
    <xf numFmtId="0" fontId="55" fillId="0" borderId="122" applyNumberFormat="0" applyFill="0" applyAlignment="0" applyProtection="0"/>
    <xf numFmtId="1" fontId="11" fillId="0" borderId="10" applyNumberFormat="0" applyFont="0"/>
    <xf numFmtId="0" fontId="56" fillId="13" borderId="120" applyNumberFormat="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15" borderId="0" applyNumberFormat="0" applyBorder="0" applyAlignment="0" applyProtection="0"/>
    <xf numFmtId="0" fontId="61" fillId="19" borderId="0" applyNumberFormat="0" applyBorder="0" applyAlignment="0" applyProtection="0"/>
    <xf numFmtId="0" fontId="61" fillId="23" borderId="0" applyNumberFormat="0" applyBorder="0" applyAlignment="0" applyProtection="0"/>
    <xf numFmtId="0" fontId="61" fillId="27" borderId="0" applyNumberFormat="0" applyBorder="0" applyAlignment="0" applyProtection="0"/>
    <xf numFmtId="0" fontId="61" fillId="31" borderId="0" applyNumberFormat="0" applyBorder="0" applyAlignment="0" applyProtection="0"/>
    <xf numFmtId="0" fontId="61" fillId="35" borderId="0" applyNumberFormat="0" applyBorder="0" applyAlignment="0" applyProtection="0"/>
    <xf numFmtId="0" fontId="62" fillId="0" borderId="0" applyNumberFormat="0" applyFill="0" applyBorder="0" applyAlignment="0" applyProtection="0"/>
    <xf numFmtId="0" fontId="63" fillId="12" borderId="117" applyNumberFormat="0" applyAlignment="0" applyProtection="0"/>
    <xf numFmtId="0" fontId="64" fillId="0" borderId="119" applyNumberFormat="0" applyFill="0" applyAlignment="0" applyProtection="0"/>
    <xf numFmtId="0" fontId="8" fillId="14" borderId="121" applyNumberFormat="0" applyFont="0" applyAlignment="0" applyProtection="0"/>
    <xf numFmtId="0" fontId="65" fillId="11" borderId="117" applyNumberFormat="0" applyAlignment="0" applyProtection="0"/>
    <xf numFmtId="164" fontId="4" fillId="0" borderId="0" applyFont="0" applyFill="0" applyBorder="0" applyAlignment="0" applyProtection="0"/>
    <xf numFmtId="0" fontId="66" fillId="9" borderId="0" applyNumberFormat="0" applyBorder="0" applyAlignment="0" applyProtection="0"/>
    <xf numFmtId="0" fontId="67" fillId="10" borderId="0" applyNumberFormat="0" applyBorder="0" applyAlignment="0" applyProtection="0"/>
    <xf numFmtId="0" fontId="7" fillId="0" borderId="0"/>
    <xf numFmtId="0" fontId="10" fillId="0" borderId="0"/>
    <xf numFmtId="0" fontId="8" fillId="0" borderId="0"/>
    <xf numFmtId="0" fontId="4" fillId="0" borderId="0"/>
    <xf numFmtId="0" fontId="7" fillId="0" borderId="0"/>
    <xf numFmtId="0" fontId="68" fillId="8" borderId="0" applyNumberFormat="0" applyBorder="0" applyAlignment="0" applyProtection="0"/>
    <xf numFmtId="0" fontId="69" fillId="12" borderId="118" applyNumberFormat="0" applyAlignment="0" applyProtection="0"/>
    <xf numFmtId="0" fontId="70" fillId="0" borderId="0" applyNumberFormat="0" applyFill="0" applyBorder="0" applyAlignment="0" applyProtection="0"/>
    <xf numFmtId="0" fontId="71" fillId="0" borderId="114" applyNumberFormat="0" applyFill="0" applyAlignment="0" applyProtection="0"/>
    <xf numFmtId="0" fontId="72" fillId="0" borderId="115" applyNumberFormat="0" applyFill="0" applyAlignment="0" applyProtection="0"/>
    <xf numFmtId="0" fontId="73" fillId="0" borderId="116" applyNumberFormat="0" applyFill="0" applyAlignment="0" applyProtection="0"/>
    <xf numFmtId="0" fontId="73" fillId="0" borderId="0" applyNumberFormat="0" applyFill="0" applyBorder="0" applyAlignment="0" applyProtection="0"/>
    <xf numFmtId="0" fontId="74" fillId="0" borderId="122" applyNumberFormat="0" applyFill="0" applyAlignment="0" applyProtection="0"/>
    <xf numFmtId="0" fontId="75" fillId="13" borderId="120" applyNumberFormat="0" applyAlignment="0" applyProtection="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21" applyNumberFormat="0" applyFont="0" applyAlignment="0" applyProtection="0"/>
    <xf numFmtId="0" fontId="2" fillId="0" borderId="0"/>
    <xf numFmtId="9" fontId="3" fillId="0" borderId="0" applyFont="0" applyFill="0" applyBorder="0" applyAlignment="0" applyProtection="0"/>
    <xf numFmtId="0" fontId="1"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121" applyNumberFormat="0" applyFont="0" applyAlignment="0" applyProtection="0"/>
    <xf numFmtId="0" fontId="1" fillId="0" borderId="0"/>
    <xf numFmtId="43" fontId="3" fillId="0" borderId="0" applyFont="0" applyFill="0" applyBorder="0" applyAlignment="0" applyProtection="0"/>
  </cellStyleXfs>
  <cellXfs count="783">
    <xf numFmtId="0" fontId="0" fillId="0" borderId="0" xfId="0"/>
    <xf numFmtId="17" fontId="4" fillId="0" borderId="0" xfId="1" applyNumberFormat="1" applyFont="1" applyAlignment="1">
      <alignment wrapText="1"/>
    </xf>
    <xf numFmtId="0" fontId="4" fillId="0" borderId="0" xfId="1"/>
    <xf numFmtId="0" fontId="4" fillId="0" borderId="0" xfId="1" applyFont="1" applyAlignment="1">
      <alignment wrapText="1"/>
    </xf>
    <xf numFmtId="0" fontId="5" fillId="0" borderId="0" xfId="1" quotePrefix="1" applyFont="1" applyAlignment="1">
      <alignment horizontal="right"/>
    </xf>
    <xf numFmtId="0" fontId="4" fillId="0" borderId="0" xfId="1" applyFont="1" applyAlignment="1">
      <alignment horizontal="left"/>
    </xf>
    <xf numFmtId="0" fontId="4" fillId="0" borderId="0" xfId="1" applyFont="1" applyAlignment="1">
      <alignment horizontal="left" vertical="center"/>
    </xf>
    <xf numFmtId="0" fontId="4" fillId="0" borderId="0" xfId="1" applyAlignment="1">
      <alignment wrapText="1"/>
    </xf>
    <xf numFmtId="0" fontId="6" fillId="0" borderId="0" xfId="1" applyFont="1"/>
    <xf numFmtId="49" fontId="0" fillId="0" borderId="0" xfId="1" applyNumberFormat="1" applyFont="1" applyAlignment="1">
      <alignment horizontal="right"/>
    </xf>
    <xf numFmtId="0" fontId="4" fillId="0" borderId="0" xfId="1" applyFont="1" applyAlignment="1">
      <alignment vertical="center"/>
    </xf>
    <xf numFmtId="0" fontId="4" fillId="0" borderId="0" xfId="1" applyFont="1" applyAlignment="1">
      <alignment vertical="center" wrapText="1"/>
    </xf>
    <xf numFmtId="0" fontId="13" fillId="0" borderId="0" xfId="0" applyFont="1" applyAlignment="1">
      <alignment horizontal="center" vertical="center"/>
    </xf>
    <xf numFmtId="0" fontId="14" fillId="3" borderId="0" xfId="0" applyFont="1" applyFill="1" applyAlignment="1">
      <alignment horizontal="center" vertical="center"/>
    </xf>
    <xf numFmtId="3" fontId="0" fillId="0" borderId="0" xfId="0" applyNumberFormat="1"/>
    <xf numFmtId="0" fontId="0" fillId="0" borderId="11" xfId="0" applyBorder="1"/>
    <xf numFmtId="3" fontId="0" fillId="0" borderId="12" xfId="0" applyNumberFormat="1" applyBorder="1"/>
    <xf numFmtId="3" fontId="0" fillId="0" borderId="13" xfId="0" applyNumberFormat="1" applyBorder="1"/>
    <xf numFmtId="0" fontId="0" fillId="0" borderId="14" xfId="0" applyBorder="1"/>
    <xf numFmtId="3" fontId="0" fillId="0" borderId="15" xfId="0" applyNumberFormat="1" applyBorder="1"/>
    <xf numFmtId="3" fontId="0" fillId="0" borderId="16" xfId="0" applyNumberFormat="1" applyBorder="1"/>
    <xf numFmtId="0" fontId="0" fillId="0" borderId="17" xfId="0" applyBorder="1"/>
    <xf numFmtId="3" fontId="0" fillId="0" borderId="18" xfId="0" applyNumberFormat="1" applyBorder="1"/>
    <xf numFmtId="3" fontId="0" fillId="0" borderId="19" xfId="0" applyNumberFormat="1" applyBorder="1"/>
    <xf numFmtId="0" fontId="0" fillId="0" borderId="21" xfId="0" applyBorder="1"/>
    <xf numFmtId="3" fontId="0" fillId="0" borderId="22" xfId="0" applyNumberFormat="1" applyBorder="1"/>
    <xf numFmtId="3" fontId="14" fillId="4" borderId="24" xfId="0" applyNumberFormat="1" applyFont="1" applyFill="1" applyBorder="1"/>
    <xf numFmtId="3" fontId="14" fillId="3" borderId="25" xfId="0" applyNumberFormat="1" applyFont="1" applyFill="1" applyBorder="1"/>
    <xf numFmtId="3" fontId="14" fillId="3" borderId="24" xfId="0" applyNumberFormat="1" applyFont="1" applyFill="1" applyBorder="1"/>
    <xf numFmtId="3" fontId="14" fillId="3" borderId="27" xfId="0" applyNumberFormat="1" applyFont="1" applyFill="1" applyBorder="1"/>
    <xf numFmtId="0" fontId="13"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vertical="center"/>
    </xf>
    <xf numFmtId="0" fontId="0" fillId="0" borderId="0" xfId="0" applyFill="1"/>
    <xf numFmtId="3" fontId="0" fillId="0" borderId="12" xfId="0" applyNumberFormat="1" applyBorder="1" applyAlignment="1">
      <alignment horizontal="right" vertical="center"/>
    </xf>
    <xf numFmtId="3" fontId="0" fillId="0" borderId="15" xfId="0" applyNumberFormat="1" applyBorder="1" applyAlignment="1">
      <alignment horizontal="right" vertical="center"/>
    </xf>
    <xf numFmtId="3" fontId="0" fillId="0" borderId="16" xfId="0" applyNumberFormat="1" applyBorder="1" applyAlignment="1">
      <alignment horizontal="right" vertical="center"/>
    </xf>
    <xf numFmtId="3" fontId="0" fillId="0" borderId="18" xfId="0" applyNumberFormat="1" applyBorder="1" applyAlignment="1">
      <alignment horizontal="right" vertical="center"/>
    </xf>
    <xf numFmtId="3" fontId="17" fillId="2" borderId="24" xfId="0" applyNumberFormat="1" applyFont="1" applyFill="1" applyBorder="1" applyAlignment="1">
      <alignment horizontal="right" vertical="center"/>
    </xf>
    <xf numFmtId="3" fontId="17" fillId="2" borderId="25" xfId="0" applyNumberFormat="1" applyFont="1" applyFill="1" applyBorder="1" applyAlignment="1">
      <alignment horizontal="right" vertical="center"/>
    </xf>
    <xf numFmtId="3" fontId="14" fillId="4" borderId="27" xfId="0" applyNumberFormat="1" applyFont="1" applyFill="1" applyBorder="1" applyAlignment="1">
      <alignment horizontal="right" vertical="center"/>
    </xf>
    <xf numFmtId="3" fontId="0" fillId="0" borderId="22" xfId="0" applyNumberFormat="1" applyBorder="1" applyAlignment="1">
      <alignment horizontal="right" vertical="center"/>
    </xf>
    <xf numFmtId="3" fontId="17" fillId="2" borderId="27" xfId="0" applyNumberFormat="1" applyFont="1" applyFill="1" applyBorder="1" applyAlignment="1">
      <alignment horizontal="right" vertical="center"/>
    </xf>
    <xf numFmtId="3" fontId="14" fillId="3" borderId="27" xfId="0" applyNumberFormat="1" applyFont="1" applyFill="1" applyBorder="1" applyAlignment="1">
      <alignment horizontal="right" vertical="center"/>
    </xf>
    <xf numFmtId="3" fontId="14" fillId="3" borderId="28" xfId="0" applyNumberFormat="1" applyFont="1" applyFill="1" applyBorder="1" applyAlignment="1">
      <alignment horizontal="right" vertical="center"/>
    </xf>
    <xf numFmtId="3" fontId="17" fillId="3" borderId="24" xfId="0" applyNumberFormat="1" applyFont="1" applyFill="1" applyBorder="1" applyAlignment="1">
      <alignment horizontal="right" vertical="center"/>
    </xf>
    <xf numFmtId="3" fontId="17" fillId="3" borderId="25" xfId="0" applyNumberFormat="1" applyFont="1" applyFill="1" applyBorder="1" applyAlignment="1">
      <alignment horizontal="right" vertical="center"/>
    </xf>
    <xf numFmtId="0" fontId="13" fillId="0" borderId="0" xfId="0" applyFont="1" applyAlignment="1">
      <alignment horizontal="center" vertical="center" wrapText="1"/>
    </xf>
    <xf numFmtId="3" fontId="13" fillId="0" borderId="32" xfId="0" applyNumberFormat="1" applyFont="1" applyBorder="1" applyAlignment="1">
      <alignment horizontal="right" vertical="center"/>
    </xf>
    <xf numFmtId="3" fontId="13" fillId="0" borderId="33" xfId="0" applyNumberFormat="1" applyFont="1" applyBorder="1" applyAlignment="1">
      <alignment horizontal="right" vertical="center"/>
    </xf>
    <xf numFmtId="3" fontId="13" fillId="0" borderId="34" xfId="0" applyNumberFormat="1" applyFont="1" applyBorder="1" applyAlignment="1">
      <alignment horizontal="right" vertical="center"/>
    </xf>
    <xf numFmtId="3" fontId="14" fillId="2" borderId="0" xfId="0" applyNumberFormat="1" applyFont="1" applyFill="1" applyBorder="1" applyAlignment="1">
      <alignment horizontal="right" vertical="center"/>
    </xf>
    <xf numFmtId="3" fontId="14" fillId="3" borderId="0" xfId="0" applyNumberFormat="1" applyFont="1" applyFill="1" applyBorder="1" applyAlignment="1">
      <alignment horizontal="right" vertical="center"/>
    </xf>
    <xf numFmtId="3" fontId="13" fillId="0" borderId="0" xfId="0" applyNumberFormat="1" applyFont="1" applyBorder="1" applyAlignment="1">
      <alignment horizontal="right" vertical="center"/>
    </xf>
    <xf numFmtId="3" fontId="14" fillId="3" borderId="35" xfId="0" applyNumberFormat="1" applyFont="1" applyFill="1" applyBorder="1" applyAlignment="1">
      <alignment horizontal="right" vertical="center"/>
    </xf>
    <xf numFmtId="0" fontId="0" fillId="0" borderId="0" xfId="0" applyBorder="1"/>
    <xf numFmtId="0" fontId="13" fillId="0" borderId="0" xfId="0" applyFont="1"/>
    <xf numFmtId="3" fontId="14" fillId="3" borderId="0" xfId="0" applyNumberFormat="1" applyFont="1" applyFill="1" applyAlignment="1">
      <alignment horizontal="center" vertical="center" wrapText="1"/>
    </xf>
    <xf numFmtId="167" fontId="13" fillId="0" borderId="37" xfId="0" applyNumberFormat="1" applyFont="1" applyBorder="1"/>
    <xf numFmtId="167" fontId="13" fillId="0" borderId="38" xfId="0" applyNumberFormat="1" applyFont="1" applyBorder="1"/>
    <xf numFmtId="167" fontId="13" fillId="0" borderId="39" xfId="0" applyNumberFormat="1" applyFont="1" applyBorder="1"/>
    <xf numFmtId="3" fontId="13" fillId="0" borderId="0" xfId="0" applyNumberFormat="1" applyFont="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0" fillId="0" borderId="32" xfId="0" applyBorder="1"/>
    <xf numFmtId="0" fontId="0" fillId="0" borderId="33" xfId="0" applyBorder="1"/>
    <xf numFmtId="0" fontId="0" fillId="0" borderId="34" xfId="0" applyBorder="1"/>
    <xf numFmtId="3" fontId="13" fillId="0" borderId="37" xfId="0" applyNumberFormat="1" applyFont="1" applyBorder="1"/>
    <xf numFmtId="3" fontId="13" fillId="0" borderId="38" xfId="0" applyNumberFormat="1" applyFont="1" applyBorder="1"/>
    <xf numFmtId="3" fontId="13" fillId="0" borderId="39" xfId="0" applyNumberFormat="1" applyFont="1" applyBorder="1"/>
    <xf numFmtId="0" fontId="13" fillId="0" borderId="17" xfId="0" applyFont="1" applyBorder="1" applyAlignment="1">
      <alignment horizontal="center" vertical="center"/>
    </xf>
    <xf numFmtId="3" fontId="14" fillId="2" borderId="27" xfId="0" applyNumberFormat="1" applyFont="1" applyFill="1" applyBorder="1"/>
    <xf numFmtId="0" fontId="14" fillId="2" borderId="28" xfId="0" applyFont="1" applyFill="1" applyBorder="1"/>
    <xf numFmtId="3" fontId="14" fillId="2" borderId="24" xfId="0" applyNumberFormat="1" applyFont="1" applyFill="1" applyBorder="1"/>
    <xf numFmtId="0" fontId="14" fillId="2" borderId="25" xfId="0" applyFont="1" applyFill="1" applyBorder="1"/>
    <xf numFmtId="0" fontId="14" fillId="0" borderId="0" xfId="0" applyFont="1" applyFill="1" applyBorder="1" applyAlignment="1">
      <alignment horizontal="center"/>
    </xf>
    <xf numFmtId="3" fontId="14" fillId="0" borderId="0" xfId="0" applyNumberFormat="1" applyFont="1" applyFill="1" applyBorder="1"/>
    <xf numFmtId="0" fontId="14" fillId="0" borderId="0" xfId="0" applyFont="1" applyFill="1" applyBorder="1"/>
    <xf numFmtId="0" fontId="0" fillId="0" borderId="0" xfId="0" applyFill="1" applyBorder="1"/>
    <xf numFmtId="167" fontId="13" fillId="0" borderId="0" xfId="0" applyNumberFormat="1" applyFont="1" applyFill="1" applyBorder="1"/>
    <xf numFmtId="167" fontId="14" fillId="3" borderId="36" xfId="0" applyNumberFormat="1" applyFont="1" applyFill="1" applyBorder="1"/>
    <xf numFmtId="167" fontId="14" fillId="3" borderId="0" xfId="0" applyNumberFormat="1" applyFont="1" applyFill="1" applyBorder="1"/>
    <xf numFmtId="0" fontId="14" fillId="0" borderId="0" xfId="0" applyFont="1" applyFill="1" applyBorder="1" applyAlignment="1"/>
    <xf numFmtId="0" fontId="13" fillId="0" borderId="0" xfId="0" applyFont="1" applyFill="1" applyBorder="1" applyAlignment="1">
      <alignment horizontal="center" vertical="center"/>
    </xf>
    <xf numFmtId="3" fontId="13" fillId="0" borderId="0"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3" fillId="0" borderId="0" xfId="0" applyFont="1" applyFill="1" applyBorder="1"/>
    <xf numFmtId="0" fontId="14" fillId="0" borderId="0" xfId="0" applyFont="1" applyFill="1" applyBorder="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center" vertical="center" wrapText="1"/>
    </xf>
    <xf numFmtId="16" fontId="18" fillId="0" borderId="0" xfId="0" applyNumberFormat="1" applyFont="1" applyAlignment="1">
      <alignment horizontal="center" vertical="top" wrapText="1"/>
    </xf>
    <xf numFmtId="0" fontId="16" fillId="0" borderId="0" xfId="0" applyFont="1" applyAlignment="1">
      <alignment horizontal="center" vertical="center" wrapText="1"/>
    </xf>
    <xf numFmtId="0" fontId="20" fillId="0" borderId="0" xfId="0" applyFont="1" applyAlignment="1">
      <alignment horizontal="center" vertical="center" wrapText="1"/>
    </xf>
    <xf numFmtId="3" fontId="0" fillId="0" borderId="44" xfId="0" applyNumberFormat="1" applyBorder="1"/>
    <xf numFmtId="3" fontId="0" fillId="0" borderId="45" xfId="0" applyNumberFormat="1" applyBorder="1"/>
    <xf numFmtId="3" fontId="0" fillId="0" borderId="47" xfId="0" applyNumberFormat="1" applyBorder="1"/>
    <xf numFmtId="3" fontId="0" fillId="0" borderId="48" xfId="0" applyNumberFormat="1" applyBorder="1"/>
    <xf numFmtId="0" fontId="14" fillId="4" borderId="29" xfId="0" applyFont="1" applyFill="1" applyBorder="1"/>
    <xf numFmtId="0" fontId="13" fillId="0" borderId="40" xfId="0" applyFont="1" applyBorder="1"/>
    <xf numFmtId="3" fontId="0" fillId="0" borderId="51" xfId="0" applyNumberFormat="1" applyBorder="1"/>
    <xf numFmtId="3" fontId="0" fillId="0" borderId="52" xfId="0" applyNumberFormat="1" applyBorder="1"/>
    <xf numFmtId="3" fontId="14" fillId="4" borderId="29" xfId="0" applyNumberFormat="1" applyFont="1" applyFill="1" applyBorder="1"/>
    <xf numFmtId="0" fontId="14" fillId="3" borderId="25" xfId="0" applyFont="1" applyFill="1" applyBorder="1"/>
    <xf numFmtId="3" fontId="13" fillId="0" borderId="49" xfId="0" applyNumberFormat="1" applyFont="1" applyBorder="1"/>
    <xf numFmtId="0" fontId="23" fillId="3" borderId="0" xfId="0" applyFont="1" applyFill="1" applyBorder="1" applyAlignment="1">
      <alignment horizontal="center" vertical="center" wrapText="1"/>
    </xf>
    <xf numFmtId="0" fontId="14" fillId="3" borderId="29" xfId="0" applyFont="1" applyFill="1" applyBorder="1"/>
    <xf numFmtId="0" fontId="14" fillId="3" borderId="24" xfId="0" applyFont="1" applyFill="1" applyBorder="1"/>
    <xf numFmtId="3" fontId="14" fillId="3" borderId="29" xfId="0" applyNumberFormat="1" applyFont="1" applyFill="1" applyBorder="1"/>
    <xf numFmtId="0" fontId="14" fillId="2" borderId="29" xfId="0" applyFont="1" applyFill="1" applyBorder="1"/>
    <xf numFmtId="0" fontId="14" fillId="0" borderId="0" xfId="0" applyFont="1" applyFill="1" applyAlignment="1">
      <alignment vertical="center" wrapText="1"/>
    </xf>
    <xf numFmtId="3" fontId="14" fillId="2" borderId="29" xfId="0" applyNumberFormat="1" applyFont="1" applyFill="1" applyBorder="1"/>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3" fillId="0" borderId="0" xfId="0" applyFont="1" applyAlignment="1">
      <alignment horizontal="center" vertical="center"/>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4" fillId="3" borderId="0" xfId="0" applyFont="1" applyFill="1" applyAlignment="1">
      <alignment horizontal="center" vertical="center"/>
    </xf>
    <xf numFmtId="0" fontId="14" fillId="2" borderId="27" xfId="0" applyFont="1" applyFill="1" applyBorder="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13" fillId="0" borderId="0" xfId="0" applyFont="1" applyBorder="1"/>
    <xf numFmtId="0" fontId="14" fillId="3" borderId="0" xfId="0" applyFont="1" applyFill="1" applyBorder="1"/>
    <xf numFmtId="0" fontId="4" fillId="0" borderId="29" xfId="0" applyFont="1" applyFill="1" applyBorder="1" applyAlignment="1">
      <alignment vertical="center" wrapText="1"/>
    </xf>
    <xf numFmtId="0" fontId="4" fillId="0" borderId="25" xfId="0" applyFont="1" applyFill="1" applyBorder="1" applyAlignment="1">
      <alignment vertical="center" wrapText="1"/>
    </xf>
    <xf numFmtId="16" fontId="4" fillId="0" borderId="25" xfId="0" applyNumberFormat="1" applyFont="1" applyFill="1" applyBorder="1" applyAlignment="1">
      <alignment vertical="center" wrapText="1"/>
    </xf>
    <xf numFmtId="16" fontId="14" fillId="4" borderId="24" xfId="0" applyNumberFormat="1" applyFont="1" applyFill="1" applyBorder="1" applyAlignment="1">
      <alignment horizontal="center" vertical="center" wrapText="1"/>
    </xf>
    <xf numFmtId="0" fontId="14" fillId="4" borderId="24" xfId="0" applyFont="1" applyFill="1" applyBorder="1"/>
    <xf numFmtId="16" fontId="14" fillId="0" borderId="0" xfId="0" applyNumberFormat="1" applyFont="1" applyFill="1" applyBorder="1" applyAlignment="1">
      <alignment horizontal="center" vertical="center" wrapText="1"/>
    </xf>
    <xf numFmtId="0" fontId="14" fillId="0" borderId="29" xfId="0" applyFont="1" applyFill="1" applyBorder="1" applyAlignment="1">
      <alignment vertical="center" wrapText="1"/>
    </xf>
    <xf numFmtId="0" fontId="14" fillId="0" borderId="24" xfId="0" applyFont="1" applyFill="1" applyBorder="1"/>
    <xf numFmtId="0" fontId="14" fillId="0" borderId="24" xfId="0" applyFont="1" applyFill="1" applyBorder="1" applyAlignment="1">
      <alignment vertical="center" wrapText="1"/>
    </xf>
    <xf numFmtId="0" fontId="14" fillId="0" borderId="25" xfId="0" applyFont="1" applyFill="1" applyBorder="1"/>
    <xf numFmtId="16" fontId="14" fillId="0" borderId="24" xfId="0" applyNumberFormat="1" applyFont="1" applyFill="1" applyBorder="1" applyAlignment="1">
      <alignment horizontal="center" vertical="center" wrapText="1"/>
    </xf>
    <xf numFmtId="0" fontId="14" fillId="0" borderId="29" xfId="0" applyFont="1" applyFill="1" applyBorder="1"/>
    <xf numFmtId="0" fontId="4" fillId="0" borderId="11" xfId="0" applyFont="1" applyFill="1" applyBorder="1" applyAlignment="1">
      <alignment vertical="center" wrapText="1"/>
    </xf>
    <xf numFmtId="0" fontId="18" fillId="0" borderId="14" xfId="0" applyFont="1" applyBorder="1" applyAlignment="1">
      <alignment wrapText="1"/>
    </xf>
    <xf numFmtId="16" fontId="4" fillId="0" borderId="62" xfId="0" applyNumberFormat="1" applyFont="1" applyFill="1" applyBorder="1" applyAlignment="1">
      <alignment vertical="center" wrapText="1"/>
    </xf>
    <xf numFmtId="16" fontId="4" fillId="0" borderId="63" xfId="0" applyNumberFormat="1" applyFont="1" applyFill="1" applyBorder="1" applyAlignment="1">
      <alignment vertical="center" wrapText="1"/>
    </xf>
    <xf numFmtId="3" fontId="4" fillId="0" borderId="0" xfId="0" applyNumberFormat="1" applyFont="1" applyFill="1" applyBorder="1" applyAlignment="1">
      <alignment vertical="center" wrapText="1"/>
    </xf>
    <xf numFmtId="3" fontId="14" fillId="4" borderId="24" xfId="0" applyNumberFormat="1" applyFont="1" applyFill="1" applyBorder="1" applyAlignment="1">
      <alignment vertical="center" wrapText="1"/>
    </xf>
    <xf numFmtId="3" fontId="0" fillId="0" borderId="0" xfId="0" applyNumberFormat="1" applyBorder="1"/>
    <xf numFmtId="3" fontId="4" fillId="0" borderId="58" xfId="0" applyNumberFormat="1" applyFont="1" applyFill="1" applyBorder="1" applyAlignment="1">
      <alignment horizontal="right" vertical="center" wrapText="1"/>
    </xf>
    <xf numFmtId="3" fontId="4" fillId="0" borderId="60" xfId="0" applyNumberFormat="1" applyFont="1" applyFill="1" applyBorder="1" applyAlignment="1">
      <alignment horizontal="right" vertical="center" wrapText="1"/>
    </xf>
    <xf numFmtId="3" fontId="0" fillId="0" borderId="56" xfId="0" applyNumberFormat="1" applyBorder="1" applyAlignment="1">
      <alignment horizontal="right" vertical="center"/>
    </xf>
    <xf numFmtId="3" fontId="0" fillId="0" borderId="58" xfId="0" applyNumberFormat="1" applyBorder="1" applyAlignment="1">
      <alignment horizontal="right" vertical="center"/>
    </xf>
    <xf numFmtId="3" fontId="0" fillId="0" borderId="37" xfId="0" applyNumberFormat="1" applyBorder="1" applyAlignment="1">
      <alignment horizontal="right" vertical="center"/>
    </xf>
    <xf numFmtId="3" fontId="0" fillId="0" borderId="38" xfId="0" applyNumberFormat="1" applyBorder="1" applyAlignment="1">
      <alignment horizontal="right" vertical="center"/>
    </xf>
    <xf numFmtId="3" fontId="0" fillId="0" borderId="49" xfId="0" applyNumberFormat="1" applyBorder="1" applyAlignment="1">
      <alignment horizontal="right" vertical="center"/>
    </xf>
    <xf numFmtId="0" fontId="0" fillId="0" borderId="57" xfId="0" applyBorder="1" applyAlignment="1">
      <alignment horizontal="right" vertical="center"/>
    </xf>
    <xf numFmtId="0" fontId="0" fillId="0" borderId="37" xfId="0" applyBorder="1" applyAlignment="1">
      <alignment horizontal="right" vertical="center"/>
    </xf>
    <xf numFmtId="0" fontId="0" fillId="0" borderId="59" xfId="0" applyBorder="1" applyAlignment="1">
      <alignment horizontal="right" vertical="center"/>
    </xf>
    <xf numFmtId="0" fontId="0" fillId="0" borderId="38" xfId="0" applyBorder="1" applyAlignment="1">
      <alignment horizontal="right" vertical="center"/>
    </xf>
    <xf numFmtId="0" fontId="0" fillId="0" borderId="61" xfId="0" applyBorder="1" applyAlignment="1">
      <alignment horizontal="right" vertical="center"/>
    </xf>
    <xf numFmtId="0" fontId="0" fillId="0" borderId="49" xfId="0" applyBorder="1" applyAlignment="1">
      <alignment horizontal="right" vertical="center"/>
    </xf>
    <xf numFmtId="0" fontId="4" fillId="0" borderId="58" xfId="0" applyFont="1" applyFill="1" applyBorder="1" applyAlignment="1">
      <alignment horizontal="right" vertical="center" wrapText="1"/>
    </xf>
    <xf numFmtId="0" fontId="4" fillId="0" borderId="6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0" fillId="0" borderId="56" xfId="0" applyBorder="1" applyAlignment="1">
      <alignment horizontal="right" vertical="center"/>
    </xf>
    <xf numFmtId="0" fontId="0" fillId="0" borderId="58" xfId="0" applyBorder="1" applyAlignment="1">
      <alignment horizontal="right" vertical="center"/>
    </xf>
    <xf numFmtId="0" fontId="0" fillId="0" borderId="0" xfId="0" applyBorder="1" applyAlignment="1">
      <alignment horizontal="right" vertical="center"/>
    </xf>
    <xf numFmtId="0" fontId="14" fillId="4" borderId="24" xfId="0" applyFont="1" applyFill="1" applyBorder="1" applyAlignment="1">
      <alignment horizontal="right" vertical="center"/>
    </xf>
    <xf numFmtId="0" fontId="14" fillId="3" borderId="24" xfId="0" applyFont="1" applyFill="1" applyBorder="1" applyAlignment="1">
      <alignment horizontal="right" vertical="center"/>
    </xf>
    <xf numFmtId="0" fontId="14" fillId="3" borderId="25" xfId="0" applyFont="1" applyFill="1" applyBorder="1" applyAlignment="1">
      <alignment horizontal="right" vertical="center"/>
    </xf>
    <xf numFmtId="3" fontId="14" fillId="4" borderId="24" xfId="0" applyNumberFormat="1" applyFont="1" applyFill="1" applyBorder="1" applyAlignment="1">
      <alignment horizontal="right" vertical="center" wrapText="1"/>
    </xf>
    <xf numFmtId="3" fontId="14" fillId="3" borderId="24" xfId="0" applyNumberFormat="1" applyFont="1" applyFill="1" applyBorder="1" applyAlignment="1">
      <alignment horizontal="right" vertical="center"/>
    </xf>
    <xf numFmtId="3" fontId="4" fillId="0" borderId="0" xfId="0" applyNumberFormat="1" applyFont="1" applyFill="1" applyBorder="1" applyAlignment="1">
      <alignment horizontal="right" vertical="center" wrapText="1"/>
    </xf>
    <xf numFmtId="3" fontId="0" fillId="0" borderId="0" xfId="0" applyNumberFormat="1" applyBorder="1" applyAlignment="1">
      <alignment horizontal="right" vertical="center"/>
    </xf>
    <xf numFmtId="0" fontId="14" fillId="0" borderId="0" xfId="0" applyFont="1" applyFill="1" applyBorder="1" applyAlignment="1">
      <alignment horizontal="left"/>
    </xf>
    <xf numFmtId="0" fontId="17" fillId="0" borderId="0" xfId="0" applyFont="1" applyFill="1" applyBorder="1"/>
    <xf numFmtId="3" fontId="17" fillId="0" borderId="0" xfId="0" applyNumberFormat="1" applyFont="1" applyFill="1" applyBorder="1" applyAlignment="1">
      <alignment horizontal="right" vertical="center"/>
    </xf>
    <xf numFmtId="3" fontId="0" fillId="0" borderId="0" xfId="0" applyNumberFormat="1" applyFill="1"/>
    <xf numFmtId="3" fontId="14" fillId="0" borderId="0" xfId="0" applyNumberFormat="1" applyFont="1" applyFill="1" applyBorder="1" applyAlignment="1">
      <alignment horizontal="right" vertical="center"/>
    </xf>
    <xf numFmtId="3" fontId="13" fillId="0" borderId="15" xfId="0" applyNumberFormat="1" applyFont="1" applyBorder="1" applyAlignment="1">
      <alignment horizontal="right" vertical="center"/>
    </xf>
    <xf numFmtId="3" fontId="13" fillId="0" borderId="18" xfId="0" applyNumberFormat="1" applyFont="1" applyBorder="1" applyAlignment="1">
      <alignment horizontal="right" vertical="center"/>
    </xf>
    <xf numFmtId="3" fontId="13" fillId="0" borderId="12" xfId="0" applyNumberFormat="1" applyFont="1" applyBorder="1" applyAlignment="1">
      <alignment horizontal="right" vertical="center"/>
    </xf>
    <xf numFmtId="3" fontId="13" fillId="0" borderId="22" xfId="0" applyNumberFormat="1" applyFont="1" applyBorder="1" applyAlignment="1">
      <alignment horizontal="right" vertical="center"/>
    </xf>
    <xf numFmtId="3" fontId="13" fillId="0" borderId="13" xfId="0" applyNumberFormat="1" applyFont="1" applyBorder="1" applyAlignment="1">
      <alignment horizontal="right" vertical="center"/>
    </xf>
    <xf numFmtId="3" fontId="13" fillId="0" borderId="16" xfId="0" applyNumberFormat="1" applyFont="1" applyBorder="1" applyAlignment="1">
      <alignment horizontal="right" vertical="center"/>
    </xf>
    <xf numFmtId="3" fontId="13" fillId="0" borderId="19" xfId="0" applyNumberFormat="1" applyFont="1" applyBorder="1" applyAlignment="1">
      <alignment horizontal="right" vertical="center"/>
    </xf>
    <xf numFmtId="3" fontId="13" fillId="0" borderId="23" xfId="0" applyNumberFormat="1" applyFont="1" applyBorder="1" applyAlignment="1">
      <alignment horizontal="right" vertical="center"/>
    </xf>
    <xf numFmtId="3" fontId="13" fillId="0" borderId="0" xfId="0" applyNumberFormat="1" applyFont="1"/>
    <xf numFmtId="0" fontId="0" fillId="0" borderId="12" xfId="0" applyBorder="1"/>
    <xf numFmtId="0" fontId="13" fillId="0" borderId="12" xfId="0" applyFont="1" applyBorder="1"/>
    <xf numFmtId="0" fontId="0" fillId="0" borderId="15" xfId="0" applyBorder="1"/>
    <xf numFmtId="0" fontId="13" fillId="0" borderId="15" xfId="0" applyFont="1" applyBorder="1"/>
    <xf numFmtId="0" fontId="13" fillId="0" borderId="66" xfId="0" applyFont="1" applyBorder="1" applyAlignment="1">
      <alignment horizontal="center" vertical="center"/>
    </xf>
    <xf numFmtId="3" fontId="13" fillId="0" borderId="12" xfId="0" applyNumberFormat="1" applyFont="1" applyBorder="1"/>
    <xf numFmtId="3" fontId="13" fillId="0" borderId="15" xfId="0" applyNumberFormat="1" applyFont="1" applyBorder="1"/>
    <xf numFmtId="3" fontId="0" fillId="0" borderId="67" xfId="0" applyNumberFormat="1" applyBorder="1"/>
    <xf numFmtId="3" fontId="13" fillId="0" borderId="67" xfId="0" applyNumberFormat="1" applyFont="1" applyBorder="1"/>
    <xf numFmtId="3" fontId="0" fillId="0" borderId="68" xfId="0" applyNumberFormat="1" applyBorder="1"/>
    <xf numFmtId="3" fontId="13" fillId="0" borderId="68" xfId="0" applyNumberFormat="1" applyFont="1" applyBorder="1"/>
    <xf numFmtId="3" fontId="14" fillId="4" borderId="25" xfId="0" applyNumberFormat="1" applyFont="1" applyFill="1" applyBorder="1"/>
    <xf numFmtId="167" fontId="13" fillId="0" borderId="33" xfId="0" applyNumberFormat="1" applyFont="1" applyBorder="1"/>
    <xf numFmtId="167" fontId="13" fillId="0" borderId="69" xfId="0" applyNumberFormat="1" applyFont="1" applyBorder="1"/>
    <xf numFmtId="167" fontId="13" fillId="0" borderId="0" xfId="0" applyNumberFormat="1" applyFont="1"/>
    <xf numFmtId="167" fontId="14" fillId="3" borderId="0" xfId="0" applyNumberFormat="1" applyFont="1" applyFill="1"/>
    <xf numFmtId="3" fontId="0" fillId="0" borderId="82" xfId="0" applyNumberFormat="1" applyBorder="1"/>
    <xf numFmtId="3" fontId="13" fillId="0" borderId="82" xfId="0" applyNumberFormat="1" applyFont="1" applyBorder="1"/>
    <xf numFmtId="0" fontId="13" fillId="0" borderId="83" xfId="0" applyFont="1" applyBorder="1" applyAlignment="1">
      <alignment horizontal="center" vertical="center"/>
    </xf>
    <xf numFmtId="167" fontId="13" fillId="0" borderId="84" xfId="0" applyNumberFormat="1" applyFont="1" applyBorder="1"/>
    <xf numFmtId="0" fontId="0" fillId="0" borderId="0" xfId="0" applyFill="1" applyAlignment="1">
      <alignment horizontal="center" vertical="center"/>
    </xf>
    <xf numFmtId="0" fontId="0" fillId="0" borderId="18" xfId="0" applyBorder="1"/>
    <xf numFmtId="0" fontId="0" fillId="0" borderId="23" xfId="0" applyBorder="1"/>
    <xf numFmtId="0" fontId="14" fillId="2" borderId="24" xfId="0" applyFont="1" applyFill="1" applyBorder="1"/>
    <xf numFmtId="0" fontId="0" fillId="0" borderId="22" xfId="0" applyBorder="1"/>
    <xf numFmtId="0" fontId="13" fillId="0" borderId="37" xfId="0" applyFont="1" applyBorder="1"/>
    <xf numFmtId="0" fontId="13" fillId="0" borderId="38" xfId="0" applyFont="1" applyBorder="1"/>
    <xf numFmtId="167" fontId="0" fillId="0" borderId="0" xfId="0" applyNumberFormat="1"/>
    <xf numFmtId="0" fontId="13" fillId="0" borderId="39" xfId="0" applyFont="1" applyBorder="1"/>
    <xf numFmtId="0" fontId="13" fillId="0" borderId="36" xfId="0" applyFont="1" applyBorder="1"/>
    <xf numFmtId="167" fontId="13" fillId="0" borderId="36" xfId="0" applyNumberFormat="1" applyFont="1" applyBorder="1"/>
    <xf numFmtId="3" fontId="13" fillId="0" borderId="18" xfId="0" applyNumberFormat="1" applyFont="1" applyBorder="1"/>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left"/>
    </xf>
    <xf numFmtId="0" fontId="13" fillId="0" borderId="0" xfId="0" applyFont="1" applyAlignment="1">
      <alignment horizontal="center"/>
    </xf>
    <xf numFmtId="0" fontId="13" fillId="0" borderId="88" xfId="0" applyFont="1" applyBorder="1" applyAlignment="1">
      <alignment horizontal="left" wrapText="1"/>
    </xf>
    <xf numFmtId="0" fontId="18" fillId="0" borderId="90" xfId="0" applyFont="1" applyBorder="1" applyAlignment="1">
      <alignment horizontal="left" wrapText="1"/>
    </xf>
    <xf numFmtId="0" fontId="13" fillId="0" borderId="90" xfId="0" applyFont="1" applyBorder="1" applyAlignment="1">
      <alignment horizontal="left" wrapText="1"/>
    </xf>
    <xf numFmtId="0" fontId="13" fillId="0" borderId="89" xfId="0" applyFont="1" applyBorder="1" applyAlignment="1">
      <alignment horizontal="left" wrapText="1"/>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14" fillId="2" borderId="24"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xf>
    <xf numFmtId="0" fontId="14" fillId="2" borderId="54"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55" xfId="0" applyFont="1" applyFill="1" applyBorder="1" applyAlignment="1">
      <alignment horizontal="center" vertical="center"/>
    </xf>
    <xf numFmtId="0" fontId="14" fillId="4" borderId="54" xfId="0" applyFont="1" applyFill="1" applyBorder="1" applyAlignment="1">
      <alignment horizontal="center" vertical="center"/>
    </xf>
    <xf numFmtId="3" fontId="0" fillId="0" borderId="12" xfId="0" applyNumberFormat="1" applyBorder="1" applyAlignment="1">
      <alignment horizontal="center" vertical="center"/>
    </xf>
    <xf numFmtId="3" fontId="0" fillId="0" borderId="18" xfId="0" applyNumberFormat="1" applyBorder="1" applyAlignment="1">
      <alignment horizontal="center" vertical="center"/>
    </xf>
    <xf numFmtId="3" fontId="14" fillId="3" borderId="24" xfId="0" applyNumberFormat="1" applyFont="1" applyFill="1" applyBorder="1" applyAlignment="1">
      <alignment horizontal="center" vertical="center"/>
    </xf>
    <xf numFmtId="3" fontId="0" fillId="0" borderId="15" xfId="0" applyNumberFormat="1" applyBorder="1" applyAlignment="1">
      <alignment horizontal="center" vertical="center"/>
    </xf>
    <xf numFmtId="3" fontId="14" fillId="3" borderId="27" xfId="0" applyNumberFormat="1" applyFont="1" applyFill="1" applyBorder="1" applyAlignment="1">
      <alignment horizontal="center" vertical="center"/>
    </xf>
    <xf numFmtId="3" fontId="0" fillId="0" borderId="0" xfId="0" applyNumberFormat="1" applyAlignment="1">
      <alignment horizontal="center" vertical="center"/>
    </xf>
    <xf numFmtId="3" fontId="14" fillId="3" borderId="54" xfId="0" applyNumberFormat="1" applyFont="1" applyFill="1" applyBorder="1" applyAlignment="1">
      <alignment horizontal="center" vertical="center"/>
    </xf>
    <xf numFmtId="3" fontId="14" fillId="2" borderId="24" xfId="0" applyNumberFormat="1" applyFont="1" applyFill="1" applyBorder="1" applyAlignment="1">
      <alignment horizontal="center" vertical="center"/>
    </xf>
    <xf numFmtId="3" fontId="14" fillId="2" borderId="27" xfId="0" applyNumberFormat="1" applyFont="1" applyFill="1" applyBorder="1" applyAlignment="1">
      <alignment horizontal="center" vertical="center"/>
    </xf>
    <xf numFmtId="3" fontId="14" fillId="2" borderId="54" xfId="0" applyNumberFormat="1" applyFont="1" applyFill="1" applyBorder="1" applyAlignment="1">
      <alignment horizontal="center" vertical="center"/>
    </xf>
    <xf numFmtId="3" fontId="14" fillId="4" borderId="54" xfId="0" applyNumberFormat="1" applyFont="1" applyFill="1" applyBorder="1" applyAlignment="1">
      <alignment horizontal="center" vertical="center"/>
    </xf>
    <xf numFmtId="3" fontId="0" fillId="0" borderId="85" xfId="0" applyNumberFormat="1" applyBorder="1" applyAlignment="1">
      <alignment horizontal="center" vertical="center"/>
    </xf>
    <xf numFmtId="3" fontId="0" fillId="0" borderId="87" xfId="0" applyNumberFormat="1" applyBorder="1" applyAlignment="1">
      <alignment horizontal="center" vertical="center"/>
    </xf>
    <xf numFmtId="3" fontId="0" fillId="0" borderId="86" xfId="0" applyNumberFormat="1" applyBorder="1" applyAlignment="1">
      <alignment horizontal="center" vertical="center"/>
    </xf>
    <xf numFmtId="0" fontId="0" fillId="0" borderId="67" xfId="0" applyBorder="1"/>
    <xf numFmtId="0" fontId="13" fillId="0" borderId="67" xfId="0" applyFont="1" applyBorder="1"/>
    <xf numFmtId="0" fontId="25" fillId="0" borderId="91" xfId="0" applyFont="1" applyBorder="1" applyAlignment="1">
      <alignment horizontal="right"/>
    </xf>
    <xf numFmtId="0" fontId="25" fillId="0" borderId="92" xfId="0" applyFont="1" applyBorder="1" applyAlignment="1">
      <alignment horizontal="right"/>
    </xf>
    <xf numFmtId="0" fontId="25" fillId="0" borderId="93" xfId="0" applyFont="1" applyBorder="1" applyAlignment="1">
      <alignment horizontal="right"/>
    </xf>
    <xf numFmtId="0" fontId="13" fillId="0" borderId="0" xfId="0" applyFont="1" applyAlignment="1">
      <alignment horizontal="center" wrapText="1"/>
    </xf>
    <xf numFmtId="0" fontId="13" fillId="0" borderId="0" xfId="0" applyFont="1" applyFill="1" applyAlignment="1">
      <alignment horizontal="center"/>
    </xf>
    <xf numFmtId="0" fontId="13" fillId="0" borderId="0" xfId="0" applyFont="1" applyFill="1" applyAlignment="1">
      <alignment horizontal="center" wrapText="1"/>
    </xf>
    <xf numFmtId="0" fontId="19" fillId="0" borderId="0" xfId="0" applyFont="1"/>
    <xf numFmtId="3" fontId="0" fillId="0" borderId="41" xfId="0" applyNumberFormat="1" applyBorder="1"/>
    <xf numFmtId="3" fontId="0" fillId="0" borderId="85" xfId="0" applyNumberFormat="1" applyBorder="1"/>
    <xf numFmtId="3" fontId="0" fillId="0" borderId="42" xfId="0" applyNumberFormat="1" applyBorder="1"/>
    <xf numFmtId="3" fontId="0" fillId="0" borderId="86" xfId="0" applyNumberFormat="1" applyBorder="1"/>
    <xf numFmtId="3" fontId="13" fillId="0" borderId="22" xfId="0" applyNumberFormat="1" applyFont="1" applyBorder="1"/>
    <xf numFmtId="3" fontId="0" fillId="0" borderId="94" xfId="0" applyNumberFormat="1" applyBorder="1"/>
    <xf numFmtId="3" fontId="0" fillId="0" borderId="87" xfId="0" applyNumberFormat="1" applyBorder="1"/>
    <xf numFmtId="0" fontId="13" fillId="0" borderId="96" xfId="0" applyFont="1" applyBorder="1" applyAlignment="1">
      <alignment horizontal="center" vertical="center"/>
    </xf>
    <xf numFmtId="0" fontId="13" fillId="0" borderId="97" xfId="0" applyFont="1" applyBorder="1" applyAlignment="1">
      <alignment horizontal="center" vertical="center"/>
    </xf>
    <xf numFmtId="0" fontId="13" fillId="0" borderId="98" xfId="0" applyFont="1" applyBorder="1" applyAlignment="1">
      <alignment horizontal="center" vertical="center"/>
    </xf>
    <xf numFmtId="0" fontId="11" fillId="0" borderId="0" xfId="1" applyFont="1" applyAlignment="1">
      <alignment horizontal="center" vertical="center" wrapText="1"/>
    </xf>
    <xf numFmtId="0" fontId="4" fillId="0" borderId="15" xfId="1" applyBorder="1" applyAlignment="1">
      <alignment horizontal="left" vertical="center" wrapText="1"/>
    </xf>
    <xf numFmtId="0" fontId="11" fillId="0" borderId="15" xfId="1" applyFont="1" applyBorder="1" applyAlignment="1">
      <alignment horizontal="left" vertical="center" wrapText="1"/>
    </xf>
    <xf numFmtId="0" fontId="11" fillId="0" borderId="15" xfId="1" quotePrefix="1" applyFont="1" applyBorder="1" applyAlignment="1">
      <alignment horizontal="center" vertical="center"/>
    </xf>
    <xf numFmtId="0" fontId="11" fillId="0" borderId="15" xfId="1" applyFont="1" applyBorder="1" applyAlignment="1">
      <alignment horizontal="center" vertical="center"/>
    </xf>
    <xf numFmtId="0" fontId="11" fillId="0" borderId="67" xfId="1" applyFont="1" applyBorder="1" applyAlignment="1">
      <alignment horizontal="center" vertical="center"/>
    </xf>
    <xf numFmtId="0" fontId="11" fillId="0" borderId="82" xfId="1" quotePrefix="1" applyFont="1" applyBorder="1" applyAlignment="1">
      <alignment horizontal="center" vertical="center"/>
    </xf>
    <xf numFmtId="0" fontId="4" fillId="0" borderId="99" xfId="1" applyBorder="1" applyAlignment="1">
      <alignment horizontal="left" vertical="center" wrapText="1"/>
    </xf>
    <xf numFmtId="0" fontId="4" fillId="0" borderId="67" xfId="1" applyBorder="1" applyAlignment="1">
      <alignment horizontal="left" vertical="center" wrapText="1"/>
    </xf>
    <xf numFmtId="0" fontId="11" fillId="0" borderId="14" xfId="1" applyFont="1" applyBorder="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3" fillId="0" borderId="0" xfId="0" applyFont="1" applyAlignment="1">
      <alignment horizontal="center" vertical="center"/>
    </xf>
    <xf numFmtId="0" fontId="16" fillId="0" borderId="0" xfId="0" applyFont="1" applyFill="1" applyAlignment="1">
      <alignment horizontal="center" vertical="center" wrapText="1"/>
    </xf>
    <xf numFmtId="0" fontId="14" fillId="5" borderId="0" xfId="0" applyFont="1" applyFill="1" applyAlignment="1">
      <alignment horizontal="center" vertical="center" wrapText="1"/>
    </xf>
    <xf numFmtId="0" fontId="16" fillId="0" borderId="12" xfId="0" applyFont="1" applyBorder="1"/>
    <xf numFmtId="0" fontId="16" fillId="0" borderId="15" xfId="0" applyFont="1" applyBorder="1"/>
    <xf numFmtId="0" fontId="16" fillId="0" borderId="18" xfId="0" applyFont="1" applyBorder="1"/>
    <xf numFmtId="0" fontId="16" fillId="0" borderId="22" xfId="0" applyFont="1" applyBorder="1"/>
    <xf numFmtId="0" fontId="17" fillId="2" borderId="24" xfId="0" applyFont="1" applyFill="1" applyBorder="1"/>
    <xf numFmtId="167" fontId="14" fillId="3" borderId="25" xfId="0" applyNumberFormat="1" applyFont="1" applyFill="1" applyBorder="1"/>
    <xf numFmtId="3" fontId="17" fillId="4" borderId="24" xfId="0" applyNumberFormat="1" applyFont="1" applyFill="1" applyBorder="1"/>
    <xf numFmtId="0" fontId="28" fillId="0" borderId="0" xfId="0" applyFont="1"/>
    <xf numFmtId="0" fontId="14" fillId="0" borderId="20" xfId="0" applyFont="1" applyFill="1" applyBorder="1" applyAlignment="1"/>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3" fillId="0" borderId="0" xfId="0" applyFont="1" applyAlignment="1">
      <alignment horizontal="center" vertical="center"/>
    </xf>
    <xf numFmtId="167" fontId="25" fillId="0" borderId="91" xfId="0" applyNumberFormat="1" applyFont="1" applyBorder="1" applyAlignment="1">
      <alignment horizontal="right"/>
    </xf>
    <xf numFmtId="0" fontId="14" fillId="4" borderId="29" xfId="0" applyFont="1" applyFill="1" applyBorder="1" applyAlignment="1">
      <alignment wrapText="1"/>
    </xf>
    <xf numFmtId="3" fontId="14" fillId="4" borderId="24" xfId="0" applyNumberFormat="1" applyFont="1" applyFill="1" applyBorder="1" applyAlignment="1">
      <alignment vertical="center"/>
    </xf>
    <xf numFmtId="3" fontId="14" fillId="3" borderId="25" xfId="0" applyNumberFormat="1" applyFont="1" applyFill="1" applyBorder="1" applyAlignment="1">
      <alignment vertical="center"/>
    </xf>
    <xf numFmtId="0" fontId="14" fillId="4" borderId="24" xfId="0" applyFont="1" applyFill="1" applyBorder="1" applyAlignment="1">
      <alignment vertical="center"/>
    </xf>
    <xf numFmtId="0" fontId="11" fillId="0" borderId="0" xfId="0" applyFont="1" applyFill="1" applyAlignment="1">
      <alignment vertical="center" wrapText="1"/>
    </xf>
    <xf numFmtId="0" fontId="18" fillId="0" borderId="0" xfId="0" applyFont="1"/>
    <xf numFmtId="3" fontId="0" fillId="0" borderId="11" xfId="0" applyNumberFormat="1" applyBorder="1"/>
    <xf numFmtId="3" fontId="0" fillId="0" borderId="14" xfId="0" applyNumberFormat="1" applyBorder="1"/>
    <xf numFmtId="3" fontId="0" fillId="0" borderId="17" xfId="0" applyNumberFormat="1" applyBorder="1"/>
    <xf numFmtId="3" fontId="0" fillId="0" borderId="21" xfId="0" applyNumberFormat="1" applyBorder="1"/>
    <xf numFmtId="0" fontId="14" fillId="3" borderId="53" xfId="0" applyFont="1" applyFill="1" applyBorder="1" applyAlignment="1">
      <alignment horizontal="center" vertical="center" wrapText="1"/>
    </xf>
    <xf numFmtId="0" fontId="0" fillId="0" borderId="0" xfId="0" applyAlignment="1"/>
    <xf numFmtId="0" fontId="0" fillId="0" borderId="0" xfId="0" applyAlignment="1">
      <alignment wrapText="1"/>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3" fontId="0" fillId="0" borderId="0" xfId="0" applyNumberFormat="1" applyAlignment="1">
      <alignment vertical="center"/>
    </xf>
    <xf numFmtId="3" fontId="14" fillId="6" borderId="24" xfId="0" applyNumberFormat="1" applyFont="1" applyFill="1" applyBorder="1" applyAlignment="1">
      <alignment vertical="center"/>
    </xf>
    <xf numFmtId="3" fontId="14" fillId="6" borderId="24" xfId="0" applyNumberFormat="1" applyFont="1" applyFill="1" applyBorder="1"/>
    <xf numFmtId="3" fontId="14" fillId="6" borderId="25" xfId="0" applyNumberFormat="1" applyFont="1" applyFill="1" applyBorder="1"/>
    <xf numFmtId="0" fontId="13" fillId="0" borderId="105" xfId="0" applyFont="1" applyBorder="1" applyAlignment="1">
      <alignment horizontal="center" vertical="center" wrapText="1"/>
    </xf>
    <xf numFmtId="0" fontId="13" fillId="0" borderId="35" xfId="0" applyFont="1" applyBorder="1" applyAlignment="1">
      <alignment horizontal="center" vertical="center" wrapText="1"/>
    </xf>
    <xf numFmtId="3" fontId="14" fillId="2" borderId="24" xfId="0" applyNumberFormat="1" applyFont="1" applyFill="1" applyBorder="1" applyAlignment="1">
      <alignment horizontal="right" vertical="center"/>
    </xf>
    <xf numFmtId="3" fontId="14" fillId="2" borderId="24" xfId="0" applyNumberFormat="1" applyFont="1" applyFill="1" applyBorder="1" applyAlignment="1">
      <alignment horizontal="right"/>
    </xf>
    <xf numFmtId="3" fontId="14" fillId="6" borderId="103" xfId="0" applyNumberFormat="1" applyFont="1" applyFill="1" applyBorder="1" applyAlignment="1">
      <alignment horizontal="right" vertical="center"/>
    </xf>
    <xf numFmtId="3" fontId="14" fillId="6" borderId="29" xfId="0" applyNumberFormat="1" applyFont="1" applyFill="1" applyBorder="1" applyAlignment="1">
      <alignment horizontal="right"/>
    </xf>
    <xf numFmtId="3" fontId="14" fillId="6" borderId="24" xfId="0" applyNumberFormat="1" applyFont="1" applyFill="1" applyBorder="1" applyAlignment="1">
      <alignment horizontal="right"/>
    </xf>
    <xf numFmtId="3" fontId="14" fillId="6" borderId="24" xfId="0" applyNumberFormat="1" applyFont="1" applyFill="1" applyBorder="1" applyAlignment="1">
      <alignment horizontal="right" vertical="center"/>
    </xf>
    <xf numFmtId="3" fontId="14" fillId="2" borderId="29" xfId="0" applyNumberFormat="1" applyFont="1" applyFill="1" applyBorder="1" applyAlignment="1">
      <alignment horizontal="right" vertical="center"/>
    </xf>
    <xf numFmtId="3" fontId="14" fillId="2" borderId="25" xfId="0" applyNumberFormat="1" applyFont="1" applyFill="1" applyBorder="1" applyAlignment="1">
      <alignment horizontal="right" vertical="center"/>
    </xf>
    <xf numFmtId="3" fontId="14" fillId="6" borderId="64" xfId="0" applyNumberFormat="1" applyFont="1" applyFill="1" applyBorder="1" applyAlignment="1">
      <alignment horizontal="right" vertical="center"/>
    </xf>
    <xf numFmtId="3" fontId="14" fillId="3" borderId="103" xfId="0" applyNumberFormat="1" applyFont="1" applyFill="1" applyBorder="1" applyAlignment="1">
      <alignment horizontal="right" vertical="center"/>
    </xf>
    <xf numFmtId="3" fontId="14" fillId="6" borderId="29" xfId="0" applyNumberFormat="1" applyFont="1" applyFill="1" applyBorder="1" applyAlignment="1">
      <alignment horizontal="right" vertical="center"/>
    </xf>
    <xf numFmtId="3" fontId="18" fillId="0" borderId="12" xfId="0" applyNumberFormat="1" applyFont="1" applyBorder="1" applyAlignment="1">
      <alignment horizontal="right" vertical="center"/>
    </xf>
    <xf numFmtId="3" fontId="18" fillId="0" borderId="15" xfId="0" applyNumberFormat="1" applyFont="1" applyBorder="1" applyAlignment="1">
      <alignment horizontal="right" vertical="center"/>
    </xf>
    <xf numFmtId="3" fontId="18" fillId="0" borderId="18" xfId="0" applyNumberFormat="1" applyFont="1" applyBorder="1" applyAlignment="1">
      <alignment horizontal="right" vertical="center"/>
    </xf>
    <xf numFmtId="3" fontId="18" fillId="0" borderId="22" xfId="0" applyNumberFormat="1" applyFont="1" applyBorder="1" applyAlignment="1">
      <alignment horizontal="right" vertical="center"/>
    </xf>
    <xf numFmtId="3" fontId="18" fillId="0" borderId="0" xfId="0" applyNumberFormat="1" applyFont="1"/>
    <xf numFmtId="167" fontId="14" fillId="3" borderId="35" xfId="0" applyNumberFormat="1" applyFont="1" applyFill="1" applyBorder="1"/>
    <xf numFmtId="3" fontId="14" fillId="4" borderId="24" xfId="0" applyNumberFormat="1" applyFont="1" applyFill="1" applyBorder="1" applyAlignment="1">
      <alignment horizontal="right"/>
    </xf>
    <xf numFmtId="3" fontId="14" fillId="2" borderId="27" xfId="0" applyNumberFormat="1" applyFont="1" applyFill="1" applyBorder="1" applyAlignment="1">
      <alignment horizontal="right"/>
    </xf>
    <xf numFmtId="3" fontId="14" fillId="2" borderId="27" xfId="0" applyNumberFormat="1" applyFont="1" applyFill="1" applyBorder="1" applyAlignment="1">
      <alignment horizontal="right" vertical="center"/>
    </xf>
    <xf numFmtId="3" fontId="18" fillId="0" borderId="0" xfId="0" applyNumberFormat="1" applyFont="1" applyAlignment="1">
      <alignment horizontal="right"/>
    </xf>
    <xf numFmtId="0" fontId="13" fillId="0" borderId="0"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8" fillId="0" borderId="17" xfId="0" applyFont="1" applyBorder="1"/>
    <xf numFmtId="0" fontId="14" fillId="2" borderId="29" xfId="0" applyFont="1" applyFill="1" applyBorder="1" applyAlignment="1">
      <alignment wrapText="1"/>
    </xf>
    <xf numFmtId="0" fontId="18" fillId="0" borderId="33" xfId="0" applyFont="1" applyBorder="1" applyAlignment="1">
      <alignment wrapText="1"/>
    </xf>
    <xf numFmtId="3" fontId="0" fillId="0" borderId="14" xfId="0" applyNumberFormat="1" applyBorder="1" applyAlignment="1">
      <alignment horizontal="right" vertical="center"/>
    </xf>
    <xf numFmtId="0" fontId="0" fillId="7" borderId="27" xfId="0" applyFill="1" applyBorder="1"/>
    <xf numFmtId="0" fontId="0" fillId="7" borderId="103" xfId="0" applyFill="1" applyBorder="1"/>
    <xf numFmtId="3" fontId="0" fillId="7" borderId="64" xfId="0" applyNumberFormat="1" applyFill="1" applyBorder="1" applyAlignment="1">
      <alignment horizontal="right" vertical="center"/>
    </xf>
    <xf numFmtId="3" fontId="0" fillId="7" borderId="103" xfId="0" applyNumberFormat="1" applyFill="1" applyBorder="1" applyAlignment="1">
      <alignment horizontal="right" vertical="center"/>
    </xf>
    <xf numFmtId="3" fontId="14" fillId="3" borderId="25" xfId="0" applyNumberFormat="1" applyFont="1" applyFill="1" applyBorder="1" applyAlignment="1">
      <alignment horizontal="right" vertical="center"/>
    </xf>
    <xf numFmtId="3" fontId="13" fillId="7" borderId="103" xfId="0" applyNumberFormat="1" applyFont="1" applyFill="1" applyBorder="1" applyAlignment="1">
      <alignment horizontal="right" vertical="center"/>
    </xf>
    <xf numFmtId="167" fontId="0" fillId="0" borderId="0" xfId="0" applyNumberFormat="1" applyAlignment="1">
      <alignment horizontal="right" vertical="center"/>
    </xf>
    <xf numFmtId="167" fontId="0" fillId="0" borderId="12" xfId="0" applyNumberFormat="1" applyBorder="1" applyAlignment="1">
      <alignment horizontal="right" vertical="center"/>
    </xf>
    <xf numFmtId="167" fontId="0" fillId="0" borderId="15" xfId="0" applyNumberFormat="1" applyBorder="1" applyAlignment="1">
      <alignment horizontal="right" vertical="center"/>
    </xf>
    <xf numFmtId="167" fontId="0" fillId="0" borderId="67" xfId="0" applyNumberFormat="1" applyBorder="1" applyAlignment="1">
      <alignment horizontal="right" vertical="center"/>
    </xf>
    <xf numFmtId="167" fontId="0" fillId="7" borderId="103" xfId="0" applyNumberFormat="1" applyFill="1" applyBorder="1" applyAlignment="1">
      <alignment horizontal="right" vertical="center"/>
    </xf>
    <xf numFmtId="167" fontId="16" fillId="0" borderId="12" xfId="0" applyNumberFormat="1" applyFont="1" applyBorder="1" applyAlignment="1">
      <alignment horizontal="right" vertical="center"/>
    </xf>
    <xf numFmtId="167" fontId="16" fillId="0" borderId="13" xfId="0" applyNumberFormat="1" applyFont="1" applyBorder="1" applyAlignment="1">
      <alignment horizontal="right" vertical="center"/>
    </xf>
    <xf numFmtId="167" fontId="16" fillId="0" borderId="16" xfId="0" applyNumberFormat="1" applyFont="1" applyBorder="1" applyAlignment="1">
      <alignment horizontal="right" vertical="center"/>
    </xf>
    <xf numFmtId="167" fontId="0" fillId="0" borderId="18" xfId="0" applyNumberFormat="1" applyBorder="1" applyAlignment="1">
      <alignment horizontal="right" vertical="center"/>
    </xf>
    <xf numFmtId="167" fontId="14" fillId="2" borderId="24" xfId="0" applyNumberFormat="1" applyFont="1" applyFill="1" applyBorder="1" applyAlignment="1">
      <alignment horizontal="right" vertical="center"/>
    </xf>
    <xf numFmtId="167" fontId="13" fillId="0" borderId="12" xfId="0" applyNumberFormat="1" applyFont="1" applyBorder="1" applyAlignment="1">
      <alignment horizontal="right" vertical="center"/>
    </xf>
    <xf numFmtId="167" fontId="13" fillId="0" borderId="15" xfId="0" applyNumberFormat="1" applyFont="1" applyBorder="1" applyAlignment="1">
      <alignment horizontal="right" vertical="center"/>
    </xf>
    <xf numFmtId="167" fontId="13" fillId="0" borderId="18" xfId="0" applyNumberFormat="1" applyFont="1" applyBorder="1" applyAlignment="1">
      <alignment horizontal="right" vertical="center"/>
    </xf>
    <xf numFmtId="167" fontId="0" fillId="0" borderId="14" xfId="0" applyNumberFormat="1" applyBorder="1" applyAlignment="1">
      <alignment horizontal="right" vertical="center"/>
    </xf>
    <xf numFmtId="167" fontId="16" fillId="0" borderId="18" xfId="0" applyNumberFormat="1" applyFont="1" applyBorder="1" applyAlignment="1">
      <alignment horizontal="right" vertical="center"/>
    </xf>
    <xf numFmtId="167" fontId="13" fillId="7" borderId="103" xfId="0" applyNumberFormat="1" applyFont="1" applyFill="1" applyBorder="1" applyAlignment="1">
      <alignment horizontal="right" vertical="center"/>
    </xf>
    <xf numFmtId="0" fontId="11" fillId="0" borderId="24" xfId="0" applyFont="1" applyFill="1" applyBorder="1" applyAlignment="1">
      <alignment horizontal="center" vertical="center" wrapText="1"/>
    </xf>
    <xf numFmtId="167" fontId="13" fillId="0" borderId="108" xfId="0" applyNumberFormat="1" applyFont="1" applyBorder="1" applyAlignment="1">
      <alignment vertical="center"/>
    </xf>
    <xf numFmtId="167" fontId="14" fillId="4" borderId="24" xfId="0" applyNumberFormat="1" applyFont="1" applyFill="1" applyBorder="1" applyAlignment="1">
      <alignment horizontal="right" vertical="center"/>
    </xf>
    <xf numFmtId="0" fontId="0" fillId="0" borderId="11" xfId="0" applyBorder="1" applyAlignment="1">
      <alignment vertical="center" wrapText="1"/>
    </xf>
    <xf numFmtId="3" fontId="14" fillId="4" borderId="24" xfId="0" applyNumberFormat="1" applyFont="1" applyFill="1" applyBorder="1" applyAlignment="1">
      <alignment horizontal="right" vertical="center"/>
    </xf>
    <xf numFmtId="167" fontId="13" fillId="0" borderId="37" xfId="0" applyNumberFormat="1" applyFont="1" applyBorder="1" applyAlignment="1">
      <alignment vertical="center"/>
    </xf>
    <xf numFmtId="167" fontId="13" fillId="0" borderId="39" xfId="0" applyNumberFormat="1" applyFont="1" applyBorder="1" applyAlignment="1">
      <alignment vertical="center"/>
    </xf>
    <xf numFmtId="167" fontId="13" fillId="0" borderId="38" xfId="0" applyNumberFormat="1" applyFont="1" applyBorder="1" applyAlignment="1">
      <alignment vertical="center"/>
    </xf>
    <xf numFmtId="3" fontId="18" fillId="0" borderId="13" xfId="0" applyNumberFormat="1" applyFont="1" applyBorder="1" applyAlignment="1">
      <alignment horizontal="right" vertical="center"/>
    </xf>
    <xf numFmtId="3" fontId="18" fillId="0" borderId="16" xfId="0" applyNumberFormat="1" applyFont="1" applyBorder="1" applyAlignment="1">
      <alignment horizontal="right" vertical="center"/>
    </xf>
    <xf numFmtId="3" fontId="18" fillId="0" borderId="19" xfId="0" applyNumberFormat="1" applyFont="1" applyBorder="1" applyAlignment="1">
      <alignment horizontal="right" vertical="center"/>
    </xf>
    <xf numFmtId="3" fontId="18" fillId="0" borderId="0" xfId="0" applyNumberFormat="1" applyFont="1" applyBorder="1"/>
    <xf numFmtId="3" fontId="18" fillId="0" borderId="23" xfId="0" applyNumberFormat="1" applyFont="1" applyBorder="1" applyAlignment="1">
      <alignment horizontal="right" vertical="center"/>
    </xf>
    <xf numFmtId="0" fontId="13" fillId="0" borderId="88" xfId="0" applyFont="1" applyBorder="1" applyAlignment="1">
      <alignment horizontal="left" vertical="center" wrapText="1"/>
    </xf>
    <xf numFmtId="0" fontId="18" fillId="0" borderId="89" xfId="0" quotePrefix="1" applyFont="1" applyBorder="1" applyAlignment="1">
      <alignment horizontal="left" vertical="center" wrapText="1"/>
    </xf>
    <xf numFmtId="0" fontId="16" fillId="0" borderId="32" xfId="0" applyFont="1" applyBorder="1" applyAlignment="1">
      <alignment wrapText="1"/>
    </xf>
    <xf numFmtId="0" fontId="25" fillId="0" borderId="0" xfId="0" applyFont="1" applyAlignment="1">
      <alignment horizontal="center" vertical="center" wrapText="1"/>
    </xf>
    <xf numFmtId="3" fontId="16" fillId="0" borderId="11" xfId="0" applyNumberFormat="1" applyFont="1" applyBorder="1" applyAlignment="1">
      <alignment horizontal="right" vertical="center"/>
    </xf>
    <xf numFmtId="3" fontId="16" fillId="0" borderId="12" xfId="0" applyNumberFormat="1" applyFont="1" applyBorder="1" applyAlignment="1">
      <alignment horizontal="right" vertical="center"/>
    </xf>
    <xf numFmtId="3" fontId="25" fillId="0" borderId="12" xfId="0" applyNumberFormat="1" applyFont="1" applyBorder="1" applyAlignment="1">
      <alignment horizontal="right" vertical="center"/>
    </xf>
    <xf numFmtId="0" fontId="13" fillId="0" borderId="0" xfId="0" applyFont="1" applyAlignment="1">
      <alignment horizontal="center" vertical="center"/>
    </xf>
    <xf numFmtId="167" fontId="13" fillId="0" borderId="0" xfId="0" applyNumberFormat="1" applyFont="1" applyBorder="1"/>
    <xf numFmtId="3" fontId="18" fillId="0" borderId="44" xfId="0" applyNumberFormat="1" applyFont="1" applyBorder="1"/>
    <xf numFmtId="0" fontId="0" fillId="0" borderId="0" xfId="0" applyFill="1" applyBorder="1" applyAlignment="1">
      <alignment horizontal="center" vertical="center" wrapText="1"/>
    </xf>
    <xf numFmtId="0" fontId="0" fillId="0" borderId="66" xfId="0" applyBorder="1"/>
    <xf numFmtId="0" fontId="0" fillId="0" borderId="13" xfId="0" applyBorder="1"/>
    <xf numFmtId="0" fontId="0" fillId="0" borderId="16" xfId="0" applyBorder="1"/>
    <xf numFmtId="0" fontId="0" fillId="0" borderId="109" xfId="0" applyBorder="1"/>
    <xf numFmtId="0" fontId="13" fillId="0" borderId="111" xfId="0" applyFont="1" applyBorder="1" applyAlignment="1">
      <alignment horizontal="center" vertical="center" wrapText="1"/>
    </xf>
    <xf numFmtId="0" fontId="13" fillId="0" borderId="112" xfId="0" applyFont="1" applyBorder="1" applyAlignment="1">
      <alignment horizontal="center" vertical="center" wrapText="1"/>
    </xf>
    <xf numFmtId="0" fontId="0" fillId="0" borderId="0" xfId="0" applyFill="1" applyBorder="1" applyAlignment="1">
      <alignment horizontal="center" vertical="center"/>
    </xf>
    <xf numFmtId="0" fontId="13" fillId="0" borderId="112"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14" fillId="3" borderId="113" xfId="0" applyFont="1" applyFill="1" applyBorder="1" applyAlignment="1">
      <alignment horizontal="center" vertical="center" wrapText="1"/>
    </xf>
    <xf numFmtId="0" fontId="13" fillId="0" borderId="37" xfId="0" applyFont="1" applyFill="1" applyBorder="1"/>
    <xf numFmtId="0" fontId="13" fillId="0" borderId="38" xfId="0" applyFont="1" applyFill="1" applyBorder="1"/>
    <xf numFmtId="0" fontId="13" fillId="0" borderId="49" xfId="0" applyFont="1" applyBorder="1"/>
    <xf numFmtId="0" fontId="13" fillId="0" borderId="49" xfId="0" applyFont="1" applyFill="1" applyBorder="1"/>
    <xf numFmtId="0" fontId="13" fillId="0" borderId="110" xfId="0" applyFont="1" applyBorder="1"/>
    <xf numFmtId="0" fontId="0" fillId="0" borderId="19" xfId="0" applyBorder="1"/>
    <xf numFmtId="0" fontId="13" fillId="0" borderId="39" xfId="0" applyFont="1" applyFill="1" applyBorder="1"/>
    <xf numFmtId="0" fontId="13" fillId="0" borderId="36" xfId="0" applyFont="1" applyFill="1" applyBorder="1"/>
    <xf numFmtId="0" fontId="13" fillId="0" borderId="0" xfId="0" applyFont="1" applyAlignment="1">
      <alignment horizontal="left" wrapText="1"/>
    </xf>
    <xf numFmtId="0" fontId="13" fillId="0" borderId="0" xfId="0" applyFont="1" applyFill="1" applyBorder="1" applyAlignment="1">
      <alignment horizontal="left" wrapText="1"/>
    </xf>
    <xf numFmtId="168" fontId="14" fillId="3" borderId="0" xfId="0" applyNumberFormat="1" applyFont="1" applyFill="1"/>
    <xf numFmtId="0" fontId="0" fillId="0" borderId="123" xfId="0" applyBorder="1"/>
    <xf numFmtId="0" fontId="0" fillId="0" borderId="127" xfId="0" applyBorder="1"/>
    <xf numFmtId="0" fontId="14" fillId="2" borderId="124" xfId="0" applyFont="1" applyFill="1" applyBorder="1"/>
    <xf numFmtId="0" fontId="14" fillId="2" borderId="125" xfId="0" applyFont="1" applyFill="1" applyBorder="1"/>
    <xf numFmtId="167" fontId="0" fillId="0" borderId="37" xfId="0" applyNumberFormat="1" applyBorder="1"/>
    <xf numFmtId="167" fontId="0" fillId="0" borderId="38" xfId="0" applyNumberFormat="1" applyBorder="1"/>
    <xf numFmtId="167" fontId="0" fillId="0" borderId="39" xfId="0" applyNumberFormat="1" applyBorder="1"/>
    <xf numFmtId="167" fontId="0" fillId="0" borderId="128" xfId="0" applyNumberFormat="1" applyBorder="1"/>
    <xf numFmtId="167" fontId="14" fillId="3" borderId="20" xfId="0" applyNumberFormat="1" applyFont="1" applyFill="1" applyBorder="1"/>
    <xf numFmtId="0" fontId="13" fillId="0" borderId="129" xfId="0" applyFont="1" applyBorder="1" applyAlignment="1">
      <alignment horizontal="center" vertical="center"/>
    </xf>
    <xf numFmtId="0" fontId="13" fillId="0" borderId="130" xfId="0" applyFont="1" applyBorder="1" applyAlignment="1">
      <alignment horizontal="center" vertical="center"/>
    </xf>
    <xf numFmtId="0" fontId="0" fillId="0" borderId="131" xfId="0" applyBorder="1"/>
    <xf numFmtId="3" fontId="14" fillId="6" borderId="27" xfId="0" applyNumberFormat="1" applyFont="1" applyFill="1" applyBorder="1"/>
    <xf numFmtId="3" fontId="14" fillId="3" borderId="28" xfId="0" applyNumberFormat="1" applyFont="1" applyFill="1" applyBorder="1"/>
    <xf numFmtId="3" fontId="13" fillId="0" borderId="0" xfId="0" applyNumberFormat="1" applyFont="1" applyFill="1" applyBorder="1"/>
    <xf numFmtId="3" fontId="14" fillId="6" borderId="26" xfId="0" applyNumberFormat="1" applyFont="1" applyFill="1" applyBorder="1"/>
    <xf numFmtId="3" fontId="14" fillId="2" borderId="103" xfId="0" applyNumberFormat="1" applyFont="1" applyFill="1" applyBorder="1"/>
    <xf numFmtId="3" fontId="14" fillId="3" borderId="103" xfId="0" applyNumberFormat="1" applyFont="1" applyFill="1" applyBorder="1"/>
    <xf numFmtId="3" fontId="14" fillId="3" borderId="104" xfId="0" applyNumberFormat="1" applyFont="1" applyFill="1" applyBorder="1"/>
    <xf numFmtId="3" fontId="14" fillId="2" borderId="64" xfId="0" applyNumberFormat="1" applyFont="1" applyFill="1" applyBorder="1"/>
    <xf numFmtId="3" fontId="14" fillId="3" borderId="132" xfId="0" applyNumberFormat="1" applyFont="1" applyFill="1" applyBorder="1"/>
    <xf numFmtId="3" fontId="0" fillId="0" borderId="0" xfId="0" applyNumberFormat="1" applyFill="1" applyBorder="1"/>
    <xf numFmtId="0" fontId="57" fillId="0" borderId="0" xfId="0" applyFont="1"/>
    <xf numFmtId="0" fontId="58" fillId="0" borderId="0" xfId="0" applyFont="1" applyFill="1" applyAlignment="1">
      <alignment vertical="center" wrapText="1"/>
    </xf>
    <xf numFmtId="0" fontId="18" fillId="0" borderId="134" xfId="0" applyFont="1" applyBorder="1" applyAlignment="1">
      <alignment horizontal="left" wrapText="1"/>
    </xf>
    <xf numFmtId="3" fontId="0" fillId="0" borderId="135" xfId="0" applyNumberFormat="1" applyBorder="1" applyAlignment="1">
      <alignment horizontal="center" vertical="center"/>
    </xf>
    <xf numFmtId="0" fontId="0" fillId="0" borderId="136" xfId="0" applyBorder="1" applyAlignment="1">
      <alignment horizontal="center" vertical="center"/>
    </xf>
    <xf numFmtId="3" fontId="0" fillId="0" borderId="136" xfId="0" applyNumberFormat="1" applyBorder="1" applyAlignment="1">
      <alignment horizontal="center" vertical="center"/>
    </xf>
    <xf numFmtId="0" fontId="18" fillId="0" borderId="138" xfId="0" applyFont="1" applyBorder="1" applyAlignment="1">
      <alignment horizontal="left" wrapText="1"/>
    </xf>
    <xf numFmtId="3" fontId="0" fillId="0" borderId="139" xfId="0" applyNumberFormat="1" applyBorder="1" applyAlignment="1">
      <alignment horizontal="center" vertical="center"/>
    </xf>
    <xf numFmtId="0" fontId="0" fillId="0" borderId="67" xfId="0" applyBorder="1" applyAlignment="1">
      <alignment horizontal="center" vertical="center"/>
    </xf>
    <xf numFmtId="3" fontId="0" fillId="0" borderId="67" xfId="0" applyNumberFormat="1" applyBorder="1" applyAlignment="1">
      <alignment horizontal="center" vertical="center"/>
    </xf>
    <xf numFmtId="3" fontId="4" fillId="0" borderId="101" xfId="0" applyNumberFormat="1" applyFont="1" applyFill="1" applyBorder="1" applyAlignment="1">
      <alignment horizontal="right" vertical="center" wrapText="1"/>
    </xf>
    <xf numFmtId="0" fontId="0" fillId="0" borderId="140" xfId="0" applyBorder="1" applyAlignment="1">
      <alignment horizontal="right" vertical="center"/>
    </xf>
    <xf numFmtId="3" fontId="0" fillId="0" borderId="39" xfId="0" applyNumberFormat="1" applyBorder="1" applyAlignment="1">
      <alignment horizontal="right" vertical="center"/>
    </xf>
    <xf numFmtId="0" fontId="0" fillId="0" borderId="39" xfId="0" applyBorder="1" applyAlignment="1">
      <alignment horizontal="right" vertical="center"/>
    </xf>
    <xf numFmtId="0" fontId="4" fillId="0" borderId="101" xfId="0" applyFont="1" applyFill="1" applyBorder="1" applyAlignment="1">
      <alignment horizontal="right" vertical="center" wrapText="1"/>
    </xf>
    <xf numFmtId="16" fontId="33" fillId="0" borderId="63" xfId="0" applyNumberFormat="1" applyFont="1" applyFill="1" applyBorder="1" applyAlignment="1">
      <alignment vertical="center" wrapText="1"/>
    </xf>
    <xf numFmtId="0" fontId="14" fillId="4" borderId="24" xfId="0" applyFont="1" applyFill="1" applyBorder="1" applyAlignment="1">
      <alignment horizontal="right"/>
    </xf>
    <xf numFmtId="0" fontId="14" fillId="3" borderId="25" xfId="0" applyFont="1" applyFill="1" applyBorder="1" applyAlignment="1">
      <alignment horizontal="right"/>
    </xf>
    <xf numFmtId="0" fontId="57" fillId="0" borderId="0" xfId="0" applyFont="1" applyFill="1"/>
    <xf numFmtId="0" fontId="17" fillId="2" borderId="25" xfId="0" applyFont="1" applyFill="1" applyBorder="1"/>
    <xf numFmtId="0" fontId="0" fillId="0" borderId="141" xfId="0" applyBorder="1"/>
    <xf numFmtId="0" fontId="0" fillId="0" borderId="142" xfId="0" applyBorder="1"/>
    <xf numFmtId="0" fontId="16" fillId="0" borderId="0" xfId="0" applyFont="1"/>
    <xf numFmtId="0" fontId="0" fillId="0" borderId="143" xfId="0" applyBorder="1"/>
    <xf numFmtId="167" fontId="13" fillId="0" borderId="56" xfId="0" applyNumberFormat="1" applyFont="1" applyBorder="1"/>
    <xf numFmtId="167" fontId="13" fillId="0" borderId="58" xfId="0" applyNumberFormat="1" applyFont="1" applyBorder="1"/>
    <xf numFmtId="167" fontId="13" fillId="0" borderId="101" xfId="0" applyNumberFormat="1" applyFont="1" applyBorder="1"/>
    <xf numFmtId="167" fontId="13" fillId="0" borderId="102" xfId="0" applyNumberFormat="1" applyFont="1" applyBorder="1"/>
    <xf numFmtId="0" fontId="13" fillId="0" borderId="113" xfId="0" applyFont="1" applyBorder="1" applyAlignment="1">
      <alignment horizontal="center" vertical="center" wrapText="1"/>
    </xf>
    <xf numFmtId="0" fontId="13" fillId="0" borderId="19" xfId="0" quotePrefix="1" applyFont="1" applyBorder="1" applyAlignment="1">
      <alignment horizontal="center" vertical="center"/>
    </xf>
    <xf numFmtId="167" fontId="14" fillId="3" borderId="0" xfId="0" applyNumberFormat="1" applyFont="1" applyFill="1" applyAlignment="1">
      <alignment horizontal="center" vertical="center"/>
    </xf>
    <xf numFmtId="167" fontId="13" fillId="0" borderId="70" xfId="0" applyNumberFormat="1" applyFont="1" applyBorder="1" applyAlignment="1">
      <alignment horizontal="right"/>
    </xf>
    <xf numFmtId="0" fontId="13" fillId="0" borderId="0" xfId="0" applyFont="1" applyAlignment="1">
      <alignment horizontal="center" vertical="center"/>
    </xf>
    <xf numFmtId="0" fontId="13" fillId="0" borderId="144" xfId="0" applyFont="1" applyBorder="1"/>
    <xf numFmtId="3" fontId="0" fillId="0" borderId="144" xfId="0" applyNumberFormat="1" applyBorder="1"/>
    <xf numFmtId="3" fontId="13" fillId="0" borderId="144" xfId="0" applyNumberFormat="1" applyFont="1" applyBorder="1"/>
    <xf numFmtId="0" fontId="13" fillId="0" borderId="108" xfId="0" applyFont="1" applyBorder="1" applyAlignment="1">
      <alignment vertical="center" wrapText="1"/>
    </xf>
    <xf numFmtId="0" fontId="13" fillId="0" borderId="0" xfId="0" applyFont="1" applyAlignment="1">
      <alignment horizontal="center" vertical="center"/>
    </xf>
    <xf numFmtId="0" fontId="59" fillId="0" borderId="0" xfId="0" applyFont="1" applyFill="1" applyAlignment="1">
      <alignment vertical="center" wrapText="1"/>
    </xf>
    <xf numFmtId="0" fontId="28" fillId="0" borderId="0" xfId="0" applyFont="1" applyFill="1"/>
    <xf numFmtId="0" fontId="13" fillId="0" borderId="0" xfId="0" applyFont="1" applyAlignment="1">
      <alignment horizontal="center" vertical="center"/>
    </xf>
    <xf numFmtId="0" fontId="0" fillId="0" borderId="14" xfId="0" applyBorder="1" applyAlignment="1">
      <alignment horizontal="left" wrapText="1"/>
    </xf>
    <xf numFmtId="0" fontId="0" fillId="0" borderId="17" xfId="0" applyBorder="1" applyAlignment="1">
      <alignment horizontal="left" vertical="top" wrapText="1"/>
    </xf>
    <xf numFmtId="0" fontId="13" fillId="0" borderId="0" xfId="0" applyFont="1" applyAlignment="1">
      <alignment horizontal="center" vertical="center"/>
    </xf>
    <xf numFmtId="0" fontId="14" fillId="0" borderId="0" xfId="0" applyFont="1" applyFill="1" applyBorder="1" applyAlignment="1">
      <alignment vertical="center" wrapText="1"/>
    </xf>
    <xf numFmtId="0" fontId="13" fillId="0" borderId="32" xfId="0" applyFont="1" applyBorder="1" applyAlignment="1">
      <alignment wrapText="1"/>
    </xf>
    <xf numFmtId="0" fontId="13" fillId="0" borderId="33" xfId="0" applyFont="1" applyBorder="1" applyAlignment="1">
      <alignment wrapText="1"/>
    </xf>
    <xf numFmtId="0" fontId="13"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60" fillId="0" borderId="0" xfId="0" applyFont="1" applyAlignment="1">
      <alignment vertical="center"/>
    </xf>
    <xf numFmtId="0" fontId="0" fillId="0" borderId="10" xfId="0" applyBorder="1" applyAlignment="1">
      <alignment horizontal="left" vertical="center" wrapText="1"/>
    </xf>
    <xf numFmtId="0" fontId="13" fillId="0" borderId="10" xfId="0" applyFont="1" applyBorder="1" applyAlignment="1">
      <alignment horizontal="left" vertical="center" wrapText="1"/>
    </xf>
    <xf numFmtId="167" fontId="18" fillId="0" borderId="12" xfId="0" applyNumberFormat="1" applyFont="1" applyBorder="1" applyAlignment="1">
      <alignment horizontal="right" vertical="center"/>
    </xf>
    <xf numFmtId="167" fontId="18" fillId="0" borderId="18" xfId="0" applyNumberFormat="1" applyFont="1" applyBorder="1" applyAlignment="1">
      <alignment horizontal="right" vertical="center"/>
    </xf>
    <xf numFmtId="167" fontId="18" fillId="7" borderId="103" xfId="0" applyNumberFormat="1" applyFont="1" applyFill="1" applyBorder="1" applyAlignment="1">
      <alignment horizontal="right" vertical="center"/>
    </xf>
    <xf numFmtId="167" fontId="18" fillId="0" borderId="15" xfId="0" applyNumberFormat="1" applyFont="1" applyBorder="1" applyAlignment="1">
      <alignment horizontal="right" vertical="center"/>
    </xf>
    <xf numFmtId="167" fontId="4" fillId="0" borderId="12" xfId="0" applyNumberFormat="1" applyFont="1" applyBorder="1" applyAlignment="1">
      <alignment horizontal="right" vertical="center"/>
    </xf>
    <xf numFmtId="167" fontId="4" fillId="0" borderId="15" xfId="0" applyNumberFormat="1" applyFont="1" applyBorder="1" applyAlignment="1">
      <alignment horizontal="right" vertical="center"/>
    </xf>
    <xf numFmtId="167" fontId="4" fillId="0" borderId="67" xfId="0" applyNumberFormat="1" applyFont="1" applyBorder="1" applyAlignment="1">
      <alignment horizontal="right" vertical="center"/>
    </xf>
    <xf numFmtId="167" fontId="4" fillId="0" borderId="0" xfId="0" applyNumberFormat="1" applyFont="1" applyAlignment="1">
      <alignment horizontal="right" vertical="center"/>
    </xf>
    <xf numFmtId="167" fontId="14" fillId="2" borderId="29" xfId="0" applyNumberFormat="1" applyFont="1" applyFill="1" applyBorder="1" applyAlignment="1">
      <alignment horizontal="right" vertical="center"/>
    </xf>
    <xf numFmtId="167" fontId="14" fillId="4" borderId="29" xfId="0" applyNumberFormat="1" applyFont="1" applyFill="1" applyBorder="1" applyAlignment="1">
      <alignment horizontal="right" vertical="center"/>
    </xf>
    <xf numFmtId="0" fontId="11" fillId="0" borderId="29" xfId="0" applyFont="1" applyFill="1" applyBorder="1" applyAlignment="1">
      <alignment horizontal="center" vertical="center" wrapText="1"/>
    </xf>
    <xf numFmtId="3" fontId="0" fillId="0" borderId="46" xfId="0" applyNumberFormat="1" applyBorder="1" applyAlignment="1">
      <alignment horizontal="right" vertical="center"/>
    </xf>
    <xf numFmtId="3" fontId="0" fillId="0" borderId="43" xfId="0" applyNumberFormat="1" applyBorder="1" applyAlignment="1">
      <alignment horizontal="right" vertical="center"/>
    </xf>
    <xf numFmtId="3" fontId="0" fillId="0" borderId="50" xfId="0" applyNumberFormat="1" applyBorder="1" applyAlignment="1">
      <alignment horizontal="right" vertical="center"/>
    </xf>
    <xf numFmtId="3" fontId="0" fillId="0" borderId="47" xfId="0" applyNumberFormat="1" applyBorder="1" applyAlignment="1">
      <alignment horizontal="right" vertical="center"/>
    </xf>
    <xf numFmtId="3" fontId="0" fillId="0" borderId="44" xfId="0" applyNumberFormat="1" applyBorder="1" applyAlignment="1">
      <alignment horizontal="right" vertical="center"/>
    </xf>
    <xf numFmtId="3" fontId="18" fillId="0" borderId="44" xfId="0" applyNumberFormat="1" applyFont="1" applyBorder="1" applyAlignment="1">
      <alignment horizontal="right" vertical="center"/>
    </xf>
    <xf numFmtId="3" fontId="0" fillId="0" borderId="51" xfId="0" applyNumberFormat="1" applyBorder="1" applyAlignment="1">
      <alignment horizontal="right" vertical="center"/>
    </xf>
    <xf numFmtId="3" fontId="0" fillId="0" borderId="48" xfId="0" applyNumberFormat="1" applyBorder="1" applyAlignment="1">
      <alignment horizontal="right" vertical="center"/>
    </xf>
    <xf numFmtId="3" fontId="0" fillId="0" borderId="45" xfId="0" applyNumberFormat="1" applyBorder="1" applyAlignment="1">
      <alignment horizontal="right" vertical="center"/>
    </xf>
    <xf numFmtId="3" fontId="0" fillId="0" borderId="52" xfId="0" applyNumberFormat="1" applyBorder="1" applyAlignment="1">
      <alignment horizontal="right" vertical="center"/>
    </xf>
    <xf numFmtId="3" fontId="13" fillId="0" borderId="37" xfId="0" applyNumberFormat="1" applyFont="1" applyBorder="1" applyAlignment="1">
      <alignment vertical="center"/>
    </xf>
    <xf numFmtId="3" fontId="0" fillId="0" borderId="46" xfId="0" applyNumberFormat="1" applyBorder="1" applyAlignment="1">
      <alignment vertical="center"/>
    </xf>
    <xf numFmtId="3" fontId="0" fillId="0" borderId="43" xfId="0" applyNumberFormat="1" applyBorder="1" applyAlignment="1">
      <alignment vertical="center"/>
    </xf>
    <xf numFmtId="3" fontId="0" fillId="0" borderId="50" xfId="0" applyNumberFormat="1" applyBorder="1" applyAlignment="1">
      <alignment vertical="center"/>
    </xf>
    <xf numFmtId="0" fontId="0" fillId="0" borderId="149" xfId="0" applyFill="1" applyBorder="1" applyAlignment="1">
      <alignment horizontal="right" vertical="center"/>
    </xf>
    <xf numFmtId="0" fontId="4" fillId="0" borderId="0" xfId="0" applyFont="1"/>
    <xf numFmtId="0" fontId="4" fillId="0" borderId="0" xfId="0" applyFont="1" applyFill="1"/>
    <xf numFmtId="0" fontId="14" fillId="3" borderId="0" xfId="0" applyFont="1" applyFill="1" applyAlignment="1">
      <alignment horizontal="center" vertical="center" wrapText="1"/>
    </xf>
    <xf numFmtId="0" fontId="14" fillId="3" borderId="0" xfId="0" applyFont="1" applyFill="1" applyAlignment="1">
      <alignment horizontal="center" vertical="center" wrapText="1"/>
    </xf>
    <xf numFmtId="0" fontId="14" fillId="2" borderId="27" xfId="0" applyFont="1" applyFill="1" applyBorder="1" applyAlignment="1">
      <alignment horizontal="center" vertical="center"/>
    </xf>
    <xf numFmtId="0" fontId="13" fillId="0" borderId="0" xfId="0" applyFont="1" applyAlignment="1">
      <alignment horizontal="center" vertical="center"/>
    </xf>
    <xf numFmtId="0" fontId="14" fillId="3" borderId="125" xfId="0" applyFont="1" applyFill="1" applyBorder="1"/>
    <xf numFmtId="0" fontId="14" fillId="3" borderId="126" xfId="0" applyFont="1" applyFill="1" applyBorder="1"/>
    <xf numFmtId="0" fontId="0" fillId="0" borderId="32" xfId="0" applyFill="1" applyBorder="1"/>
    <xf numFmtId="0" fontId="0" fillId="0" borderId="34" xfId="0" applyFill="1" applyBorder="1"/>
    <xf numFmtId="0" fontId="24" fillId="0" borderId="0" xfId="0" applyFont="1"/>
    <xf numFmtId="0" fontId="14" fillId="2" borderId="103" xfId="0" applyFont="1" applyFill="1" applyBorder="1" applyAlignment="1">
      <alignment horizontal="center" vertical="center" wrapText="1"/>
    </xf>
    <xf numFmtId="0" fontId="14" fillId="3" borderId="103" xfId="0" applyFont="1" applyFill="1" applyBorder="1" applyAlignment="1">
      <alignment horizontal="center" vertical="center"/>
    </xf>
    <xf numFmtId="3" fontId="14" fillId="3" borderId="20" xfId="0" applyNumberFormat="1" applyFont="1" applyFill="1" applyBorder="1" applyAlignment="1">
      <alignment horizontal="right" vertical="center"/>
    </xf>
    <xf numFmtId="3" fontId="14" fillId="4" borderId="103" xfId="0" applyNumberFormat="1" applyFont="1" applyFill="1" applyBorder="1" applyAlignment="1">
      <alignment horizontal="right" vertical="center"/>
    </xf>
    <xf numFmtId="10" fontId="0" fillId="0" borderId="0" xfId="0" applyNumberFormat="1"/>
    <xf numFmtId="0" fontId="14" fillId="6" borderId="103" xfId="0" applyFont="1" applyFill="1" applyBorder="1"/>
    <xf numFmtId="0" fontId="14" fillId="3" borderId="103" xfId="0" applyFont="1" applyFill="1" applyBorder="1"/>
    <xf numFmtId="0" fontId="14" fillId="3" borderId="0" xfId="0" applyFont="1" applyFill="1" applyAlignment="1">
      <alignment horizontal="center" vertical="center" wrapText="1"/>
    </xf>
    <xf numFmtId="167" fontId="14" fillId="3" borderId="150" xfId="0" applyNumberFormat="1" applyFont="1" applyFill="1" applyBorder="1" applyAlignment="1">
      <alignment vertical="center"/>
    </xf>
    <xf numFmtId="167" fontId="14" fillId="3" borderId="151" xfId="0" applyNumberFormat="1" applyFont="1" applyFill="1" applyBorder="1" applyAlignment="1">
      <alignment vertical="center"/>
    </xf>
    <xf numFmtId="9" fontId="0" fillId="0" borderId="0" xfId="0" applyNumberFormat="1"/>
    <xf numFmtId="0" fontId="14" fillId="3" borderId="0" xfId="0" applyFont="1" applyFill="1" applyAlignment="1">
      <alignment horizontal="center" vertical="center" wrapText="1"/>
    </xf>
    <xf numFmtId="0" fontId="13" fillId="0" borderId="0" xfId="0" applyFont="1" applyAlignment="1">
      <alignment horizontal="center" vertical="center"/>
    </xf>
    <xf numFmtId="49" fontId="57" fillId="0" borderId="0" xfId="1" applyNumberFormat="1" applyFont="1" applyAlignment="1">
      <alignment horizontal="right"/>
    </xf>
    <xf numFmtId="0" fontId="78" fillId="0" borderId="0" xfId="0" applyFont="1"/>
    <xf numFmtId="167" fontId="13" fillId="3" borderId="15" xfId="0" applyNumberFormat="1" applyFont="1" applyFill="1" applyBorder="1" applyAlignment="1">
      <alignment horizontal="right" vertical="center"/>
    </xf>
    <xf numFmtId="167" fontId="13" fillId="0" borderId="0" xfId="0" applyNumberFormat="1" applyFont="1" applyBorder="1" applyAlignment="1">
      <alignment horizontal="right" vertical="center"/>
    </xf>
    <xf numFmtId="0" fontId="77" fillId="0" borderId="0" xfId="0" applyFont="1"/>
    <xf numFmtId="167" fontId="77" fillId="0" borderId="0" xfId="0" applyNumberFormat="1" applyFont="1"/>
    <xf numFmtId="0" fontId="78" fillId="0" borderId="0" xfId="0" applyFont="1" applyAlignment="1"/>
    <xf numFmtId="0" fontId="79" fillId="0" borderId="0" xfId="0" applyFont="1" applyFill="1" applyAlignment="1">
      <alignment horizontal="center" vertical="center" wrapText="1"/>
    </xf>
    <xf numFmtId="0" fontId="79" fillId="0" borderId="0" xfId="0" applyFont="1" applyFill="1" applyBorder="1" applyAlignment="1">
      <alignment horizontal="center" vertical="center" wrapText="1"/>
    </xf>
    <xf numFmtId="0" fontId="25" fillId="0" borderId="0" xfId="0" applyFont="1" applyFill="1" applyAlignment="1">
      <alignment horizontal="center" vertical="center" wrapText="1"/>
    </xf>
    <xf numFmtId="3" fontId="16" fillId="0" borderId="12" xfId="0" applyNumberFormat="1" applyFont="1" applyBorder="1"/>
    <xf numFmtId="3" fontId="16" fillId="0" borderId="15" xfId="0" applyNumberFormat="1" applyFont="1" applyBorder="1"/>
    <xf numFmtId="3" fontId="16" fillId="0" borderId="18" xfId="0" applyNumberFormat="1" applyFont="1" applyBorder="1"/>
    <xf numFmtId="3" fontId="17" fillId="2" borderId="24" xfId="0" applyNumberFormat="1" applyFont="1" applyFill="1" applyBorder="1"/>
    <xf numFmtId="3" fontId="16" fillId="0" borderId="22" xfId="0" applyNumberFormat="1" applyFont="1" applyBorder="1"/>
    <xf numFmtId="167" fontId="25" fillId="0" borderId="12" xfId="0" applyNumberFormat="1" applyFont="1" applyBorder="1" applyAlignment="1">
      <alignment horizontal="right" vertical="center"/>
    </xf>
    <xf numFmtId="167" fontId="16" fillId="7" borderId="103" xfId="0" applyNumberFormat="1" applyFont="1" applyFill="1" applyBorder="1" applyAlignment="1">
      <alignment horizontal="right" vertical="center"/>
    </xf>
    <xf numFmtId="1" fontId="0" fillId="0" borderId="0" xfId="0" applyNumberFormat="1"/>
    <xf numFmtId="1" fontId="0" fillId="0" borderId="0" xfId="0" applyNumberFormat="1" applyFill="1" applyBorder="1"/>
    <xf numFmtId="0" fontId="57" fillId="0" borderId="0" xfId="0" applyFont="1" applyAlignment="1">
      <alignment horizontal="left"/>
    </xf>
    <xf numFmtId="0" fontId="57" fillId="0" borderId="0" xfId="0" applyNumberFormat="1" applyFont="1"/>
    <xf numFmtId="0" fontId="59" fillId="0" borderId="0" xfId="0" applyFont="1" applyAlignment="1">
      <alignment horizontal="left"/>
    </xf>
    <xf numFmtId="0" fontId="59" fillId="0" borderId="0" xfId="0" applyNumberFormat="1" applyFont="1"/>
    <xf numFmtId="0" fontId="59" fillId="0" borderId="0" xfId="0" applyFont="1"/>
    <xf numFmtId="0" fontId="59" fillId="0" borderId="0" xfId="0" applyFont="1" applyFill="1"/>
    <xf numFmtId="0" fontId="59" fillId="5" borderId="0" xfId="0" applyFont="1" applyFill="1" applyBorder="1"/>
    <xf numFmtId="0" fontId="28" fillId="5" borderId="0" xfId="0" applyFont="1" applyFill="1" applyBorder="1"/>
    <xf numFmtId="0" fontId="59" fillId="5" borderId="0" xfId="0" applyFont="1" applyFill="1" applyBorder="1" applyAlignment="1">
      <alignment horizontal="left"/>
    </xf>
    <xf numFmtId="0" fontId="59" fillId="5" borderId="0" xfId="0" applyNumberFormat="1" applyFont="1" applyFill="1" applyBorder="1"/>
    <xf numFmtId="0" fontId="28" fillId="0" borderId="0" xfId="0" applyFont="1" applyBorder="1"/>
    <xf numFmtId="0" fontId="28" fillId="0" borderId="0" xfId="0" applyFont="1" applyAlignment="1">
      <alignment horizontal="left"/>
    </xf>
    <xf numFmtId="0" fontId="28" fillId="0" borderId="0" xfId="0" applyNumberFormat="1" applyFont="1"/>
    <xf numFmtId="0" fontId="28" fillId="5" borderId="0" xfId="0" applyFont="1" applyFill="1"/>
    <xf numFmtId="0" fontId="0" fillId="0" borderId="0" xfId="0"/>
    <xf numFmtId="167" fontId="13" fillId="0" borderId="37" xfId="0" applyNumberFormat="1" applyFont="1" applyBorder="1"/>
    <xf numFmtId="167" fontId="13" fillId="0" borderId="38" xfId="0" applyNumberFormat="1" applyFont="1" applyBorder="1"/>
    <xf numFmtId="167" fontId="13" fillId="0" borderId="39" xfId="0" applyNumberFormat="1" applyFont="1" applyBorder="1"/>
    <xf numFmtId="167" fontId="14" fillId="3" borderId="0" xfId="0" applyNumberFormat="1" applyFont="1" applyFill="1" applyBorder="1"/>
    <xf numFmtId="0" fontId="14" fillId="4" borderId="29" xfId="0" applyFont="1" applyFill="1" applyBorder="1"/>
    <xf numFmtId="0" fontId="14" fillId="2" borderId="29" xfId="0" applyFont="1" applyFill="1" applyBorder="1"/>
    <xf numFmtId="3" fontId="14" fillId="2" borderId="29" xfId="0" applyNumberFormat="1" applyFont="1" applyFill="1" applyBorder="1"/>
    <xf numFmtId="0" fontId="0" fillId="0" borderId="12" xfId="0" applyBorder="1"/>
    <xf numFmtId="0" fontId="0" fillId="0" borderId="15" xfId="0" applyBorder="1"/>
    <xf numFmtId="0" fontId="0" fillId="0" borderId="18" xfId="0" applyBorder="1"/>
    <xf numFmtId="0" fontId="14" fillId="2" borderId="24" xfId="0" applyFont="1" applyFill="1" applyBorder="1"/>
    <xf numFmtId="0" fontId="0" fillId="0" borderId="67" xfId="0" applyBorder="1"/>
    <xf numFmtId="0" fontId="16" fillId="0" borderId="12" xfId="0" applyFont="1" applyBorder="1"/>
    <xf numFmtId="0" fontId="16" fillId="0" borderId="15" xfId="0" applyFont="1" applyBorder="1"/>
    <xf numFmtId="0" fontId="16" fillId="0" borderId="18" xfId="0" applyFont="1" applyBorder="1"/>
    <xf numFmtId="3" fontId="0" fillId="0" borderId="14" xfId="0" applyNumberFormat="1" applyBorder="1"/>
    <xf numFmtId="0" fontId="17" fillId="2" borderId="25" xfId="0" applyFont="1" applyFill="1" applyBorder="1"/>
    <xf numFmtId="9" fontId="0" fillId="0" borderId="0" xfId="182" applyFont="1"/>
    <xf numFmtId="0" fontId="13" fillId="0" borderId="0" xfId="0" applyFont="1" applyAlignment="1">
      <alignment horizontal="center" vertical="center"/>
    </xf>
    <xf numFmtId="3" fontId="0" fillId="0" borderId="13" xfId="0" applyNumberFormat="1" applyBorder="1" applyAlignment="1">
      <alignment horizontal="right" vertical="center"/>
    </xf>
    <xf numFmtId="3" fontId="0" fillId="0" borderId="19" xfId="0" applyNumberFormat="1" applyBorder="1" applyAlignment="1">
      <alignment horizontal="right" vertical="center"/>
    </xf>
    <xf numFmtId="3" fontId="14" fillId="4" borderId="28" xfId="0" applyNumberFormat="1" applyFont="1" applyFill="1" applyBorder="1" applyAlignment="1">
      <alignment horizontal="right" vertical="center"/>
    </xf>
    <xf numFmtId="3" fontId="0" fillId="0" borderId="23" xfId="0" applyNumberFormat="1" applyBorder="1" applyAlignment="1">
      <alignment horizontal="right" vertical="center"/>
    </xf>
    <xf numFmtId="3" fontId="18" fillId="0" borderId="27" xfId="0" applyNumberFormat="1" applyFont="1" applyBorder="1"/>
    <xf numFmtId="3" fontId="14" fillId="2" borderId="28" xfId="0" applyNumberFormat="1" applyFont="1" applyFill="1" applyBorder="1" applyAlignment="1">
      <alignment horizontal="right" vertical="center"/>
    </xf>
    <xf numFmtId="3" fontId="0" fillId="0" borderId="54" xfId="0" applyNumberFormat="1" applyBorder="1"/>
    <xf numFmtId="3" fontId="14" fillId="3" borderId="55" xfId="0" applyNumberFormat="1" applyFont="1" applyFill="1" applyBorder="1" applyAlignment="1">
      <alignment horizontal="right" vertical="center"/>
    </xf>
    <xf numFmtId="49" fontId="0" fillId="0" borderId="0" xfId="0" applyNumberFormat="1"/>
    <xf numFmtId="0" fontId="0" fillId="0" borderId="0" xfId="0"/>
    <xf numFmtId="3" fontId="0" fillId="0" borderId="0" xfId="0" applyNumberFormat="1"/>
    <xf numFmtId="3" fontId="14" fillId="3" borderId="25" xfId="0" applyNumberFormat="1" applyFont="1" applyFill="1" applyBorder="1"/>
    <xf numFmtId="3" fontId="13" fillId="0" borderId="15" xfId="0" applyNumberFormat="1" applyFont="1" applyBorder="1"/>
    <xf numFmtId="3" fontId="13" fillId="0" borderId="67" xfId="0" applyNumberFormat="1" applyFont="1" applyBorder="1"/>
    <xf numFmtId="3" fontId="13" fillId="0" borderId="68" xfId="0" applyNumberFormat="1" applyFont="1" applyBorder="1"/>
    <xf numFmtId="3" fontId="13" fillId="0" borderId="82" xfId="0" applyNumberFormat="1" applyFont="1" applyBorder="1"/>
    <xf numFmtId="0" fontId="13" fillId="0" borderId="0" xfId="0" applyFont="1" applyAlignment="1">
      <alignment horizontal="center" vertical="center"/>
    </xf>
    <xf numFmtId="167" fontId="14" fillId="3" borderId="153" xfId="0" applyNumberFormat="1" applyFont="1" applyFill="1" applyBorder="1"/>
    <xf numFmtId="167" fontId="14" fillId="3" borderId="154" xfId="0" applyNumberFormat="1" applyFont="1" applyFill="1" applyBorder="1"/>
    <xf numFmtId="167" fontId="14" fillId="3" borderId="155" xfId="0" applyNumberFormat="1" applyFont="1" applyFill="1" applyBorder="1"/>
    <xf numFmtId="167" fontId="14" fillId="3" borderId="65" xfId="0" applyNumberFormat="1" applyFont="1" applyFill="1" applyBorder="1"/>
    <xf numFmtId="0" fontId="0" fillId="0" borderId="0" xfId="0" applyNumberFormat="1"/>
    <xf numFmtId="0" fontId="24" fillId="0" borderId="0" xfId="0" applyFont="1" applyFill="1"/>
    <xf numFmtId="0" fontId="57" fillId="5" borderId="0" xfId="0" applyFont="1" applyFill="1"/>
    <xf numFmtId="0" fontId="28" fillId="0" borderId="0" xfId="0" applyFont="1" applyAlignment="1">
      <alignment horizontal="center" vertical="center"/>
    </xf>
    <xf numFmtId="170" fontId="0" fillId="0" borderId="0" xfId="199" applyNumberFormat="1" applyFont="1"/>
    <xf numFmtId="0" fontId="13" fillId="0" borderId="0" xfId="0" applyNumberFormat="1" applyFont="1"/>
    <xf numFmtId="0" fontId="0" fillId="0" borderId="0" xfId="0" applyAlignment="1">
      <alignment horizontal="left"/>
    </xf>
    <xf numFmtId="0" fontId="13" fillId="0" borderId="0" xfId="0" applyFont="1" applyAlignment="1">
      <alignment horizontal="center" vertical="center"/>
    </xf>
    <xf numFmtId="0" fontId="80" fillId="0" borderId="0" xfId="0" applyFont="1"/>
    <xf numFmtId="167" fontId="11" fillId="0" borderId="12" xfId="0" applyNumberFormat="1" applyFont="1" applyBorder="1" applyAlignment="1">
      <alignment horizontal="right" vertical="center"/>
    </xf>
    <xf numFmtId="167" fontId="11" fillId="0" borderId="15" xfId="0" applyNumberFormat="1" applyFont="1" applyBorder="1" applyAlignment="1">
      <alignment horizontal="right" vertical="center"/>
    </xf>
    <xf numFmtId="167" fontId="11" fillId="0" borderId="67" xfId="0" applyNumberFormat="1" applyFont="1" applyBorder="1" applyAlignment="1">
      <alignment horizontal="right" vertical="center"/>
    </xf>
    <xf numFmtId="167" fontId="14" fillId="3" borderId="29" xfId="0" applyNumberFormat="1" applyFont="1" applyFill="1" applyBorder="1" applyAlignment="1">
      <alignment horizontal="right" vertical="center"/>
    </xf>
    <xf numFmtId="167" fontId="14" fillId="0" borderId="0" xfId="0" applyNumberFormat="1" applyFont="1" applyAlignment="1">
      <alignment horizontal="right" vertical="center"/>
    </xf>
    <xf numFmtId="167" fontId="0" fillId="0" borderId="0" xfId="182" applyNumberFormat="1" applyFont="1"/>
    <xf numFmtId="0" fontId="57" fillId="0" borderId="0" xfId="0" applyFont="1" applyFill="1" applyBorder="1"/>
    <xf numFmtId="0" fontId="58" fillId="0" borderId="0" xfId="0" applyFont="1" applyFill="1" applyBorder="1" applyAlignment="1">
      <alignment horizontal="center" vertical="center" wrapText="1"/>
    </xf>
    <xf numFmtId="3" fontId="57" fillId="0" borderId="0" xfId="0" applyNumberFormat="1" applyFont="1" applyFill="1" applyBorder="1"/>
    <xf numFmtId="168" fontId="78" fillId="0" borderId="0" xfId="0" applyNumberFormat="1" applyFont="1"/>
    <xf numFmtId="168" fontId="14" fillId="3" borderId="24" xfId="0" applyNumberFormat="1" applyFont="1" applyFill="1" applyBorder="1"/>
    <xf numFmtId="168" fontId="13" fillId="0" borderId="15" xfId="0" applyNumberFormat="1" applyFont="1" applyBorder="1"/>
    <xf numFmtId="168" fontId="13" fillId="0" borderId="18" xfId="0" applyNumberFormat="1" applyFont="1" applyBorder="1"/>
    <xf numFmtId="168" fontId="13" fillId="0" borderId="22" xfId="0" applyNumberFormat="1" applyFont="1" applyBorder="1"/>
    <xf numFmtId="168" fontId="13" fillId="0" borderId="12" xfId="0" applyNumberFormat="1" applyFont="1" applyBorder="1"/>
    <xf numFmtId="0" fontId="58" fillId="0" borderId="0" xfId="0" applyFont="1" applyFill="1" applyAlignment="1">
      <alignment horizontal="center" vertical="center" wrapText="1"/>
    </xf>
    <xf numFmtId="167" fontId="58" fillId="0" borderId="38" xfId="0" applyNumberFormat="1" applyFont="1" applyBorder="1"/>
    <xf numFmtId="167" fontId="58" fillId="0" borderId="39" xfId="0" applyNumberFormat="1" applyFont="1" applyBorder="1"/>
    <xf numFmtId="167" fontId="58" fillId="0" borderId="36" xfId="0" applyNumberFormat="1" applyFont="1" applyBorder="1"/>
    <xf numFmtId="167" fontId="58" fillId="0" borderId="37" xfId="0" applyNumberFormat="1" applyFont="1" applyBorder="1"/>
    <xf numFmtId="167" fontId="59" fillId="3" borderId="0" xfId="0" applyNumberFormat="1" applyFont="1" applyFill="1" applyBorder="1"/>
    <xf numFmtId="0" fontId="11" fillId="0" borderId="108" xfId="0" applyFont="1" applyBorder="1" applyAlignment="1">
      <alignment vertical="center" wrapText="1"/>
    </xf>
    <xf numFmtId="167" fontId="11" fillId="0" borderId="108" xfId="0" applyNumberFormat="1" applyFont="1" applyBorder="1" applyAlignment="1">
      <alignment horizontal="right" vertical="center"/>
    </xf>
    <xf numFmtId="167" fontId="11" fillId="0" borderId="108" xfId="0" applyNumberFormat="1" applyFont="1" applyBorder="1" applyAlignment="1">
      <alignment vertical="center"/>
    </xf>
    <xf numFmtId="0" fontId="13" fillId="0" borderId="18" xfId="0" applyFont="1" applyBorder="1"/>
    <xf numFmtId="0" fontId="24" fillId="0" borderId="0" xfId="0" applyFont="1" applyFill="1" applyBorder="1" applyAlignment="1">
      <alignment vertical="center" wrapText="1"/>
    </xf>
    <xf numFmtId="0" fontId="33" fillId="0" borderId="0" xfId="0" applyFont="1"/>
    <xf numFmtId="0" fontId="84" fillId="0" borderId="92" xfId="0" applyFont="1" applyBorder="1" applyAlignment="1">
      <alignment horizontal="right"/>
    </xf>
    <xf numFmtId="0" fontId="84" fillId="0" borderId="93" xfId="0" applyFont="1" applyBorder="1" applyAlignment="1">
      <alignment horizontal="right"/>
    </xf>
    <xf numFmtId="3" fontId="14" fillId="4" borderId="25" xfId="0" applyNumberFormat="1" applyFont="1" applyFill="1" applyBorder="1" applyAlignment="1">
      <alignment vertical="center"/>
    </xf>
    <xf numFmtId="0" fontId="85" fillId="0" borderId="0" xfId="0" applyFont="1"/>
    <xf numFmtId="0" fontId="58" fillId="0" borderId="0" xfId="0" applyNumberFormat="1" applyFont="1"/>
    <xf numFmtId="0" fontId="78" fillId="0" borderId="0" xfId="0" applyNumberFormat="1" applyFont="1"/>
    <xf numFmtId="0" fontId="79" fillId="0" borderId="0" xfId="0" applyNumberFormat="1" applyFont="1"/>
    <xf numFmtId="0" fontId="4" fillId="0" borderId="0" xfId="0" applyFont="1" applyAlignment="1">
      <alignment horizontal="left"/>
    </xf>
    <xf numFmtId="0" fontId="4" fillId="0" borderId="0" xfId="0" applyNumberFormat="1" applyFont="1"/>
    <xf numFmtId="0" fontId="86" fillId="0" borderId="0" xfId="0" applyFont="1"/>
    <xf numFmtId="171" fontId="0" fillId="0" borderId="0" xfId="199" applyNumberFormat="1" applyFont="1"/>
    <xf numFmtId="3" fontId="77" fillId="0" borderId="0" xfId="0" applyNumberFormat="1" applyFont="1"/>
    <xf numFmtId="167" fontId="77" fillId="0" borderId="0" xfId="182" applyNumberFormat="1" applyFont="1"/>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0"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0" xfId="1" applyFont="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center"/>
    </xf>
    <xf numFmtId="0" fontId="60" fillId="0" borderId="147" xfId="0" applyFont="1" applyBorder="1" applyAlignment="1">
      <alignment horizontal="center" vertical="center"/>
    </xf>
    <xf numFmtId="0" fontId="60" fillId="0" borderId="148" xfId="0" applyFont="1" applyBorder="1" applyAlignment="1">
      <alignment horizontal="center" vertical="center"/>
    </xf>
    <xf numFmtId="0" fontId="24" fillId="0" borderId="0" xfId="0" applyFont="1" applyAlignment="1">
      <alignment horizontal="left" wrapText="1"/>
    </xf>
    <xf numFmtId="0" fontId="5" fillId="0" borderId="106" xfId="0" applyFont="1" applyFill="1" applyBorder="1" applyAlignment="1">
      <alignment horizontal="center"/>
    </xf>
    <xf numFmtId="0" fontId="5" fillId="0" borderId="107" xfId="0" applyFont="1" applyFill="1" applyBorder="1" applyAlignment="1">
      <alignment horizontal="center"/>
    </xf>
    <xf numFmtId="0" fontId="14" fillId="3" borderId="20" xfId="0" applyFont="1" applyFill="1" applyBorder="1" applyAlignment="1">
      <alignment horizontal="center"/>
    </xf>
    <xf numFmtId="0" fontId="30" fillId="3" borderId="0" xfId="0" applyFont="1" applyFill="1" applyAlignment="1">
      <alignment horizontal="center" vertical="center" wrapText="1"/>
    </xf>
    <xf numFmtId="0" fontId="14" fillId="2" borderId="27" xfId="0" applyFont="1" applyFill="1" applyBorder="1" applyAlignment="1">
      <alignment horizontal="center"/>
    </xf>
    <xf numFmtId="0" fontId="14" fillId="2" borderId="28" xfId="0" applyFont="1" applyFill="1" applyBorder="1" applyAlignment="1">
      <alignment horizontal="center"/>
    </xf>
    <xf numFmtId="0" fontId="14" fillId="2" borderId="20" xfId="0" applyFont="1" applyFill="1" applyBorder="1" applyAlignment="1">
      <alignment horizontal="center"/>
    </xf>
    <xf numFmtId="0" fontId="14" fillId="2" borderId="26" xfId="0" applyFont="1" applyFill="1" applyBorder="1" applyAlignment="1">
      <alignment horizont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2" borderId="26" xfId="0" applyFont="1" applyFill="1" applyBorder="1" applyAlignment="1">
      <alignment horizontal="center" wrapText="1"/>
    </xf>
    <xf numFmtId="0" fontId="14" fillId="2" borderId="27" xfId="0" applyFont="1" applyFill="1" applyBorder="1" applyAlignment="1">
      <alignment horizontal="center" wrapText="1"/>
    </xf>
    <xf numFmtId="0" fontId="14" fillId="2" borderId="28" xfId="0" applyFont="1" applyFill="1" applyBorder="1" applyAlignment="1">
      <alignment horizontal="center" wrapText="1"/>
    </xf>
    <xf numFmtId="0" fontId="14" fillId="3" borderId="0" xfId="0" applyFont="1" applyFill="1" applyAlignment="1">
      <alignment horizontal="center"/>
    </xf>
    <xf numFmtId="0" fontId="13" fillId="0" borderId="21" xfId="0" applyFont="1" applyBorder="1" applyAlignment="1">
      <alignment horizontal="center" vertical="center"/>
    </xf>
    <xf numFmtId="0" fontId="13" fillId="0" borderId="22" xfId="0" applyFont="1" applyBorder="1" applyAlignment="1">
      <alignment horizontal="center" vertical="center" wrapText="1"/>
    </xf>
    <xf numFmtId="0" fontId="13" fillId="0" borderId="22" xfId="0" applyFont="1" applyBorder="1" applyAlignment="1">
      <alignment horizontal="center" vertical="center"/>
    </xf>
    <xf numFmtId="0" fontId="17" fillId="2" borderId="23" xfId="0" applyFont="1" applyFill="1" applyBorder="1" applyAlignment="1">
      <alignment horizontal="left"/>
    </xf>
    <xf numFmtId="0" fontId="17" fillId="2" borderId="0" xfId="0" applyFont="1" applyFill="1" applyBorder="1" applyAlignment="1">
      <alignment horizontal="left"/>
    </xf>
    <xf numFmtId="0" fontId="18" fillId="0" borderId="22" xfId="0" quotePrefix="1" applyFont="1" applyBorder="1" applyAlignment="1">
      <alignment horizontal="center" vertical="center" wrapText="1"/>
    </xf>
    <xf numFmtId="0" fontId="0" fillId="0" borderId="22" xfId="0" applyBorder="1" applyAlignment="1">
      <alignment horizontal="center" vertical="center"/>
    </xf>
    <xf numFmtId="0" fontId="14" fillId="6" borderId="65"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0" xfId="0" applyFont="1" applyFill="1" applyBorder="1" applyAlignment="1">
      <alignment horizontal="left" vertical="center"/>
    </xf>
    <xf numFmtId="0" fontId="13" fillId="0" borderId="31"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52" xfId="0" applyFont="1" applyBorder="1" applyAlignment="1">
      <alignment horizontal="center" vertical="center" wrapText="1"/>
    </xf>
    <xf numFmtId="0" fontId="14" fillId="6" borderId="0" xfId="0" applyFont="1" applyFill="1" applyBorder="1" applyAlignment="1">
      <alignment horizontal="left" vertical="center"/>
    </xf>
    <xf numFmtId="0" fontId="14" fillId="4" borderId="29" xfId="0" applyFont="1" applyFill="1" applyBorder="1" applyAlignment="1">
      <alignment horizontal="center"/>
    </xf>
    <xf numFmtId="0" fontId="14" fillId="4" borderId="24" xfId="0" applyFont="1" applyFill="1" applyBorder="1" applyAlignment="1">
      <alignment horizontal="center"/>
    </xf>
    <xf numFmtId="0" fontId="14" fillId="6" borderId="0" xfId="0" applyFont="1" applyFill="1" applyBorder="1" applyAlignment="1">
      <alignment horizontal="left"/>
    </xf>
    <xf numFmtId="0" fontId="14" fillId="6" borderId="29" xfId="0" applyFont="1" applyFill="1" applyBorder="1" applyAlignment="1">
      <alignment horizontal="left"/>
    </xf>
    <xf numFmtId="0" fontId="18" fillId="0" borderId="22"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8" fillId="0" borderId="31" xfId="0" applyFont="1" applyBorder="1" applyAlignment="1">
      <alignment horizontal="center" vertical="center" wrapText="1"/>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0" xfId="0" applyFont="1" applyFill="1" applyBorder="1" applyAlignment="1">
      <alignment horizontal="center"/>
    </xf>
    <xf numFmtId="0" fontId="14" fillId="2" borderId="29" xfId="0" applyFont="1" applyFill="1" applyBorder="1" applyAlignment="1">
      <alignment horizontal="center"/>
    </xf>
    <xf numFmtId="0" fontId="14" fillId="2" borderId="25" xfId="0" applyFont="1" applyFill="1" applyBorder="1" applyAlignment="1">
      <alignment horizontal="center" vertical="center" wrapText="1"/>
    </xf>
    <xf numFmtId="0" fontId="14" fillId="2" borderId="25" xfId="0" applyFont="1" applyFill="1" applyBorder="1" applyAlignment="1">
      <alignment horizontal="center" vertical="center"/>
    </xf>
    <xf numFmtId="0" fontId="13" fillId="0" borderId="0" xfId="0" applyFont="1" applyAlignment="1">
      <alignment horizontal="center" vertical="center"/>
    </xf>
    <xf numFmtId="0" fontId="14" fillId="3" borderId="0" xfId="0" applyFont="1" applyFill="1" applyBorder="1" applyAlignment="1">
      <alignment horizontal="center" vertical="center"/>
    </xf>
    <xf numFmtId="0" fontId="14" fillId="3" borderId="20" xfId="0" applyFont="1" applyFill="1" applyBorder="1" applyAlignment="1">
      <alignment horizontal="center" vertical="center"/>
    </xf>
    <xf numFmtId="0" fontId="15" fillId="2" borderId="29" xfId="0" applyFont="1" applyFill="1" applyBorder="1" applyAlignment="1">
      <alignment horizontal="center" vertical="top" wrapText="1"/>
    </xf>
    <xf numFmtId="0" fontId="15" fillId="2" borderId="24" xfId="0" applyFont="1" applyFill="1" applyBorder="1" applyAlignment="1">
      <alignment horizontal="center" vertical="top" wrapText="1"/>
    </xf>
    <xf numFmtId="16" fontId="15" fillId="2" borderId="24" xfId="0" applyNumberFormat="1" applyFont="1" applyFill="1" applyBorder="1" applyAlignment="1">
      <alignment horizontal="center" vertical="top" wrapText="1"/>
    </xf>
    <xf numFmtId="0" fontId="15" fillId="2" borderId="25" xfId="0" applyFont="1" applyFill="1" applyBorder="1" applyAlignment="1">
      <alignment horizontal="center" vertical="top" wrapText="1"/>
    </xf>
    <xf numFmtId="16" fontId="15" fillId="2" borderId="25" xfId="0" applyNumberFormat="1" applyFont="1" applyFill="1" applyBorder="1" applyAlignment="1">
      <alignment horizontal="center" vertical="center" wrapText="1"/>
    </xf>
    <xf numFmtId="16" fontId="15" fillId="2" borderId="29" xfId="0" applyNumberFormat="1" applyFont="1" applyFill="1" applyBorder="1" applyAlignment="1">
      <alignment horizontal="center" vertical="center" wrapText="1"/>
    </xf>
    <xf numFmtId="16" fontId="14" fillId="2" borderId="0" xfId="0" applyNumberFormat="1" applyFont="1" applyFill="1" applyBorder="1" applyAlignment="1">
      <alignment horizontal="center" vertical="center" wrapText="1"/>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2" borderId="54" xfId="0" applyFont="1" applyFill="1" applyBorder="1" applyAlignment="1">
      <alignment horizontal="center"/>
    </xf>
    <xf numFmtId="0" fontId="14" fillId="3" borderId="54" xfId="0" applyFont="1" applyFill="1" applyBorder="1" applyAlignment="1">
      <alignment horizontal="center"/>
    </xf>
    <xf numFmtId="0" fontId="14" fillId="3" borderId="55" xfId="0" applyFont="1" applyFill="1" applyBorder="1" applyAlignment="1">
      <alignment horizontal="center"/>
    </xf>
    <xf numFmtId="0" fontId="14" fillId="2" borderId="53" xfId="0" applyFont="1" applyFill="1" applyBorder="1" applyAlignment="1">
      <alignment horizontal="center"/>
    </xf>
    <xf numFmtId="0" fontId="19" fillId="0" borderId="146" xfId="0" applyFont="1" applyBorder="1" applyAlignment="1">
      <alignment horizontal="left" vertical="center" wrapText="1"/>
    </xf>
    <xf numFmtId="0" fontId="19" fillId="0" borderId="0" xfId="0" applyFont="1" applyAlignment="1">
      <alignment horizontal="left" vertical="center" wrapText="1"/>
    </xf>
    <xf numFmtId="0" fontId="17" fillId="2" borderId="29" xfId="0" applyFont="1" applyFill="1" applyBorder="1" applyAlignment="1">
      <alignment horizontal="left"/>
    </xf>
    <xf numFmtId="0" fontId="14" fillId="6" borderId="64" xfId="0" applyFont="1" applyFill="1" applyBorder="1" applyAlignment="1">
      <alignment horizontal="left" vertical="center"/>
    </xf>
    <xf numFmtId="0" fontId="13" fillId="0" borderId="152" xfId="0" applyFont="1" applyBorder="1" applyAlignment="1">
      <alignment horizontal="center" vertical="center"/>
    </xf>
    <xf numFmtId="0" fontId="14" fillId="6" borderId="29" xfId="0" applyFont="1" applyFill="1" applyBorder="1" applyAlignment="1">
      <alignment horizontal="left" vertical="center"/>
    </xf>
    <xf numFmtId="0" fontId="14" fillId="2" borderId="0" xfId="0" applyFont="1" applyFill="1" applyAlignment="1">
      <alignment horizont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9" xfId="0" applyFont="1" applyBorder="1" applyAlignment="1">
      <alignment horizontal="center"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3" fillId="0" borderId="80" xfId="0" applyFont="1" applyBorder="1" applyAlignment="1">
      <alignment horizontal="center" vertical="center"/>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3" fillId="0" borderId="145" xfId="0" applyFont="1" applyBorder="1" applyAlignment="1">
      <alignment horizontal="center" vertical="center"/>
    </xf>
    <xf numFmtId="0" fontId="13" fillId="0" borderId="81" xfId="0" applyFont="1" applyBorder="1" applyAlignment="1">
      <alignment horizontal="center" vertical="center"/>
    </xf>
    <xf numFmtId="0" fontId="18" fillId="0" borderId="31" xfId="0" applyFont="1" applyBorder="1" applyAlignment="1">
      <alignment horizontal="center" vertical="center"/>
    </xf>
    <xf numFmtId="0" fontId="18" fillId="0" borderId="22" xfId="0" applyFont="1" applyBorder="1" applyAlignment="1">
      <alignment horizontal="center" vertical="center"/>
    </xf>
    <xf numFmtId="0" fontId="14" fillId="3" borderId="26" xfId="0" applyFont="1" applyFill="1" applyBorder="1" applyAlignment="1">
      <alignment horizontal="center"/>
    </xf>
    <xf numFmtId="0" fontId="14" fillId="4" borderId="35" xfId="0" applyFont="1" applyFill="1" applyBorder="1" applyAlignment="1">
      <alignment horizontal="left" vertical="center"/>
    </xf>
    <xf numFmtId="0" fontId="14" fillId="4" borderId="53" xfId="0" applyFont="1" applyFill="1" applyBorder="1" applyAlignment="1">
      <alignment horizontal="left" vertical="center"/>
    </xf>
    <xf numFmtId="0" fontId="13" fillId="0" borderId="35" xfId="0" applyFont="1" applyBorder="1" applyAlignment="1">
      <alignment horizontal="center" vertical="center"/>
    </xf>
    <xf numFmtId="0" fontId="13" fillId="0" borderId="0" xfId="0" applyFont="1" applyBorder="1" applyAlignment="1">
      <alignment horizontal="center" vertical="center"/>
    </xf>
    <xf numFmtId="0" fontId="13" fillId="0" borderId="137" xfId="0" applyFont="1" applyBorder="1" applyAlignment="1">
      <alignment horizontal="center" vertical="center"/>
    </xf>
    <xf numFmtId="0" fontId="14" fillId="2" borderId="0" xfId="0" applyFont="1" applyFill="1" applyBorder="1" applyAlignment="1">
      <alignment horizontal="left" vertical="center"/>
    </xf>
    <xf numFmtId="0" fontId="14" fillId="2" borderId="29" xfId="0" applyFont="1" applyFill="1" applyBorder="1" applyAlignment="1">
      <alignment horizontal="left" vertical="center"/>
    </xf>
    <xf numFmtId="0" fontId="14" fillId="2" borderId="35" xfId="0" applyFont="1" applyFill="1" applyBorder="1" applyAlignment="1">
      <alignment horizontal="left" vertical="center"/>
    </xf>
    <xf numFmtId="0" fontId="14" fillId="2" borderId="53"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26" xfId="0" applyFont="1" applyFill="1" applyBorder="1" applyAlignment="1">
      <alignment horizontal="left" vertical="center"/>
    </xf>
    <xf numFmtId="0" fontId="88" fillId="6" borderId="65" xfId="0" applyFont="1" applyFill="1" applyBorder="1" applyAlignment="1">
      <alignment horizontal="left" vertical="center"/>
    </xf>
    <xf numFmtId="0" fontId="88" fillId="6" borderId="64" xfId="0" applyFont="1" applyFill="1" applyBorder="1" applyAlignment="1">
      <alignment horizontal="left" vertical="center"/>
    </xf>
    <xf numFmtId="0" fontId="14" fillId="4" borderId="0" xfId="0" applyFont="1" applyFill="1" applyBorder="1" applyAlignment="1">
      <alignment horizontal="center"/>
    </xf>
    <xf numFmtId="0" fontId="11" fillId="0" borderId="95" xfId="1" applyFont="1" applyBorder="1" applyAlignment="1">
      <alignment horizontal="center" vertical="center"/>
    </xf>
    <xf numFmtId="0" fontId="11" fillId="0" borderId="99" xfId="1" applyFont="1" applyBorder="1" applyAlignment="1">
      <alignment horizontal="left" vertical="center" wrapText="1"/>
    </xf>
    <xf numFmtId="0" fontId="11" fillId="0" borderId="15" xfId="1" applyFont="1" applyBorder="1" applyAlignment="1">
      <alignment horizontal="left" vertical="center" wrapText="1"/>
    </xf>
    <xf numFmtId="0" fontId="11" fillId="0" borderId="17"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67" xfId="1" applyFont="1" applyBorder="1" applyAlignment="1">
      <alignment horizontal="left" vertical="center" wrapText="1"/>
    </xf>
    <xf numFmtId="0" fontId="11" fillId="0" borderId="14" xfId="1" applyFont="1" applyBorder="1" applyAlignment="1">
      <alignment horizontal="center" vertical="center" wrapText="1"/>
    </xf>
    <xf numFmtId="0" fontId="11" fillId="0" borderId="66" xfId="1" applyFont="1" applyBorder="1" applyAlignment="1">
      <alignment horizontal="center" vertical="center" wrapText="1"/>
    </xf>
    <xf numFmtId="0" fontId="11" fillId="0" borderId="100" xfId="1" applyFont="1" applyBorder="1" applyAlignment="1">
      <alignment horizontal="center" vertical="center" wrapText="1"/>
    </xf>
  </cellXfs>
  <cellStyles count="200">
    <cellStyle name="20 % - Accent1 2" xfId="29"/>
    <cellStyle name="20 % - Accent1 3" xfId="120"/>
    <cellStyle name="20 % - Accent1 3 2" xfId="168"/>
    <cellStyle name="20 % - Accent1 3 3" xfId="185"/>
    <cellStyle name="20 % - Accent2 2" xfId="30"/>
    <cellStyle name="20 % - Accent2 3" xfId="121"/>
    <cellStyle name="20 % - Accent2 3 2" xfId="169"/>
    <cellStyle name="20 % - Accent2 3 3" xfId="186"/>
    <cellStyle name="20 % - Accent3 2" xfId="31"/>
    <cellStyle name="20 % - Accent3 3" xfId="122"/>
    <cellStyle name="20 % - Accent3 3 2" xfId="170"/>
    <cellStyle name="20 % - Accent3 3 3" xfId="187"/>
    <cellStyle name="20 % - Accent4 2" xfId="32"/>
    <cellStyle name="20 % - Accent4 3" xfId="123"/>
    <cellStyle name="20 % - Accent4 3 2" xfId="171"/>
    <cellStyle name="20 % - Accent4 3 3" xfId="188"/>
    <cellStyle name="20 % - Accent5 2" xfId="33"/>
    <cellStyle name="20 % - Accent5 3" xfId="124"/>
    <cellStyle name="20 % - Accent5 3 2" xfId="172"/>
    <cellStyle name="20 % - Accent5 3 3" xfId="189"/>
    <cellStyle name="20 % - Accent6 2" xfId="34"/>
    <cellStyle name="20 % - Accent6 3" xfId="125"/>
    <cellStyle name="20 % - Accent6 3 2" xfId="173"/>
    <cellStyle name="20 % - Accent6 3 3" xfId="190"/>
    <cellStyle name="40 % - Accent1 2" xfId="35"/>
    <cellStyle name="40 % - Accent1 3" xfId="126"/>
    <cellStyle name="40 % - Accent1 3 2" xfId="174"/>
    <cellStyle name="40 % - Accent1 3 3" xfId="191"/>
    <cellStyle name="40 % - Accent2 2" xfId="36"/>
    <cellStyle name="40 % - Accent2 3" xfId="127"/>
    <cellStyle name="40 % - Accent2 3 2" xfId="175"/>
    <cellStyle name="40 % - Accent2 3 3" xfId="192"/>
    <cellStyle name="40 % - Accent3 2" xfId="37"/>
    <cellStyle name="40 % - Accent3 3" xfId="128"/>
    <cellStyle name="40 % - Accent3 3 2" xfId="176"/>
    <cellStyle name="40 % - Accent3 3 3" xfId="193"/>
    <cellStyle name="40 % - Accent4 2" xfId="38"/>
    <cellStyle name="40 % - Accent4 3" xfId="129"/>
    <cellStyle name="40 % - Accent4 3 2" xfId="177"/>
    <cellStyle name="40 % - Accent4 3 3" xfId="194"/>
    <cellStyle name="40 % - Accent5 2" xfId="39"/>
    <cellStyle name="40 % - Accent5 3" xfId="130"/>
    <cellStyle name="40 % - Accent5 3 2" xfId="178"/>
    <cellStyle name="40 % - Accent5 3 3" xfId="195"/>
    <cellStyle name="40 % - Accent6 2" xfId="40"/>
    <cellStyle name="40 % - Accent6 3" xfId="131"/>
    <cellStyle name="40 % - Accent6 3 2" xfId="179"/>
    <cellStyle name="40 % - Accent6 3 3" xfId="196"/>
    <cellStyle name="60 % - Accent1 2" xfId="41"/>
    <cellStyle name="60 % - Accent1 3" xfId="132"/>
    <cellStyle name="60 % - Accent2 2" xfId="42"/>
    <cellStyle name="60 % - Accent2 3" xfId="133"/>
    <cellStyle name="60 % - Accent3 2" xfId="43"/>
    <cellStyle name="60 % - Accent3 3" xfId="134"/>
    <cellStyle name="60 % - Accent4 2" xfId="44"/>
    <cellStyle name="60 % - Accent4 3" xfId="135"/>
    <cellStyle name="60 % - Accent5 2" xfId="45"/>
    <cellStyle name="60 % - Accent5 3" xfId="136"/>
    <cellStyle name="60 % - Accent6 2" xfId="46"/>
    <cellStyle name="60 % - Accent6 3" xfId="137"/>
    <cellStyle name="Accent1 2" xfId="47"/>
    <cellStyle name="Accent1 3" xfId="138"/>
    <cellStyle name="Accent2 2" xfId="48"/>
    <cellStyle name="Accent2 3" xfId="139"/>
    <cellStyle name="Accent3 2" xfId="49"/>
    <cellStyle name="Accent3 3" xfId="140"/>
    <cellStyle name="Accent4 2" xfId="50"/>
    <cellStyle name="Accent4 3" xfId="141"/>
    <cellStyle name="Accent5 2" xfId="51"/>
    <cellStyle name="Accent5 3" xfId="142"/>
    <cellStyle name="Accent6 2" xfId="52"/>
    <cellStyle name="Accent6 3" xfId="143"/>
    <cellStyle name="Avertissement 2" xfId="53"/>
    <cellStyle name="Avertissement 3" xfId="144"/>
    <cellStyle name="Calcul 2" xfId="54"/>
    <cellStyle name="Calcul 3" xfId="145"/>
    <cellStyle name="Cellule liée 2" xfId="55"/>
    <cellStyle name="Cellule liée 3" xfId="146"/>
    <cellStyle name="Commentaire 2" xfId="56"/>
    <cellStyle name="Commentaire 3" xfId="147"/>
    <cellStyle name="Commentaire 3 2" xfId="180"/>
    <cellStyle name="Commentaire 3 3" xfId="197"/>
    <cellStyle name="Entrée 2" xfId="57"/>
    <cellStyle name="Entrée 3" xfId="148"/>
    <cellStyle name="Euro" xfId="2"/>
    <cellStyle name="Euro 2" xfId="58"/>
    <cellStyle name="Euro 3" xfId="59"/>
    <cellStyle name="Euro 4" xfId="149"/>
    <cellStyle name="Insatisfaisant 2" xfId="60"/>
    <cellStyle name="Insatisfaisant 3" xfId="150"/>
    <cellStyle name="Milliers" xfId="199" builtinId="3"/>
    <cellStyle name="Milliers 2" xfId="61"/>
    <cellStyle name="Milliers 3" xfId="62"/>
    <cellStyle name="Neutre 2" xfId="63"/>
    <cellStyle name="Neutre 3" xfId="151"/>
    <cellStyle name="Normal" xfId="0" builtinId="0"/>
    <cellStyle name="Normal 10" xfId="64"/>
    <cellStyle name="Normal 11" xfId="65"/>
    <cellStyle name="Normal 11 2" xfId="66"/>
    <cellStyle name="Normal 12" xfId="67"/>
    <cellStyle name="Normal 13" xfId="68"/>
    <cellStyle name="Normal 14" xfId="69"/>
    <cellStyle name="Normal 15" xfId="152"/>
    <cellStyle name="Normal 16" xfId="153"/>
    <cellStyle name="Normal 17" xfId="154"/>
    <cellStyle name="Normal 17 2" xfId="181"/>
    <cellStyle name="Normal 17 3" xfId="198"/>
    <cellStyle name="Normal 2" xfId="3"/>
    <cellStyle name="Normal 2 10" xfId="28"/>
    <cellStyle name="Normal 2 11" xfId="70"/>
    <cellStyle name="Normal 2 12" xfId="71"/>
    <cellStyle name="Normal 2 12 2" xfId="155"/>
    <cellStyle name="Normal 2 13" xfId="72"/>
    <cellStyle name="Normal 2 14" xfId="73"/>
    <cellStyle name="Normal 2 15" xfId="74"/>
    <cellStyle name="Normal 2 16" xfId="156"/>
    <cellStyle name="Normal 2 2" xfId="4"/>
    <cellStyle name="Normal 2 2 10" xfId="75"/>
    <cellStyle name="Normal 2 2 11" xfId="76"/>
    <cellStyle name="Normal 2 2 12" xfId="27"/>
    <cellStyle name="Normal 2 2 2" xfId="77"/>
    <cellStyle name="Normal 2 2 3" xfId="78"/>
    <cellStyle name="Normal 2 2 4" xfId="79"/>
    <cellStyle name="Normal 2 2 5" xfId="80"/>
    <cellStyle name="Normal 2 2 6" xfId="81"/>
    <cellStyle name="Normal 2 2 7" xfId="82"/>
    <cellStyle name="Normal 2 2 8" xfId="83"/>
    <cellStyle name="Normal 2 2 9" xfId="84"/>
    <cellStyle name="Normal 2 3" xfId="5"/>
    <cellStyle name="Normal 2 3 2" xfId="85"/>
    <cellStyle name="Normal 2 4" xfId="86"/>
    <cellStyle name="Normal 2 5" xfId="87"/>
    <cellStyle name="Normal 2 6" xfId="88"/>
    <cellStyle name="Normal 2 7" xfId="89"/>
    <cellStyle name="Normal 2 8" xfId="90"/>
    <cellStyle name="Normal 2 9" xfId="91"/>
    <cellStyle name="Normal 2_Allocations 2010" xfId="92"/>
    <cellStyle name="Normal 3" xfId="6"/>
    <cellStyle name="Normal 3 2" xfId="93"/>
    <cellStyle name="Normal 3 3" xfId="94"/>
    <cellStyle name="Normal 3 4" xfId="23"/>
    <cellStyle name="Normal 4" xfId="7"/>
    <cellStyle name="Normal 4 2" xfId="8"/>
    <cellStyle name="Normal 4 3" xfId="96"/>
    <cellStyle name="Normal 4 4" xfId="97"/>
    <cellStyle name="Normal 4 5" xfId="98"/>
    <cellStyle name="Normal 4 6" xfId="99"/>
    <cellStyle name="Normal 4 6 2" xfId="167"/>
    <cellStyle name="Normal 4 6 3" xfId="184"/>
    <cellStyle name="Normal 4 7" xfId="95"/>
    <cellStyle name="Normal 5" xfId="9"/>
    <cellStyle name="Normal 5 2" xfId="10"/>
    <cellStyle name="Normal 5 3" xfId="100"/>
    <cellStyle name="Normal 5 4" xfId="166"/>
    <cellStyle name="Normal 5 5" xfId="183"/>
    <cellStyle name="Normal 6" xfId="11"/>
    <cellStyle name="Normal 6 2" xfId="25"/>
    <cellStyle name="Normal 7" xfId="101"/>
    <cellStyle name="Normal 7 2" xfId="26"/>
    <cellStyle name="Normal 8" xfId="102"/>
    <cellStyle name="Normal 8 2" xfId="103"/>
    <cellStyle name="Normal 9" xfId="104"/>
    <cellStyle name="Normal_memento07fic01_tot+droit" xfId="1"/>
    <cellStyle name="pge" xfId="12"/>
    <cellStyle name="pge 2" xfId="105"/>
    <cellStyle name="pge 3" xfId="106"/>
    <cellStyle name="Pourcentage" xfId="182" builtinId="5"/>
    <cellStyle name="Pourcentage 2" xfId="13"/>
    <cellStyle name="Pourcentage 2 2" xfId="14"/>
    <cellStyle name="Pourcentage 2 3" xfId="15"/>
    <cellStyle name="Pourcentage 2 4" xfId="16"/>
    <cellStyle name="Pourcentage 3" xfId="17"/>
    <cellStyle name="Pourcentage 3 2" xfId="18"/>
    <cellStyle name="Pourcentage 3 3" xfId="107"/>
    <cellStyle name="Pourcentage 4" xfId="19"/>
    <cellStyle name="Pourcentage 4 2" xfId="20"/>
    <cellStyle name="Satisfaisant 2" xfId="108"/>
    <cellStyle name="Satisfaisant 3" xfId="157"/>
    <cellStyle name="Sortie 2" xfId="109"/>
    <cellStyle name="Sortie 3" xfId="158"/>
    <cellStyle name="tab4" xfId="21"/>
    <cellStyle name="tab4 2" xfId="110"/>
    <cellStyle name="TableStyleLight1" xfId="111"/>
    <cellStyle name="TableStyleLight1 2" xfId="24"/>
    <cellStyle name="Texte explicatif 2" xfId="112"/>
    <cellStyle name="Texte explicatif 3" xfId="159"/>
    <cellStyle name="Titre 1 2" xfId="113"/>
    <cellStyle name="Titre 1 3" xfId="160"/>
    <cellStyle name="Titre 2 2" xfId="114"/>
    <cellStyle name="Titre 2 3" xfId="161"/>
    <cellStyle name="Titre 3 2" xfId="115"/>
    <cellStyle name="Titre 3 3" xfId="162"/>
    <cellStyle name="Titre 4 2" xfId="116"/>
    <cellStyle name="Titre 4 3" xfId="163"/>
    <cellStyle name="Total 2" xfId="117"/>
    <cellStyle name="Total 3" xfId="164"/>
    <cellStyle name="toto" xfId="22"/>
    <cellStyle name="toto 2" xfId="118"/>
    <cellStyle name="Vérification 2" xfId="119"/>
    <cellStyle name="Vérification 3" xfId="165"/>
  </cellStyles>
  <dxfs count="6">
    <dxf>
      <font>
        <color rgb="FFFF0000"/>
      </font>
    </dxf>
    <dxf>
      <font>
        <color rgb="FF66FF66"/>
      </font>
    </dxf>
    <dxf>
      <font>
        <color rgb="FFFF0000"/>
      </font>
    </dxf>
    <dxf>
      <font>
        <color rgb="FF66FF66"/>
      </font>
    </dxf>
    <dxf>
      <font>
        <color rgb="FFFF0000"/>
      </font>
    </dxf>
    <dxf>
      <font>
        <color rgb="FF66FF66"/>
      </font>
    </dxf>
  </dxfs>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TAB_10_1!$M$12:$M$52</c:f>
              <c:numCache>
                <c:formatCode>General</c:formatCode>
                <c:ptCount val="41"/>
                <c:pt idx="0">
                  <c:v>18</c:v>
                </c:pt>
                <c:pt idx="1">
                  <c:v>19</c:v>
                </c:pt>
                <c:pt idx="2">
                  <c:v>20</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56</c:v>
                </c:pt>
                <c:pt idx="36">
                  <c:v>58</c:v>
                </c:pt>
                <c:pt idx="37">
                  <c:v>59</c:v>
                </c:pt>
                <c:pt idx="38">
                  <c:v>60</c:v>
                </c:pt>
                <c:pt idx="39">
                  <c:v>61</c:v>
                </c:pt>
                <c:pt idx="40">
                  <c:v>62</c:v>
                </c:pt>
              </c:numCache>
            </c:numRef>
          </c:cat>
          <c:val>
            <c:numRef>
              <c:f>TAB_10_1!$O$12:$O$52</c:f>
              <c:numCache>
                <c:formatCode>General</c:formatCode>
                <c:ptCount val="41"/>
                <c:pt idx="0">
                  <c:v>-1</c:v>
                </c:pt>
                <c:pt idx="1">
                  <c:v>0</c:v>
                </c:pt>
                <c:pt idx="2">
                  <c:v>0</c:v>
                </c:pt>
                <c:pt idx="3">
                  <c:v>0</c:v>
                </c:pt>
                <c:pt idx="4">
                  <c:v>-1</c:v>
                </c:pt>
                <c:pt idx="5">
                  <c:v>-3</c:v>
                </c:pt>
                <c:pt idx="6">
                  <c:v>-13</c:v>
                </c:pt>
                <c:pt idx="7">
                  <c:v>-68</c:v>
                </c:pt>
                <c:pt idx="8">
                  <c:v>-126</c:v>
                </c:pt>
                <c:pt idx="9">
                  <c:v>-122</c:v>
                </c:pt>
                <c:pt idx="11">
                  <c:v>-68</c:v>
                </c:pt>
                <c:pt idx="12">
                  <c:v>-37</c:v>
                </c:pt>
                <c:pt idx="13">
                  <c:v>-27</c:v>
                </c:pt>
                <c:pt idx="14">
                  <c:v>-28</c:v>
                </c:pt>
                <c:pt idx="15">
                  <c:v>-26</c:v>
                </c:pt>
                <c:pt idx="16">
                  <c:v>-15</c:v>
                </c:pt>
                <c:pt idx="17">
                  <c:v>-13</c:v>
                </c:pt>
                <c:pt idx="18">
                  <c:v>-10</c:v>
                </c:pt>
                <c:pt idx="19">
                  <c:v>-4</c:v>
                </c:pt>
                <c:pt idx="20">
                  <c:v>-4</c:v>
                </c:pt>
                <c:pt idx="21">
                  <c:v>-1</c:v>
                </c:pt>
                <c:pt idx="22">
                  <c:v>-5</c:v>
                </c:pt>
                <c:pt idx="23">
                  <c:v>-4</c:v>
                </c:pt>
                <c:pt idx="24">
                  <c:v>0</c:v>
                </c:pt>
                <c:pt idx="25">
                  <c:v>0</c:v>
                </c:pt>
                <c:pt idx="26">
                  <c:v>-5</c:v>
                </c:pt>
                <c:pt idx="27">
                  <c:v>-2</c:v>
                </c:pt>
                <c:pt idx="28">
                  <c:v>-1</c:v>
                </c:pt>
                <c:pt idx="29">
                  <c:v>-1</c:v>
                </c:pt>
                <c:pt idx="30">
                  <c:v>-1</c:v>
                </c:pt>
                <c:pt idx="31">
                  <c:v>-2</c:v>
                </c:pt>
                <c:pt idx="32">
                  <c:v>0</c:v>
                </c:pt>
                <c:pt idx="33">
                  <c:v>-1</c:v>
                </c:pt>
                <c:pt idx="34">
                  <c:v>0</c:v>
                </c:pt>
                <c:pt idx="35">
                  <c:v>0</c:v>
                </c:pt>
                <c:pt idx="36">
                  <c:v>0</c:v>
                </c:pt>
                <c:pt idx="37">
                  <c:v>0</c:v>
                </c:pt>
                <c:pt idx="38">
                  <c:v>0</c:v>
                </c:pt>
                <c:pt idx="39">
                  <c:v>0</c:v>
                </c:pt>
                <c:pt idx="40">
                  <c:v>0</c:v>
                </c:pt>
              </c:numCache>
            </c:numRef>
          </c:val>
        </c:ser>
        <c:ser>
          <c:idx val="1"/>
          <c:order val="1"/>
          <c:tx>
            <c:strRef>
              <c:f>TAB_10_1!$P$11</c:f>
              <c:strCache>
                <c:ptCount val="1"/>
                <c:pt idx="0">
                  <c:v>Masculin</c:v>
                </c:pt>
              </c:strCache>
            </c:strRef>
          </c:tx>
          <c:spPr>
            <a:ln>
              <a:solidFill>
                <a:schemeClr val="tx1"/>
              </a:solidFill>
            </a:ln>
          </c:spPr>
          <c:invertIfNegative val="0"/>
          <c:cat>
            <c:numRef>
              <c:f>TAB_10_1!$M$12:$M$52</c:f>
              <c:numCache>
                <c:formatCode>General</c:formatCode>
                <c:ptCount val="41"/>
                <c:pt idx="0">
                  <c:v>18</c:v>
                </c:pt>
                <c:pt idx="1">
                  <c:v>19</c:v>
                </c:pt>
                <c:pt idx="2">
                  <c:v>20</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56</c:v>
                </c:pt>
                <c:pt idx="36">
                  <c:v>58</c:v>
                </c:pt>
                <c:pt idx="37">
                  <c:v>59</c:v>
                </c:pt>
                <c:pt idx="38">
                  <c:v>60</c:v>
                </c:pt>
                <c:pt idx="39">
                  <c:v>61</c:v>
                </c:pt>
                <c:pt idx="40">
                  <c:v>62</c:v>
                </c:pt>
              </c:numCache>
            </c:numRef>
          </c:cat>
          <c:val>
            <c:numRef>
              <c:f>TAB_10_1!$P$12:$P$52</c:f>
              <c:numCache>
                <c:formatCode>General</c:formatCode>
                <c:ptCount val="41"/>
                <c:pt idx="2">
                  <c:v>1</c:v>
                </c:pt>
                <c:pt idx="6">
                  <c:v>7</c:v>
                </c:pt>
                <c:pt idx="7">
                  <c:v>91</c:v>
                </c:pt>
                <c:pt idx="8">
                  <c:v>117</c:v>
                </c:pt>
                <c:pt idx="9">
                  <c:v>105</c:v>
                </c:pt>
                <c:pt idx="10">
                  <c:v>94</c:v>
                </c:pt>
                <c:pt idx="11">
                  <c:v>71</c:v>
                </c:pt>
                <c:pt idx="12">
                  <c:v>36</c:v>
                </c:pt>
                <c:pt idx="13">
                  <c:v>26</c:v>
                </c:pt>
                <c:pt idx="14">
                  <c:v>18</c:v>
                </c:pt>
                <c:pt idx="15">
                  <c:v>14</c:v>
                </c:pt>
                <c:pt idx="16">
                  <c:v>14</c:v>
                </c:pt>
                <c:pt idx="17">
                  <c:v>21</c:v>
                </c:pt>
                <c:pt idx="18">
                  <c:v>10</c:v>
                </c:pt>
                <c:pt idx="19">
                  <c:v>6</c:v>
                </c:pt>
                <c:pt idx="20">
                  <c:v>4</c:v>
                </c:pt>
                <c:pt idx="21">
                  <c:v>6</c:v>
                </c:pt>
                <c:pt idx="22">
                  <c:v>5</c:v>
                </c:pt>
                <c:pt idx="23">
                  <c:v>1</c:v>
                </c:pt>
                <c:pt idx="24">
                  <c:v>2</c:v>
                </c:pt>
                <c:pt idx="25">
                  <c:v>1</c:v>
                </c:pt>
                <c:pt idx="26">
                  <c:v>4</c:v>
                </c:pt>
                <c:pt idx="27">
                  <c:v>2</c:v>
                </c:pt>
                <c:pt idx="28">
                  <c:v>3</c:v>
                </c:pt>
                <c:pt idx="29">
                  <c:v>2</c:v>
                </c:pt>
              </c:numCache>
            </c:numRef>
          </c:val>
        </c:ser>
        <c:dLbls>
          <c:showLegendKey val="0"/>
          <c:showVal val="0"/>
          <c:showCatName val="0"/>
          <c:showSerName val="0"/>
          <c:showPercent val="0"/>
          <c:showBubbleSize val="0"/>
        </c:dLbls>
        <c:gapWidth val="0"/>
        <c:overlap val="100"/>
        <c:axId val="104143872"/>
        <c:axId val="104153856"/>
      </c:barChart>
      <c:catAx>
        <c:axId val="104143872"/>
        <c:scaling>
          <c:orientation val="minMax"/>
        </c:scaling>
        <c:delete val="0"/>
        <c:axPos val="l"/>
        <c:numFmt formatCode="General" sourceLinked="1"/>
        <c:majorTickMark val="out"/>
        <c:minorTickMark val="none"/>
        <c:tickLblPos val="nextTo"/>
        <c:spPr>
          <a:noFill/>
          <a:ln>
            <a:noFill/>
          </a:ln>
        </c:spPr>
        <c:crossAx val="104153856"/>
        <c:crosses val="autoZero"/>
        <c:auto val="1"/>
        <c:lblAlgn val="ctr"/>
        <c:lblOffset val="100"/>
        <c:noMultiLvlLbl val="0"/>
      </c:catAx>
      <c:valAx>
        <c:axId val="104153856"/>
        <c:scaling>
          <c:orientation val="minMax"/>
        </c:scaling>
        <c:delete val="0"/>
        <c:axPos val="b"/>
        <c:majorGridlines/>
        <c:numFmt formatCode="0;[Black]0" sourceLinked="0"/>
        <c:majorTickMark val="out"/>
        <c:minorTickMark val="none"/>
        <c:tickLblPos val="nextTo"/>
        <c:crossAx val="104143872"/>
        <c:crosses val="autoZero"/>
        <c:crossBetween val="between"/>
      </c:valAx>
    </c:plotArea>
    <c:legend>
      <c:legendPos val="r"/>
      <c:overlay val="0"/>
    </c:legend>
    <c:plotVisOnly val="1"/>
    <c:dispBlanksAs val="gap"/>
    <c:showDLblsOverMax val="0"/>
  </c:chart>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TAB_10_1!$M$12:$M$52</c:f>
              <c:numCache>
                <c:formatCode>General</c:formatCode>
                <c:ptCount val="41"/>
                <c:pt idx="0">
                  <c:v>18</c:v>
                </c:pt>
                <c:pt idx="1">
                  <c:v>19</c:v>
                </c:pt>
                <c:pt idx="2">
                  <c:v>20</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56</c:v>
                </c:pt>
                <c:pt idx="36">
                  <c:v>58</c:v>
                </c:pt>
                <c:pt idx="37">
                  <c:v>59</c:v>
                </c:pt>
                <c:pt idx="38">
                  <c:v>60</c:v>
                </c:pt>
                <c:pt idx="39">
                  <c:v>61</c:v>
                </c:pt>
                <c:pt idx="40">
                  <c:v>62</c:v>
                </c:pt>
              </c:numCache>
            </c:numRef>
          </c:cat>
          <c:val>
            <c:numRef>
              <c:f>TAB_10_1!$S$12:$S$52</c:f>
              <c:numCache>
                <c:formatCode>General</c:formatCode>
                <c:ptCount val="41"/>
                <c:pt idx="0">
                  <c:v>0</c:v>
                </c:pt>
                <c:pt idx="1">
                  <c:v>0</c:v>
                </c:pt>
                <c:pt idx="2">
                  <c:v>0</c:v>
                </c:pt>
                <c:pt idx="3">
                  <c:v>0</c:v>
                </c:pt>
                <c:pt idx="4">
                  <c:v>0</c:v>
                </c:pt>
                <c:pt idx="5">
                  <c:v>0</c:v>
                </c:pt>
                <c:pt idx="6">
                  <c:v>-10</c:v>
                </c:pt>
                <c:pt idx="7">
                  <c:v>-42</c:v>
                </c:pt>
                <c:pt idx="8">
                  <c:v>-73</c:v>
                </c:pt>
                <c:pt idx="9">
                  <c:v>-140</c:v>
                </c:pt>
                <c:pt idx="10">
                  <c:v>-163</c:v>
                </c:pt>
                <c:pt idx="11">
                  <c:v>-123</c:v>
                </c:pt>
                <c:pt idx="12">
                  <c:v>-104</c:v>
                </c:pt>
                <c:pt idx="13">
                  <c:v>-74</c:v>
                </c:pt>
                <c:pt idx="14">
                  <c:v>-75</c:v>
                </c:pt>
                <c:pt idx="15">
                  <c:v>-52</c:v>
                </c:pt>
                <c:pt idx="16">
                  <c:v>-20</c:v>
                </c:pt>
                <c:pt idx="17">
                  <c:v>-23</c:v>
                </c:pt>
                <c:pt idx="18">
                  <c:v>-17</c:v>
                </c:pt>
                <c:pt idx="19">
                  <c:v>-27</c:v>
                </c:pt>
                <c:pt idx="20">
                  <c:v>-18</c:v>
                </c:pt>
                <c:pt idx="21">
                  <c:v>-9</c:v>
                </c:pt>
                <c:pt idx="22">
                  <c:v>-12</c:v>
                </c:pt>
                <c:pt idx="23">
                  <c:v>-7</c:v>
                </c:pt>
                <c:pt idx="24">
                  <c:v>-4</c:v>
                </c:pt>
                <c:pt idx="25">
                  <c:v>-8</c:v>
                </c:pt>
                <c:pt idx="26">
                  <c:v>-7</c:v>
                </c:pt>
                <c:pt idx="27">
                  <c:v>-3</c:v>
                </c:pt>
                <c:pt idx="28">
                  <c:v>-5</c:v>
                </c:pt>
                <c:pt idx="29">
                  <c:v>-2</c:v>
                </c:pt>
                <c:pt idx="30">
                  <c:v>-6</c:v>
                </c:pt>
                <c:pt idx="31">
                  <c:v>-4</c:v>
                </c:pt>
                <c:pt idx="32">
                  <c:v>-2</c:v>
                </c:pt>
                <c:pt idx="33">
                  <c:v>-3</c:v>
                </c:pt>
                <c:pt idx="34">
                  <c:v>-1</c:v>
                </c:pt>
                <c:pt idx="35">
                  <c:v>-1</c:v>
                </c:pt>
                <c:pt idx="36">
                  <c:v>0</c:v>
                </c:pt>
                <c:pt idx="37">
                  <c:v>-1</c:v>
                </c:pt>
                <c:pt idx="38">
                  <c:v>-3</c:v>
                </c:pt>
                <c:pt idx="39">
                  <c:v>-1</c:v>
                </c:pt>
                <c:pt idx="40">
                  <c:v>-1</c:v>
                </c:pt>
              </c:numCache>
            </c:numRef>
          </c:val>
        </c:ser>
        <c:ser>
          <c:idx val="1"/>
          <c:order val="1"/>
          <c:tx>
            <c:strRef>
              <c:f>TAB_10_1!$P$11</c:f>
              <c:strCache>
                <c:ptCount val="1"/>
                <c:pt idx="0">
                  <c:v>Masculin</c:v>
                </c:pt>
              </c:strCache>
            </c:strRef>
          </c:tx>
          <c:spPr>
            <a:ln>
              <a:solidFill>
                <a:schemeClr val="tx1"/>
              </a:solidFill>
            </a:ln>
          </c:spPr>
          <c:invertIfNegative val="0"/>
          <c:cat>
            <c:numRef>
              <c:f>TAB_10_1!$M$12:$M$52</c:f>
              <c:numCache>
                <c:formatCode>General</c:formatCode>
                <c:ptCount val="41"/>
                <c:pt idx="0">
                  <c:v>18</c:v>
                </c:pt>
                <c:pt idx="1">
                  <c:v>19</c:v>
                </c:pt>
                <c:pt idx="2">
                  <c:v>20</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56</c:v>
                </c:pt>
                <c:pt idx="36">
                  <c:v>58</c:v>
                </c:pt>
                <c:pt idx="37">
                  <c:v>59</c:v>
                </c:pt>
                <c:pt idx="38">
                  <c:v>60</c:v>
                </c:pt>
                <c:pt idx="39">
                  <c:v>61</c:v>
                </c:pt>
                <c:pt idx="40">
                  <c:v>62</c:v>
                </c:pt>
              </c:numCache>
            </c:numRef>
          </c:cat>
          <c:val>
            <c:numRef>
              <c:f>TAB_10_1!$T$12:$T$52</c:f>
              <c:numCache>
                <c:formatCode>General</c:formatCode>
                <c:ptCount val="41"/>
                <c:pt idx="4">
                  <c:v>1</c:v>
                </c:pt>
                <c:pt idx="5">
                  <c:v>1</c:v>
                </c:pt>
                <c:pt idx="6">
                  <c:v>8</c:v>
                </c:pt>
                <c:pt idx="7">
                  <c:v>16</c:v>
                </c:pt>
                <c:pt idx="8">
                  <c:v>53</c:v>
                </c:pt>
                <c:pt idx="9">
                  <c:v>82</c:v>
                </c:pt>
                <c:pt idx="10">
                  <c:v>91</c:v>
                </c:pt>
                <c:pt idx="11">
                  <c:v>76</c:v>
                </c:pt>
                <c:pt idx="12">
                  <c:v>60</c:v>
                </c:pt>
                <c:pt idx="13">
                  <c:v>43</c:v>
                </c:pt>
                <c:pt idx="14">
                  <c:v>26</c:v>
                </c:pt>
                <c:pt idx="15">
                  <c:v>28</c:v>
                </c:pt>
                <c:pt idx="16">
                  <c:v>31</c:v>
                </c:pt>
                <c:pt idx="17">
                  <c:v>23</c:v>
                </c:pt>
                <c:pt idx="18">
                  <c:v>24</c:v>
                </c:pt>
                <c:pt idx="19">
                  <c:v>12</c:v>
                </c:pt>
                <c:pt idx="20">
                  <c:v>8</c:v>
                </c:pt>
                <c:pt idx="21">
                  <c:v>9</c:v>
                </c:pt>
                <c:pt idx="22">
                  <c:v>8</c:v>
                </c:pt>
                <c:pt idx="23">
                  <c:v>2</c:v>
                </c:pt>
                <c:pt idx="24">
                  <c:v>3</c:v>
                </c:pt>
                <c:pt idx="25">
                  <c:v>1</c:v>
                </c:pt>
                <c:pt idx="27">
                  <c:v>6</c:v>
                </c:pt>
                <c:pt idx="28">
                  <c:v>2</c:v>
                </c:pt>
                <c:pt idx="29">
                  <c:v>2</c:v>
                </c:pt>
                <c:pt idx="30">
                  <c:v>4</c:v>
                </c:pt>
                <c:pt idx="36">
                  <c:v>2</c:v>
                </c:pt>
                <c:pt idx="39">
                  <c:v>1</c:v>
                </c:pt>
              </c:numCache>
            </c:numRef>
          </c:val>
        </c:ser>
        <c:dLbls>
          <c:showLegendKey val="0"/>
          <c:showVal val="0"/>
          <c:showCatName val="0"/>
          <c:showSerName val="0"/>
          <c:showPercent val="0"/>
          <c:showBubbleSize val="0"/>
        </c:dLbls>
        <c:gapWidth val="0"/>
        <c:overlap val="100"/>
        <c:axId val="104188544"/>
        <c:axId val="104198528"/>
      </c:barChart>
      <c:catAx>
        <c:axId val="104188544"/>
        <c:scaling>
          <c:orientation val="minMax"/>
        </c:scaling>
        <c:delete val="0"/>
        <c:axPos val="l"/>
        <c:numFmt formatCode="General" sourceLinked="1"/>
        <c:majorTickMark val="out"/>
        <c:minorTickMark val="none"/>
        <c:tickLblPos val="nextTo"/>
        <c:spPr>
          <a:noFill/>
          <a:ln>
            <a:noFill/>
          </a:ln>
        </c:spPr>
        <c:crossAx val="104198528"/>
        <c:crosses val="autoZero"/>
        <c:auto val="1"/>
        <c:lblAlgn val="ctr"/>
        <c:lblOffset val="100"/>
        <c:noMultiLvlLbl val="0"/>
      </c:catAx>
      <c:valAx>
        <c:axId val="104198528"/>
        <c:scaling>
          <c:orientation val="minMax"/>
        </c:scaling>
        <c:delete val="0"/>
        <c:axPos val="b"/>
        <c:majorGridlines/>
        <c:numFmt formatCode="0;[Black]0" sourceLinked="0"/>
        <c:majorTickMark val="out"/>
        <c:minorTickMark val="none"/>
        <c:tickLblPos val="nextTo"/>
        <c:crossAx val="104188544"/>
        <c:crosses val="autoZero"/>
        <c:crossBetween val="between"/>
      </c:valAx>
    </c:plotArea>
    <c:legend>
      <c:legendPos val="r"/>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TAB_10_1!$M$12:$M$52</c:f>
              <c:numCache>
                <c:formatCode>General</c:formatCode>
                <c:ptCount val="41"/>
                <c:pt idx="0">
                  <c:v>18</c:v>
                </c:pt>
                <c:pt idx="1">
                  <c:v>19</c:v>
                </c:pt>
                <c:pt idx="2">
                  <c:v>20</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56</c:v>
                </c:pt>
                <c:pt idx="36">
                  <c:v>58</c:v>
                </c:pt>
                <c:pt idx="37">
                  <c:v>59</c:v>
                </c:pt>
                <c:pt idx="38">
                  <c:v>60</c:v>
                </c:pt>
                <c:pt idx="39">
                  <c:v>61</c:v>
                </c:pt>
                <c:pt idx="40">
                  <c:v>62</c:v>
                </c:pt>
              </c:numCache>
            </c:numRef>
          </c:cat>
          <c:val>
            <c:numRef>
              <c:f>TAB_10_1!$W$12:$W$52</c:f>
              <c:numCache>
                <c:formatCode>General</c:formatCode>
                <c:ptCount val="41"/>
                <c:pt idx="0">
                  <c:v>0</c:v>
                </c:pt>
                <c:pt idx="1">
                  <c:v>-1</c:v>
                </c:pt>
                <c:pt idx="2">
                  <c:v>0</c:v>
                </c:pt>
                <c:pt idx="3">
                  <c:v>0</c:v>
                </c:pt>
                <c:pt idx="4">
                  <c:v>0</c:v>
                </c:pt>
                <c:pt idx="5">
                  <c:v>0</c:v>
                </c:pt>
                <c:pt idx="6">
                  <c:v>-16</c:v>
                </c:pt>
                <c:pt idx="7">
                  <c:v>-58</c:v>
                </c:pt>
                <c:pt idx="8">
                  <c:v>-113</c:v>
                </c:pt>
                <c:pt idx="9">
                  <c:v>-97</c:v>
                </c:pt>
                <c:pt idx="10">
                  <c:v>-65</c:v>
                </c:pt>
                <c:pt idx="11">
                  <c:v>-46</c:v>
                </c:pt>
                <c:pt idx="12">
                  <c:v>-38</c:v>
                </c:pt>
                <c:pt idx="13">
                  <c:v>-36</c:v>
                </c:pt>
                <c:pt idx="14">
                  <c:v>-20</c:v>
                </c:pt>
                <c:pt idx="15">
                  <c:v>-21</c:v>
                </c:pt>
                <c:pt idx="16">
                  <c:v>-12</c:v>
                </c:pt>
                <c:pt idx="17">
                  <c:v>-12</c:v>
                </c:pt>
                <c:pt idx="18">
                  <c:v>-3</c:v>
                </c:pt>
                <c:pt idx="19">
                  <c:v>-4</c:v>
                </c:pt>
                <c:pt idx="20">
                  <c:v>-3</c:v>
                </c:pt>
                <c:pt idx="21">
                  <c:v>-2</c:v>
                </c:pt>
                <c:pt idx="22">
                  <c:v>0</c:v>
                </c:pt>
                <c:pt idx="23">
                  <c:v>-1</c:v>
                </c:pt>
                <c:pt idx="24">
                  <c:v>-1</c:v>
                </c:pt>
                <c:pt idx="25">
                  <c:v>-2</c:v>
                </c:pt>
                <c:pt idx="26">
                  <c:v>0</c:v>
                </c:pt>
                <c:pt idx="27">
                  <c:v>0</c:v>
                </c:pt>
                <c:pt idx="28">
                  <c:v>0</c:v>
                </c:pt>
                <c:pt idx="29">
                  <c:v>-1</c:v>
                </c:pt>
                <c:pt idx="30">
                  <c:v>0</c:v>
                </c:pt>
                <c:pt idx="31">
                  <c:v>0</c:v>
                </c:pt>
                <c:pt idx="32">
                  <c:v>0</c:v>
                </c:pt>
                <c:pt idx="33">
                  <c:v>0</c:v>
                </c:pt>
                <c:pt idx="34">
                  <c:v>0</c:v>
                </c:pt>
                <c:pt idx="35">
                  <c:v>0</c:v>
                </c:pt>
                <c:pt idx="36">
                  <c:v>0</c:v>
                </c:pt>
                <c:pt idx="37">
                  <c:v>0</c:v>
                </c:pt>
                <c:pt idx="38">
                  <c:v>0</c:v>
                </c:pt>
                <c:pt idx="39">
                  <c:v>0</c:v>
                </c:pt>
                <c:pt idx="40">
                  <c:v>0</c:v>
                </c:pt>
              </c:numCache>
            </c:numRef>
          </c:val>
        </c:ser>
        <c:ser>
          <c:idx val="1"/>
          <c:order val="1"/>
          <c:tx>
            <c:strRef>
              <c:f>TAB_10_1!$P$11</c:f>
              <c:strCache>
                <c:ptCount val="1"/>
                <c:pt idx="0">
                  <c:v>Masculin</c:v>
                </c:pt>
              </c:strCache>
            </c:strRef>
          </c:tx>
          <c:spPr>
            <a:ln>
              <a:solidFill>
                <a:schemeClr val="tx1"/>
              </a:solidFill>
            </a:ln>
          </c:spPr>
          <c:invertIfNegative val="0"/>
          <c:cat>
            <c:numRef>
              <c:f>TAB_10_1!$M$12:$M$52</c:f>
              <c:numCache>
                <c:formatCode>General</c:formatCode>
                <c:ptCount val="41"/>
                <c:pt idx="0">
                  <c:v>18</c:v>
                </c:pt>
                <c:pt idx="1">
                  <c:v>19</c:v>
                </c:pt>
                <c:pt idx="2">
                  <c:v>20</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56</c:v>
                </c:pt>
                <c:pt idx="36">
                  <c:v>58</c:v>
                </c:pt>
                <c:pt idx="37">
                  <c:v>59</c:v>
                </c:pt>
                <c:pt idx="38">
                  <c:v>60</c:v>
                </c:pt>
                <c:pt idx="39">
                  <c:v>61</c:v>
                </c:pt>
                <c:pt idx="40">
                  <c:v>62</c:v>
                </c:pt>
              </c:numCache>
            </c:numRef>
          </c:cat>
          <c:val>
            <c:numRef>
              <c:f>TAB_10_1!$X$12:$X$52</c:f>
              <c:numCache>
                <c:formatCode>General</c:formatCode>
                <c:ptCount val="41"/>
                <c:pt idx="3">
                  <c:v>1</c:v>
                </c:pt>
                <c:pt idx="4">
                  <c:v>1</c:v>
                </c:pt>
                <c:pt idx="5">
                  <c:v>1</c:v>
                </c:pt>
                <c:pt idx="6">
                  <c:v>17</c:v>
                </c:pt>
                <c:pt idx="7">
                  <c:v>104</c:v>
                </c:pt>
                <c:pt idx="8">
                  <c:v>150</c:v>
                </c:pt>
                <c:pt idx="9">
                  <c:v>149</c:v>
                </c:pt>
                <c:pt idx="10">
                  <c:v>117</c:v>
                </c:pt>
                <c:pt idx="11">
                  <c:v>87</c:v>
                </c:pt>
                <c:pt idx="12">
                  <c:v>61</c:v>
                </c:pt>
                <c:pt idx="13">
                  <c:v>62</c:v>
                </c:pt>
                <c:pt idx="14">
                  <c:v>38</c:v>
                </c:pt>
                <c:pt idx="15">
                  <c:v>26</c:v>
                </c:pt>
                <c:pt idx="16">
                  <c:v>17</c:v>
                </c:pt>
                <c:pt idx="17">
                  <c:v>21</c:v>
                </c:pt>
                <c:pt idx="18">
                  <c:v>9</c:v>
                </c:pt>
                <c:pt idx="19">
                  <c:v>7</c:v>
                </c:pt>
                <c:pt idx="20">
                  <c:v>3</c:v>
                </c:pt>
                <c:pt idx="21">
                  <c:v>8</c:v>
                </c:pt>
                <c:pt idx="22">
                  <c:v>3</c:v>
                </c:pt>
                <c:pt idx="23">
                  <c:v>3</c:v>
                </c:pt>
                <c:pt idx="24">
                  <c:v>4</c:v>
                </c:pt>
                <c:pt idx="25">
                  <c:v>4</c:v>
                </c:pt>
                <c:pt idx="28">
                  <c:v>2</c:v>
                </c:pt>
                <c:pt idx="31">
                  <c:v>1</c:v>
                </c:pt>
              </c:numCache>
            </c:numRef>
          </c:val>
        </c:ser>
        <c:dLbls>
          <c:showLegendKey val="0"/>
          <c:showVal val="0"/>
          <c:showCatName val="0"/>
          <c:showSerName val="0"/>
          <c:showPercent val="0"/>
          <c:showBubbleSize val="0"/>
        </c:dLbls>
        <c:gapWidth val="0"/>
        <c:overlap val="100"/>
        <c:axId val="104622336"/>
        <c:axId val="104628224"/>
      </c:barChart>
      <c:catAx>
        <c:axId val="104622336"/>
        <c:scaling>
          <c:orientation val="minMax"/>
        </c:scaling>
        <c:delete val="0"/>
        <c:axPos val="l"/>
        <c:numFmt formatCode="General" sourceLinked="1"/>
        <c:majorTickMark val="out"/>
        <c:minorTickMark val="none"/>
        <c:tickLblPos val="nextTo"/>
        <c:spPr>
          <a:noFill/>
          <a:ln>
            <a:noFill/>
          </a:ln>
        </c:spPr>
        <c:crossAx val="104628224"/>
        <c:crosses val="autoZero"/>
        <c:auto val="1"/>
        <c:lblAlgn val="ctr"/>
        <c:lblOffset val="100"/>
        <c:noMultiLvlLbl val="0"/>
      </c:catAx>
      <c:valAx>
        <c:axId val="104628224"/>
        <c:scaling>
          <c:orientation val="minMax"/>
        </c:scaling>
        <c:delete val="0"/>
        <c:axPos val="b"/>
        <c:majorGridlines/>
        <c:numFmt formatCode="0;[Black]0" sourceLinked="0"/>
        <c:majorTickMark val="out"/>
        <c:minorTickMark val="none"/>
        <c:tickLblPos val="nextTo"/>
        <c:crossAx val="104622336"/>
        <c:crosses val="autoZero"/>
        <c:crossBetween val="between"/>
      </c:valAx>
    </c:plotArea>
    <c:legend>
      <c:legendPos val="r"/>
      <c:overlay val="0"/>
    </c:legend>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TAB_10_2!$L$3:$L$22</c:f>
              <c:numCache>
                <c:formatCode>General</c:formatCode>
                <c:ptCount val="20"/>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44</c:v>
                </c:pt>
                <c:pt idx="16">
                  <c:v>45</c:v>
                </c:pt>
                <c:pt idx="17">
                  <c:v>47</c:v>
                </c:pt>
                <c:pt idx="18">
                  <c:v>48</c:v>
                </c:pt>
                <c:pt idx="19">
                  <c:v>51</c:v>
                </c:pt>
              </c:numCache>
            </c:numRef>
          </c:cat>
          <c:val>
            <c:numRef>
              <c:f>TAB_10_2!$O$3:$O$22</c:f>
              <c:numCache>
                <c:formatCode>General</c:formatCode>
                <c:ptCount val="20"/>
                <c:pt idx="0">
                  <c:v>0</c:v>
                </c:pt>
                <c:pt idx="1">
                  <c:v>-4</c:v>
                </c:pt>
                <c:pt idx="2">
                  <c:v>-10</c:v>
                </c:pt>
                <c:pt idx="3">
                  <c:v>-9</c:v>
                </c:pt>
                <c:pt idx="4">
                  <c:v>-14</c:v>
                </c:pt>
                <c:pt idx="5">
                  <c:v>-10</c:v>
                </c:pt>
                <c:pt idx="6">
                  <c:v>-7</c:v>
                </c:pt>
                <c:pt idx="7">
                  <c:v>-6</c:v>
                </c:pt>
                <c:pt idx="8">
                  <c:v>-4</c:v>
                </c:pt>
                <c:pt idx="10">
                  <c:v>-4</c:v>
                </c:pt>
                <c:pt idx="11">
                  <c:v>-2</c:v>
                </c:pt>
                <c:pt idx="12">
                  <c:v>0</c:v>
                </c:pt>
                <c:pt idx="13">
                  <c:v>0</c:v>
                </c:pt>
                <c:pt idx="15">
                  <c:v>-1</c:v>
                </c:pt>
                <c:pt idx="16">
                  <c:v>-1</c:v>
                </c:pt>
                <c:pt idx="17">
                  <c:v>-1</c:v>
                </c:pt>
                <c:pt idx="18">
                  <c:v>-2</c:v>
                </c:pt>
              </c:numCache>
            </c:numRef>
          </c:val>
        </c:ser>
        <c:ser>
          <c:idx val="1"/>
          <c:order val="1"/>
          <c:tx>
            <c:strRef>
              <c:f>TAB_10_1!$P$11</c:f>
              <c:strCache>
                <c:ptCount val="1"/>
                <c:pt idx="0">
                  <c:v>Masculin</c:v>
                </c:pt>
              </c:strCache>
            </c:strRef>
          </c:tx>
          <c:spPr>
            <a:ln>
              <a:solidFill>
                <a:schemeClr val="tx1"/>
              </a:solidFill>
            </a:ln>
          </c:spPr>
          <c:invertIfNegative val="0"/>
          <c:cat>
            <c:numRef>
              <c:f>TAB_10_2!$L$3:$L$22</c:f>
              <c:numCache>
                <c:formatCode>General</c:formatCode>
                <c:ptCount val="20"/>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44</c:v>
                </c:pt>
                <c:pt idx="16">
                  <c:v>45</c:v>
                </c:pt>
                <c:pt idx="17">
                  <c:v>47</c:v>
                </c:pt>
                <c:pt idx="18">
                  <c:v>48</c:v>
                </c:pt>
                <c:pt idx="19">
                  <c:v>51</c:v>
                </c:pt>
              </c:numCache>
            </c:numRef>
          </c:cat>
          <c:val>
            <c:numRef>
              <c:f>TAB_10_2!$N$3:$N$22</c:f>
              <c:numCache>
                <c:formatCode>General</c:formatCode>
                <c:ptCount val="20"/>
                <c:pt idx="0">
                  <c:v>3</c:v>
                </c:pt>
                <c:pt idx="1">
                  <c:v>3</c:v>
                </c:pt>
                <c:pt idx="2">
                  <c:v>11</c:v>
                </c:pt>
                <c:pt idx="3">
                  <c:v>16</c:v>
                </c:pt>
                <c:pt idx="4">
                  <c:v>9</c:v>
                </c:pt>
                <c:pt idx="5">
                  <c:v>8</c:v>
                </c:pt>
                <c:pt idx="6">
                  <c:v>3</c:v>
                </c:pt>
                <c:pt idx="7">
                  <c:v>4</c:v>
                </c:pt>
                <c:pt idx="8">
                  <c:v>4</c:v>
                </c:pt>
                <c:pt idx="9">
                  <c:v>2</c:v>
                </c:pt>
                <c:pt idx="10">
                  <c:v>1</c:v>
                </c:pt>
                <c:pt idx="11">
                  <c:v>5</c:v>
                </c:pt>
                <c:pt idx="12">
                  <c:v>1</c:v>
                </c:pt>
                <c:pt idx="13">
                  <c:v>1</c:v>
                </c:pt>
                <c:pt idx="14">
                  <c:v>2</c:v>
                </c:pt>
              </c:numCache>
            </c:numRef>
          </c:val>
        </c:ser>
        <c:dLbls>
          <c:showLegendKey val="0"/>
          <c:showVal val="0"/>
          <c:showCatName val="0"/>
          <c:showSerName val="0"/>
          <c:showPercent val="0"/>
          <c:showBubbleSize val="0"/>
        </c:dLbls>
        <c:gapWidth val="0"/>
        <c:overlap val="100"/>
        <c:axId val="98210944"/>
        <c:axId val="98212480"/>
      </c:barChart>
      <c:catAx>
        <c:axId val="98210944"/>
        <c:scaling>
          <c:orientation val="minMax"/>
        </c:scaling>
        <c:delete val="0"/>
        <c:axPos val="l"/>
        <c:numFmt formatCode="General" sourceLinked="1"/>
        <c:majorTickMark val="out"/>
        <c:minorTickMark val="none"/>
        <c:tickLblPos val="nextTo"/>
        <c:spPr>
          <a:noFill/>
          <a:ln>
            <a:noFill/>
          </a:ln>
        </c:spPr>
        <c:crossAx val="98212480"/>
        <c:crosses val="autoZero"/>
        <c:auto val="1"/>
        <c:lblAlgn val="ctr"/>
        <c:lblOffset val="100"/>
        <c:noMultiLvlLbl val="0"/>
      </c:catAx>
      <c:valAx>
        <c:axId val="98212480"/>
        <c:scaling>
          <c:orientation val="minMax"/>
        </c:scaling>
        <c:delete val="0"/>
        <c:axPos val="b"/>
        <c:majorGridlines/>
        <c:numFmt formatCode="0;[Black]0" sourceLinked="0"/>
        <c:majorTickMark val="out"/>
        <c:minorTickMark val="none"/>
        <c:tickLblPos val="nextTo"/>
        <c:crossAx val="98210944"/>
        <c:crosses val="autoZero"/>
        <c:crossBetween val="between"/>
      </c:valAx>
    </c:plotArea>
    <c:legend>
      <c:legendPos val="r"/>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TAB_10_2!$S$4:$S$44</c:f>
              <c:numCache>
                <c:formatCode>General</c:formatCode>
                <c:ptCount val="41"/>
                <c:pt idx="0">
                  <c:v>18</c:v>
                </c:pt>
                <c:pt idx="1">
                  <c:v>19</c:v>
                </c:pt>
                <c:pt idx="2">
                  <c:v>20</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56</c:v>
                </c:pt>
                <c:pt idx="36">
                  <c:v>58</c:v>
                </c:pt>
                <c:pt idx="37">
                  <c:v>59</c:v>
                </c:pt>
                <c:pt idx="38">
                  <c:v>60</c:v>
                </c:pt>
                <c:pt idx="39">
                  <c:v>61</c:v>
                </c:pt>
                <c:pt idx="40">
                  <c:v>62</c:v>
                </c:pt>
              </c:numCache>
            </c:numRef>
          </c:cat>
          <c:val>
            <c:numRef>
              <c:f>TAB_10_2!$V$4:$V$44</c:f>
              <c:numCache>
                <c:formatCode>General</c:formatCode>
                <c:ptCount val="41"/>
                <c:pt idx="0">
                  <c:v>-1</c:v>
                </c:pt>
                <c:pt idx="1">
                  <c:v>-1</c:v>
                </c:pt>
                <c:pt idx="2">
                  <c:v>0</c:v>
                </c:pt>
                <c:pt idx="3">
                  <c:v>0</c:v>
                </c:pt>
                <c:pt idx="4">
                  <c:v>-1</c:v>
                </c:pt>
                <c:pt idx="5">
                  <c:v>-3</c:v>
                </c:pt>
                <c:pt idx="6">
                  <c:v>-39</c:v>
                </c:pt>
                <c:pt idx="7">
                  <c:v>-172</c:v>
                </c:pt>
                <c:pt idx="8">
                  <c:v>-322</c:v>
                </c:pt>
                <c:pt idx="9">
                  <c:v>-368</c:v>
                </c:pt>
                <c:pt idx="10">
                  <c:v>-334</c:v>
                </c:pt>
                <c:pt idx="11">
                  <c:v>-247</c:v>
                </c:pt>
                <c:pt idx="12">
                  <c:v>-186</c:v>
                </c:pt>
                <c:pt idx="13">
                  <c:v>-143</c:v>
                </c:pt>
                <c:pt idx="14">
                  <c:v>-127</c:v>
                </c:pt>
                <c:pt idx="15">
                  <c:v>-103</c:v>
                </c:pt>
                <c:pt idx="16">
                  <c:v>-51</c:v>
                </c:pt>
                <c:pt idx="17">
                  <c:v>-50</c:v>
                </c:pt>
                <c:pt idx="18">
                  <c:v>-30</c:v>
                </c:pt>
                <c:pt idx="19">
                  <c:v>-35</c:v>
                </c:pt>
                <c:pt idx="20">
                  <c:v>-25</c:v>
                </c:pt>
                <c:pt idx="21">
                  <c:v>-12</c:v>
                </c:pt>
                <c:pt idx="22">
                  <c:v>-17</c:v>
                </c:pt>
                <c:pt idx="23">
                  <c:v>-12</c:v>
                </c:pt>
                <c:pt idx="24">
                  <c:v>-6</c:v>
                </c:pt>
                <c:pt idx="25">
                  <c:v>-11</c:v>
                </c:pt>
                <c:pt idx="26">
                  <c:v>-12</c:v>
                </c:pt>
                <c:pt idx="27">
                  <c:v>-6</c:v>
                </c:pt>
                <c:pt idx="28">
                  <c:v>-8</c:v>
                </c:pt>
                <c:pt idx="29">
                  <c:v>-4</c:v>
                </c:pt>
                <c:pt idx="30">
                  <c:v>-7</c:v>
                </c:pt>
                <c:pt idx="31">
                  <c:v>-7</c:v>
                </c:pt>
                <c:pt idx="32">
                  <c:v>-2</c:v>
                </c:pt>
                <c:pt idx="33">
                  <c:v>-4</c:v>
                </c:pt>
                <c:pt idx="34">
                  <c:v>-1</c:v>
                </c:pt>
                <c:pt idx="35">
                  <c:v>-1</c:v>
                </c:pt>
                <c:pt idx="36">
                  <c:v>0</c:v>
                </c:pt>
                <c:pt idx="37">
                  <c:v>-1</c:v>
                </c:pt>
                <c:pt idx="38">
                  <c:v>-3</c:v>
                </c:pt>
                <c:pt idx="39">
                  <c:v>-1</c:v>
                </c:pt>
                <c:pt idx="40">
                  <c:v>-1</c:v>
                </c:pt>
              </c:numCache>
            </c:numRef>
          </c:val>
        </c:ser>
        <c:ser>
          <c:idx val="1"/>
          <c:order val="1"/>
          <c:tx>
            <c:strRef>
              <c:f>TAB_10_1!$P$11</c:f>
              <c:strCache>
                <c:ptCount val="1"/>
                <c:pt idx="0">
                  <c:v>Masculin</c:v>
                </c:pt>
              </c:strCache>
            </c:strRef>
          </c:tx>
          <c:spPr>
            <a:ln>
              <a:solidFill>
                <a:schemeClr val="tx1"/>
              </a:solidFill>
            </a:ln>
          </c:spPr>
          <c:invertIfNegative val="0"/>
          <c:cat>
            <c:numRef>
              <c:f>TAB_10_2!$S$4:$S$44</c:f>
              <c:numCache>
                <c:formatCode>General</c:formatCode>
                <c:ptCount val="41"/>
                <c:pt idx="0">
                  <c:v>18</c:v>
                </c:pt>
                <c:pt idx="1">
                  <c:v>19</c:v>
                </c:pt>
                <c:pt idx="2">
                  <c:v>20</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56</c:v>
                </c:pt>
                <c:pt idx="36">
                  <c:v>58</c:v>
                </c:pt>
                <c:pt idx="37">
                  <c:v>59</c:v>
                </c:pt>
                <c:pt idx="38">
                  <c:v>60</c:v>
                </c:pt>
                <c:pt idx="39">
                  <c:v>61</c:v>
                </c:pt>
                <c:pt idx="40">
                  <c:v>62</c:v>
                </c:pt>
              </c:numCache>
            </c:numRef>
          </c:cat>
          <c:val>
            <c:numRef>
              <c:f>TAB_10_2!$U$4:$U$44</c:f>
              <c:numCache>
                <c:formatCode>General</c:formatCode>
                <c:ptCount val="41"/>
                <c:pt idx="2">
                  <c:v>1</c:v>
                </c:pt>
                <c:pt idx="3">
                  <c:v>1</c:v>
                </c:pt>
                <c:pt idx="4">
                  <c:v>2</c:v>
                </c:pt>
                <c:pt idx="5">
                  <c:v>2</c:v>
                </c:pt>
                <c:pt idx="6">
                  <c:v>35</c:v>
                </c:pt>
                <c:pt idx="7">
                  <c:v>214</c:v>
                </c:pt>
                <c:pt idx="8">
                  <c:v>331</c:v>
                </c:pt>
                <c:pt idx="9">
                  <c:v>352</c:v>
                </c:pt>
                <c:pt idx="10">
                  <c:v>311</c:v>
                </c:pt>
                <c:pt idx="11">
                  <c:v>242</c:v>
                </c:pt>
                <c:pt idx="12">
                  <c:v>160</c:v>
                </c:pt>
                <c:pt idx="13">
                  <c:v>135</c:v>
                </c:pt>
                <c:pt idx="14">
                  <c:v>86</c:v>
                </c:pt>
                <c:pt idx="15">
                  <c:v>70</c:v>
                </c:pt>
                <c:pt idx="16">
                  <c:v>63</c:v>
                </c:pt>
                <c:pt idx="17">
                  <c:v>70</c:v>
                </c:pt>
                <c:pt idx="18">
                  <c:v>44</c:v>
                </c:pt>
                <c:pt idx="19">
                  <c:v>26</c:v>
                </c:pt>
                <c:pt idx="20">
                  <c:v>17</c:v>
                </c:pt>
                <c:pt idx="21">
                  <c:v>23</c:v>
                </c:pt>
                <c:pt idx="22">
                  <c:v>16</c:v>
                </c:pt>
                <c:pt idx="23">
                  <c:v>6</c:v>
                </c:pt>
                <c:pt idx="24">
                  <c:v>9</c:v>
                </c:pt>
                <c:pt idx="25">
                  <c:v>6</c:v>
                </c:pt>
                <c:pt idx="26">
                  <c:v>4</c:v>
                </c:pt>
                <c:pt idx="27">
                  <c:v>8</c:v>
                </c:pt>
                <c:pt idx="28">
                  <c:v>7</c:v>
                </c:pt>
                <c:pt idx="29">
                  <c:v>4</c:v>
                </c:pt>
                <c:pt idx="30">
                  <c:v>4</c:v>
                </c:pt>
                <c:pt idx="31">
                  <c:v>1</c:v>
                </c:pt>
                <c:pt idx="36">
                  <c:v>2</c:v>
                </c:pt>
                <c:pt idx="39">
                  <c:v>1</c:v>
                </c:pt>
              </c:numCache>
            </c:numRef>
          </c:val>
        </c:ser>
        <c:dLbls>
          <c:showLegendKey val="0"/>
          <c:showVal val="0"/>
          <c:showCatName val="0"/>
          <c:showSerName val="0"/>
          <c:showPercent val="0"/>
          <c:showBubbleSize val="0"/>
        </c:dLbls>
        <c:gapWidth val="0"/>
        <c:overlap val="100"/>
        <c:axId val="106579840"/>
        <c:axId val="106581376"/>
      </c:barChart>
      <c:catAx>
        <c:axId val="106579840"/>
        <c:scaling>
          <c:orientation val="minMax"/>
        </c:scaling>
        <c:delete val="0"/>
        <c:axPos val="l"/>
        <c:numFmt formatCode="General" sourceLinked="1"/>
        <c:majorTickMark val="out"/>
        <c:minorTickMark val="none"/>
        <c:tickLblPos val="nextTo"/>
        <c:spPr>
          <a:noFill/>
          <a:ln>
            <a:noFill/>
          </a:ln>
        </c:spPr>
        <c:crossAx val="106581376"/>
        <c:crosses val="autoZero"/>
        <c:auto val="1"/>
        <c:lblAlgn val="ctr"/>
        <c:lblOffset val="100"/>
        <c:noMultiLvlLbl val="0"/>
      </c:catAx>
      <c:valAx>
        <c:axId val="106581376"/>
        <c:scaling>
          <c:orientation val="minMax"/>
        </c:scaling>
        <c:delete val="0"/>
        <c:axPos val="b"/>
        <c:majorGridlines/>
        <c:numFmt formatCode="0;[Black]0" sourceLinked="0"/>
        <c:majorTickMark val="out"/>
        <c:minorTickMark val="none"/>
        <c:tickLblPos val="nextTo"/>
        <c:crossAx val="106579840"/>
        <c:crosses val="autoZero"/>
        <c:crossBetween val="between"/>
      </c:valAx>
    </c:plotArea>
    <c:legend>
      <c:legendPos val="r"/>
      <c:overlay val="0"/>
    </c:legend>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TAB_19!$R$13</c:f>
              <c:strCache>
                <c:ptCount val="1"/>
                <c:pt idx="0">
                  <c:v>HOMMES</c:v>
                </c:pt>
              </c:strCache>
            </c:strRef>
          </c:tx>
          <c:spPr>
            <a:ln>
              <a:solidFill>
                <a:schemeClr val="tx1"/>
              </a:solidFill>
            </a:ln>
          </c:spPr>
          <c:invertIfNegative val="0"/>
          <c:cat>
            <c:numRef>
              <c:f>TAB_19!$P$15:$P$56</c:f>
              <c:numCache>
                <c:formatCode>General</c:formatCode>
                <c:ptCount val="42"/>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53</c:v>
                </c:pt>
                <c:pt idx="26">
                  <c:v>54</c:v>
                </c:pt>
                <c:pt idx="27">
                  <c:v>55</c:v>
                </c:pt>
                <c:pt idx="28">
                  <c:v>56</c:v>
                </c:pt>
                <c:pt idx="29">
                  <c:v>57</c:v>
                </c:pt>
                <c:pt idx="30">
                  <c:v>58</c:v>
                </c:pt>
                <c:pt idx="31">
                  <c:v>59</c:v>
                </c:pt>
                <c:pt idx="32">
                  <c:v>60</c:v>
                </c:pt>
                <c:pt idx="33">
                  <c:v>61</c:v>
                </c:pt>
                <c:pt idx="34">
                  <c:v>62</c:v>
                </c:pt>
                <c:pt idx="35">
                  <c:v>63</c:v>
                </c:pt>
                <c:pt idx="36">
                  <c:v>64</c:v>
                </c:pt>
                <c:pt idx="37">
                  <c:v>65</c:v>
                </c:pt>
                <c:pt idx="38">
                  <c:v>66</c:v>
                </c:pt>
                <c:pt idx="39">
                  <c:v>67</c:v>
                </c:pt>
                <c:pt idx="40">
                  <c:v>68</c:v>
                </c:pt>
                <c:pt idx="41">
                  <c:v>69</c:v>
                </c:pt>
              </c:numCache>
            </c:numRef>
          </c:cat>
          <c:val>
            <c:numRef>
              <c:f>TAB_19!$R$15:$R$56</c:f>
              <c:numCache>
                <c:formatCode>General</c:formatCode>
                <c:ptCount val="42"/>
                <c:pt idx="0">
                  <c:v>1</c:v>
                </c:pt>
                <c:pt idx="1">
                  <c:v>1</c:v>
                </c:pt>
                <c:pt idx="2">
                  <c:v>4</c:v>
                </c:pt>
                <c:pt idx="3">
                  <c:v>1</c:v>
                </c:pt>
                <c:pt idx="4">
                  <c:v>12</c:v>
                </c:pt>
                <c:pt idx="5">
                  <c:v>9</c:v>
                </c:pt>
                <c:pt idx="6">
                  <c:v>17</c:v>
                </c:pt>
                <c:pt idx="7">
                  <c:v>25</c:v>
                </c:pt>
                <c:pt idx="8">
                  <c:v>22</c:v>
                </c:pt>
                <c:pt idx="9">
                  <c:v>31</c:v>
                </c:pt>
                <c:pt idx="10">
                  <c:v>39</c:v>
                </c:pt>
                <c:pt idx="11">
                  <c:v>30</c:v>
                </c:pt>
                <c:pt idx="12">
                  <c:v>36</c:v>
                </c:pt>
                <c:pt idx="13">
                  <c:v>51</c:v>
                </c:pt>
                <c:pt idx="14">
                  <c:v>49</c:v>
                </c:pt>
                <c:pt idx="15">
                  <c:v>56</c:v>
                </c:pt>
                <c:pt idx="16">
                  <c:v>67</c:v>
                </c:pt>
                <c:pt idx="17">
                  <c:v>64</c:v>
                </c:pt>
                <c:pt idx="18">
                  <c:v>87</c:v>
                </c:pt>
                <c:pt idx="19">
                  <c:v>55</c:v>
                </c:pt>
                <c:pt idx="20">
                  <c:v>62</c:v>
                </c:pt>
                <c:pt idx="21">
                  <c:v>63</c:v>
                </c:pt>
                <c:pt idx="22">
                  <c:v>53</c:v>
                </c:pt>
                <c:pt idx="23">
                  <c:v>66</c:v>
                </c:pt>
                <c:pt idx="24">
                  <c:v>77</c:v>
                </c:pt>
                <c:pt idx="25">
                  <c:v>68</c:v>
                </c:pt>
                <c:pt idx="26">
                  <c:v>62</c:v>
                </c:pt>
                <c:pt idx="27">
                  <c:v>64</c:v>
                </c:pt>
                <c:pt idx="28">
                  <c:v>75</c:v>
                </c:pt>
                <c:pt idx="29">
                  <c:v>80</c:v>
                </c:pt>
                <c:pt idx="30">
                  <c:v>72</c:v>
                </c:pt>
                <c:pt idx="31">
                  <c:v>70</c:v>
                </c:pt>
                <c:pt idx="32">
                  <c:v>62</c:v>
                </c:pt>
                <c:pt idx="33">
                  <c:v>61</c:v>
                </c:pt>
                <c:pt idx="34">
                  <c:v>59</c:v>
                </c:pt>
                <c:pt idx="35">
                  <c:v>38</c:v>
                </c:pt>
                <c:pt idx="36">
                  <c:v>48</c:v>
                </c:pt>
                <c:pt idx="37">
                  <c:v>44</c:v>
                </c:pt>
                <c:pt idx="38">
                  <c:v>6</c:v>
                </c:pt>
                <c:pt idx="39">
                  <c:v>4</c:v>
                </c:pt>
                <c:pt idx="40">
                  <c:v>1</c:v>
                </c:pt>
                <c:pt idx="41">
                  <c:v>1</c:v>
                </c:pt>
              </c:numCache>
            </c:numRef>
          </c:val>
        </c:ser>
        <c:ser>
          <c:idx val="1"/>
          <c:order val="1"/>
          <c:tx>
            <c:strRef>
              <c:f>TAB_19!$S$13</c:f>
              <c:strCache>
                <c:ptCount val="1"/>
                <c:pt idx="0">
                  <c:v>FEMMES</c:v>
                </c:pt>
              </c:strCache>
            </c:strRef>
          </c:tx>
          <c:spPr>
            <a:ln>
              <a:solidFill>
                <a:prstClr val="black"/>
              </a:solidFill>
            </a:ln>
          </c:spPr>
          <c:invertIfNegative val="0"/>
          <c:cat>
            <c:numRef>
              <c:f>TAB_19!$P$15:$P$56</c:f>
              <c:numCache>
                <c:formatCode>General</c:formatCode>
                <c:ptCount val="42"/>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pt idx="20">
                  <c:v>48</c:v>
                </c:pt>
                <c:pt idx="21">
                  <c:v>49</c:v>
                </c:pt>
                <c:pt idx="22">
                  <c:v>50</c:v>
                </c:pt>
                <c:pt idx="23">
                  <c:v>51</c:v>
                </c:pt>
                <c:pt idx="24">
                  <c:v>52</c:v>
                </c:pt>
                <c:pt idx="25">
                  <c:v>53</c:v>
                </c:pt>
                <c:pt idx="26">
                  <c:v>54</c:v>
                </c:pt>
                <c:pt idx="27">
                  <c:v>55</c:v>
                </c:pt>
                <c:pt idx="28">
                  <c:v>56</c:v>
                </c:pt>
                <c:pt idx="29">
                  <c:v>57</c:v>
                </c:pt>
                <c:pt idx="30">
                  <c:v>58</c:v>
                </c:pt>
                <c:pt idx="31">
                  <c:v>59</c:v>
                </c:pt>
                <c:pt idx="32">
                  <c:v>60</c:v>
                </c:pt>
                <c:pt idx="33">
                  <c:v>61</c:v>
                </c:pt>
                <c:pt idx="34">
                  <c:v>62</c:v>
                </c:pt>
                <c:pt idx="35">
                  <c:v>63</c:v>
                </c:pt>
                <c:pt idx="36">
                  <c:v>64</c:v>
                </c:pt>
                <c:pt idx="37">
                  <c:v>65</c:v>
                </c:pt>
                <c:pt idx="38">
                  <c:v>66</c:v>
                </c:pt>
                <c:pt idx="39">
                  <c:v>67</c:v>
                </c:pt>
                <c:pt idx="40">
                  <c:v>68</c:v>
                </c:pt>
                <c:pt idx="41">
                  <c:v>69</c:v>
                </c:pt>
              </c:numCache>
            </c:numRef>
          </c:cat>
          <c:val>
            <c:numRef>
              <c:f>TAB_19!$S$15:$S$56</c:f>
              <c:numCache>
                <c:formatCode>General</c:formatCode>
                <c:ptCount val="42"/>
                <c:pt idx="0">
                  <c:v>-1</c:v>
                </c:pt>
                <c:pt idx="1">
                  <c:v>-2</c:v>
                </c:pt>
                <c:pt idx="2">
                  <c:v>-1</c:v>
                </c:pt>
                <c:pt idx="3">
                  <c:v>-4</c:v>
                </c:pt>
                <c:pt idx="4">
                  <c:v>-7</c:v>
                </c:pt>
                <c:pt idx="5">
                  <c:v>-9</c:v>
                </c:pt>
                <c:pt idx="6">
                  <c:v>-11</c:v>
                </c:pt>
                <c:pt idx="7">
                  <c:v>-7</c:v>
                </c:pt>
                <c:pt idx="8">
                  <c:v>-13</c:v>
                </c:pt>
                <c:pt idx="9">
                  <c:v>-15</c:v>
                </c:pt>
                <c:pt idx="10">
                  <c:v>-13</c:v>
                </c:pt>
                <c:pt idx="11">
                  <c:v>-25</c:v>
                </c:pt>
                <c:pt idx="12">
                  <c:v>-13</c:v>
                </c:pt>
                <c:pt idx="13">
                  <c:v>-20</c:v>
                </c:pt>
                <c:pt idx="14">
                  <c:v>-18</c:v>
                </c:pt>
                <c:pt idx="15">
                  <c:v>-19</c:v>
                </c:pt>
                <c:pt idx="16">
                  <c:v>-30</c:v>
                </c:pt>
                <c:pt idx="17">
                  <c:v>-28</c:v>
                </c:pt>
                <c:pt idx="18">
                  <c:v>-29</c:v>
                </c:pt>
                <c:pt idx="19">
                  <c:v>-32</c:v>
                </c:pt>
                <c:pt idx="20">
                  <c:v>-24</c:v>
                </c:pt>
                <c:pt idx="21">
                  <c:v>-28</c:v>
                </c:pt>
                <c:pt idx="22">
                  <c:v>-33</c:v>
                </c:pt>
                <c:pt idx="23">
                  <c:v>-39</c:v>
                </c:pt>
                <c:pt idx="24">
                  <c:v>-30</c:v>
                </c:pt>
                <c:pt idx="25">
                  <c:v>-25</c:v>
                </c:pt>
                <c:pt idx="26">
                  <c:v>-32</c:v>
                </c:pt>
                <c:pt idx="27">
                  <c:v>-28</c:v>
                </c:pt>
                <c:pt idx="28">
                  <c:v>-28</c:v>
                </c:pt>
                <c:pt idx="29">
                  <c:v>-32</c:v>
                </c:pt>
                <c:pt idx="30">
                  <c:v>-23</c:v>
                </c:pt>
                <c:pt idx="31">
                  <c:v>-20</c:v>
                </c:pt>
                <c:pt idx="32">
                  <c:v>-11</c:v>
                </c:pt>
                <c:pt idx="33">
                  <c:v>-11</c:v>
                </c:pt>
                <c:pt idx="34">
                  <c:v>-16</c:v>
                </c:pt>
                <c:pt idx="35">
                  <c:v>-14</c:v>
                </c:pt>
                <c:pt idx="36">
                  <c:v>-9</c:v>
                </c:pt>
                <c:pt idx="37">
                  <c:v>-3</c:v>
                </c:pt>
                <c:pt idx="38">
                  <c:v>-2</c:v>
                </c:pt>
                <c:pt idx="39">
                  <c:v>0</c:v>
                </c:pt>
                <c:pt idx="40">
                  <c:v>0</c:v>
                </c:pt>
              </c:numCache>
            </c:numRef>
          </c:val>
        </c:ser>
        <c:dLbls>
          <c:showLegendKey val="0"/>
          <c:showVal val="0"/>
          <c:showCatName val="0"/>
          <c:showSerName val="0"/>
          <c:showPercent val="0"/>
          <c:showBubbleSize val="0"/>
        </c:dLbls>
        <c:gapWidth val="0"/>
        <c:overlap val="100"/>
        <c:axId val="78286208"/>
        <c:axId val="78292096"/>
      </c:barChart>
      <c:catAx>
        <c:axId val="78286208"/>
        <c:scaling>
          <c:orientation val="minMax"/>
        </c:scaling>
        <c:delete val="0"/>
        <c:axPos val="l"/>
        <c:numFmt formatCode="General" sourceLinked="1"/>
        <c:majorTickMark val="out"/>
        <c:minorTickMark val="none"/>
        <c:tickLblPos val="nextTo"/>
        <c:spPr>
          <a:noFill/>
          <a:ln>
            <a:noFill/>
          </a:ln>
        </c:spPr>
        <c:crossAx val="78292096"/>
        <c:crosses val="autoZero"/>
        <c:auto val="1"/>
        <c:lblAlgn val="ctr"/>
        <c:lblOffset val="0"/>
        <c:noMultiLvlLbl val="0"/>
      </c:catAx>
      <c:valAx>
        <c:axId val="78292096"/>
        <c:scaling>
          <c:orientation val="minMax"/>
        </c:scaling>
        <c:delete val="0"/>
        <c:axPos val="b"/>
        <c:majorGridlines/>
        <c:numFmt formatCode="0;[Black]0" sourceLinked="0"/>
        <c:majorTickMark val="out"/>
        <c:minorTickMark val="none"/>
        <c:tickLblPos val="nextTo"/>
        <c:crossAx val="78286208"/>
        <c:crosses val="autoZero"/>
        <c:crossBetween val="between"/>
        <c:majorUnit val="20"/>
      </c:valAx>
    </c:plotArea>
    <c:legend>
      <c:legendPos val="b"/>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7620</xdr:colOff>
      <xdr:row>0</xdr:row>
      <xdr:rowOff>15240</xdr:rowOff>
    </xdr:from>
    <xdr:to>
      <xdr:col>6</xdr:col>
      <xdr:colOff>53340</xdr:colOff>
      <xdr:row>13</xdr:row>
      <xdr:rowOff>30480</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9460" y="15240"/>
          <a:ext cx="1691640" cy="2255520"/>
        </a:xfrm>
        <a:prstGeom prst="rect">
          <a:avLst/>
        </a:prstGeom>
        <a:noFill/>
        <a:ln w="9525" algn="in">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7620</xdr:colOff>
      <xdr:row>12</xdr:row>
      <xdr:rowOff>121920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53540" cy="2194560"/>
        </a:xfrm>
        <a:prstGeom prst="rect">
          <a:avLst/>
        </a:prstGeom>
        <a:noFill/>
        <a:ln w="9525" algn="in">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xdr:colOff>
      <xdr:row>0</xdr:row>
      <xdr:rowOff>22860</xdr:rowOff>
    </xdr:from>
    <xdr:to>
      <xdr:col>6</xdr:col>
      <xdr:colOff>22860</xdr:colOff>
      <xdr:row>12</xdr:row>
      <xdr:rowOff>121920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307080" y="22860"/>
          <a:ext cx="1653540" cy="2171700"/>
        </a:xfrm>
        <a:prstGeom prst="rect">
          <a:avLst/>
        </a:prstGeom>
        <a:noFill/>
        <a:ln w="9525" algn="in">
          <a:noFill/>
          <a:miter lim="800000"/>
          <a:headEnd/>
          <a:tailEnd/>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190500</xdr:colOff>
      <xdr:row>6</xdr:row>
      <xdr:rowOff>104775</xdr:rowOff>
    </xdr:from>
    <xdr:to>
      <xdr:col>8</xdr:col>
      <xdr:colOff>857250</xdr:colOff>
      <xdr:row>23</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26</xdr:row>
      <xdr:rowOff>142875</xdr:rowOff>
    </xdr:from>
    <xdr:to>
      <xdr:col>8</xdr:col>
      <xdr:colOff>819150</xdr:colOff>
      <xdr:row>44</xdr:row>
      <xdr:rowOff>19050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171450</xdr:colOff>
      <xdr:row>46</xdr:row>
      <xdr:rowOff>85725</xdr:rowOff>
    </xdr:from>
    <xdr:to>
      <xdr:col>8</xdr:col>
      <xdr:colOff>838200</xdr:colOff>
      <xdr:row>63</xdr:row>
      <xdr:rowOff>123825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161925</xdr:colOff>
      <xdr:row>6</xdr:row>
      <xdr:rowOff>85725</xdr:rowOff>
    </xdr:from>
    <xdr:to>
      <xdr:col>8</xdr:col>
      <xdr:colOff>828675</xdr:colOff>
      <xdr:row>23</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26</xdr:row>
      <xdr:rowOff>114300</xdr:rowOff>
    </xdr:from>
    <xdr:to>
      <xdr:col>8</xdr:col>
      <xdr:colOff>809625</xdr:colOff>
      <xdr:row>42</xdr:row>
      <xdr:rowOff>161925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15240</xdr:colOff>
      <xdr:row>13</xdr:row>
      <xdr:rowOff>0</xdr:rowOff>
    </xdr:to>
    <xdr:pic>
      <xdr:nvPicPr>
        <xdr:cNvPr id="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61160" cy="2240280"/>
        </a:xfrm>
        <a:prstGeom prst="rect">
          <a:avLst/>
        </a:prstGeom>
        <a:noFill/>
        <a:ln w="9525" algn="in">
          <a:noFill/>
          <a:miter lim="800000"/>
          <a:headEnd/>
          <a:tailEnd/>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800100</xdr:colOff>
      <xdr:row>0</xdr:row>
      <xdr:rowOff>0</xdr:rowOff>
    </xdr:from>
    <xdr:to>
      <xdr:col>6</xdr:col>
      <xdr:colOff>15240</xdr:colOff>
      <xdr:row>12</xdr:row>
      <xdr:rowOff>160020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68980" y="0"/>
          <a:ext cx="1684020" cy="2232660"/>
        </a:xfrm>
        <a:prstGeom prst="rect">
          <a:avLst/>
        </a:prstGeom>
        <a:noFill/>
        <a:ln w="9525" algn="in">
          <a:noFill/>
          <a:miter lim="800000"/>
          <a:headEnd/>
          <a:tailEnd/>
        </a:ln>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304800</xdr:colOff>
      <xdr:row>44</xdr:row>
      <xdr:rowOff>66675</xdr:rowOff>
    </xdr:from>
    <xdr:to>
      <xdr:col>8</xdr:col>
      <xdr:colOff>752475</xdr:colOff>
      <xdr:row>60</xdr:row>
      <xdr:rowOff>28575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30480</xdr:colOff>
      <xdr:row>12</xdr:row>
      <xdr:rowOff>68580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76400" cy="2141220"/>
        </a:xfrm>
        <a:prstGeom prst="rect">
          <a:avLst/>
        </a:prstGeom>
        <a:noFill/>
        <a:ln w="9525" algn="in">
          <a:noFill/>
          <a:miter lim="800000"/>
          <a:headEnd/>
          <a:tailEnd/>
        </a:ln>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792480</xdr:colOff>
      <xdr:row>0</xdr:row>
      <xdr:rowOff>0</xdr:rowOff>
    </xdr:from>
    <xdr:to>
      <xdr:col>6</xdr:col>
      <xdr:colOff>45720</xdr:colOff>
      <xdr:row>12</xdr:row>
      <xdr:rowOff>76200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61360" y="0"/>
          <a:ext cx="1722120" cy="2148840"/>
        </a:xfrm>
        <a:prstGeom prst="rect">
          <a:avLst/>
        </a:prstGeom>
        <a:noFill/>
        <a:ln w="9525" algn="in">
          <a:noFill/>
          <a:miter lim="800000"/>
          <a:headEnd/>
          <a:tailEnd/>
        </a:ln>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15240</xdr:colOff>
      <xdr:row>13</xdr:row>
      <xdr:rowOff>30480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61160" cy="2270760"/>
        </a:xfrm>
        <a:prstGeom prst="rect">
          <a:avLst/>
        </a:prstGeom>
        <a:noFill/>
        <a:ln w="9525" algn="in">
          <a:noFill/>
          <a:miter lim="800000"/>
          <a:headEnd/>
          <a:tailEn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che%20CNU/2015/02-Maquette/Maquette_CNU_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6"/>
      <sheetName val="P5"/>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sheetData sheetId="1">
        <row r="1">
          <cell r="T1" t="str">
            <v>85</v>
          </cell>
          <cell r="U1" t="str">
            <v>11</v>
          </cell>
          <cell r="V1" t="str">
            <v>Pharmacie</v>
          </cell>
        </row>
      </sheetData>
      <sheetData sheetId="2"/>
      <sheetData sheetId="3"/>
      <sheetData sheetId="4"/>
      <sheetData sheetId="5"/>
      <sheetData sheetId="6"/>
      <sheetData sheetId="7"/>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v>1994</v>
          </cell>
          <cell r="Q1">
            <v>1999</v>
          </cell>
          <cell r="S1">
            <v>2004</v>
          </cell>
          <cell r="U1">
            <v>2009</v>
          </cell>
          <cell r="W1">
            <v>2014</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433</v>
          </cell>
          <cell r="C3">
            <v>714</v>
          </cell>
          <cell r="D3">
            <v>466</v>
          </cell>
          <cell r="E3">
            <v>931</v>
          </cell>
          <cell r="F3">
            <v>518</v>
          </cell>
          <cell r="G3">
            <v>1081</v>
          </cell>
          <cell r="H3">
            <v>549</v>
          </cell>
          <cell r="I3">
            <v>1188</v>
          </cell>
          <cell r="J3">
            <v>603</v>
          </cell>
          <cell r="K3">
            <v>1218</v>
          </cell>
          <cell r="N3" t="str">
            <v>01</v>
          </cell>
          <cell r="O3">
            <v>1065</v>
          </cell>
          <cell r="P3">
            <v>1511</v>
          </cell>
          <cell r="Q3">
            <v>1148</v>
          </cell>
          <cell r="R3">
            <v>1920</v>
          </cell>
          <cell r="S3">
            <v>1232</v>
          </cell>
          <cell r="T3">
            <v>2231</v>
          </cell>
          <cell r="U3">
            <v>1306</v>
          </cell>
          <cell r="V3">
            <v>2365</v>
          </cell>
          <cell r="W3">
            <v>1348</v>
          </cell>
          <cell r="X3">
            <v>2430</v>
          </cell>
        </row>
        <row r="4">
          <cell r="A4" t="str">
            <v>02</v>
          </cell>
          <cell r="B4">
            <v>394</v>
          </cell>
          <cell r="C4">
            <v>535</v>
          </cell>
          <cell r="D4">
            <v>452</v>
          </cell>
          <cell r="E4">
            <v>676</v>
          </cell>
          <cell r="F4">
            <v>478</v>
          </cell>
          <cell r="G4">
            <v>780</v>
          </cell>
          <cell r="H4">
            <v>513</v>
          </cell>
          <cell r="I4">
            <v>793</v>
          </cell>
          <cell r="J4">
            <v>505</v>
          </cell>
          <cell r="K4">
            <v>818</v>
          </cell>
          <cell r="N4" t="str">
            <v>02</v>
          </cell>
          <cell r="O4">
            <v>672</v>
          </cell>
          <cell r="P4">
            <v>1589</v>
          </cell>
          <cell r="Q4">
            <v>824</v>
          </cell>
          <cell r="R4">
            <v>2129</v>
          </cell>
          <cell r="S4">
            <v>930</v>
          </cell>
          <cell r="T4">
            <v>2493</v>
          </cell>
          <cell r="U4">
            <v>935</v>
          </cell>
          <cell r="V4">
            <v>2723</v>
          </cell>
          <cell r="W4">
            <v>980</v>
          </cell>
          <cell r="X4">
            <v>2860</v>
          </cell>
        </row>
        <row r="5">
          <cell r="A5" t="str">
            <v>03</v>
          </cell>
          <cell r="B5">
            <v>130</v>
          </cell>
          <cell r="C5">
            <v>124</v>
          </cell>
          <cell r="D5">
            <v>121</v>
          </cell>
          <cell r="E5">
            <v>144</v>
          </cell>
          <cell r="F5">
            <v>112</v>
          </cell>
          <cell r="G5">
            <v>169</v>
          </cell>
          <cell r="H5">
            <v>121</v>
          </cell>
          <cell r="I5">
            <v>163</v>
          </cell>
          <cell r="J5">
            <v>109</v>
          </cell>
          <cell r="K5">
            <v>162</v>
          </cell>
          <cell r="N5" t="str">
            <v>03</v>
          </cell>
          <cell r="O5">
            <v>1745</v>
          </cell>
          <cell r="P5">
            <v>3466</v>
          </cell>
          <cell r="Q5">
            <v>1740</v>
          </cell>
          <cell r="R5">
            <v>4001</v>
          </cell>
          <cell r="S5">
            <v>1805</v>
          </cell>
          <cell r="T5">
            <v>4336</v>
          </cell>
          <cell r="U5">
            <v>1783</v>
          </cell>
          <cell r="V5">
            <v>4411</v>
          </cell>
          <cell r="W5">
            <v>1723</v>
          </cell>
          <cell r="X5">
            <v>4379</v>
          </cell>
        </row>
        <row r="6">
          <cell r="A6" t="str">
            <v>04</v>
          </cell>
          <cell r="B6">
            <v>108</v>
          </cell>
          <cell r="C6">
            <v>138</v>
          </cell>
          <cell r="D6">
            <v>109</v>
          </cell>
          <cell r="E6">
            <v>169</v>
          </cell>
          <cell r="F6">
            <v>124</v>
          </cell>
          <cell r="G6">
            <v>201</v>
          </cell>
          <cell r="H6">
            <v>123</v>
          </cell>
          <cell r="I6">
            <v>221</v>
          </cell>
          <cell r="J6">
            <v>131</v>
          </cell>
          <cell r="K6">
            <v>232</v>
          </cell>
          <cell r="N6" t="str">
            <v>04</v>
          </cell>
          <cell r="O6">
            <v>1524</v>
          </cell>
          <cell r="P6">
            <v>2579</v>
          </cell>
          <cell r="Q6">
            <v>1650</v>
          </cell>
          <cell r="R6">
            <v>3385</v>
          </cell>
          <cell r="S6">
            <v>1852</v>
          </cell>
          <cell r="T6">
            <v>3857</v>
          </cell>
          <cell r="U6">
            <v>1996</v>
          </cell>
          <cell r="V6">
            <v>4214</v>
          </cell>
          <cell r="W6">
            <v>2108</v>
          </cell>
          <cell r="X6">
            <v>4414</v>
          </cell>
        </row>
        <row r="7">
          <cell r="A7" t="str">
            <v>05</v>
          </cell>
          <cell r="B7">
            <v>434</v>
          </cell>
          <cell r="C7">
            <v>995</v>
          </cell>
          <cell r="D7">
            <v>547</v>
          </cell>
          <cell r="E7">
            <v>1177</v>
          </cell>
          <cell r="F7">
            <v>570</v>
          </cell>
          <cell r="G7">
            <v>1259</v>
          </cell>
          <cell r="H7">
            <v>541</v>
          </cell>
          <cell r="I7">
            <v>1263</v>
          </cell>
          <cell r="J7">
            <v>536</v>
          </cell>
          <cell r="K7">
            <v>1270</v>
          </cell>
          <cell r="N7" t="str">
            <v>05</v>
          </cell>
          <cell r="O7">
            <v>1421</v>
          </cell>
          <cell r="P7">
            <v>3161</v>
          </cell>
          <cell r="Q7">
            <v>1653</v>
          </cell>
          <cell r="R7">
            <v>3947</v>
          </cell>
          <cell r="S7">
            <v>1898</v>
          </cell>
          <cell r="T7">
            <v>4276</v>
          </cell>
          <cell r="U7">
            <v>2025</v>
          </cell>
          <cell r="V7">
            <v>4434</v>
          </cell>
          <cell r="W7">
            <v>2152</v>
          </cell>
          <cell r="X7">
            <v>4498</v>
          </cell>
        </row>
        <row r="8">
          <cell r="A8" t="str">
            <v>06</v>
          </cell>
          <cell r="B8">
            <v>238</v>
          </cell>
          <cell r="C8">
            <v>594</v>
          </cell>
          <cell r="D8">
            <v>277</v>
          </cell>
          <cell r="E8">
            <v>952</v>
          </cell>
          <cell r="F8">
            <v>360</v>
          </cell>
          <cell r="G8">
            <v>1234</v>
          </cell>
          <cell r="H8">
            <v>394</v>
          </cell>
          <cell r="I8">
            <v>1460</v>
          </cell>
          <cell r="J8">
            <v>444</v>
          </cell>
          <cell r="K8">
            <v>1590</v>
          </cell>
          <cell r="N8" t="str">
            <v>06</v>
          </cell>
          <cell r="O8">
            <v>965</v>
          </cell>
          <cell r="P8">
            <v>1601</v>
          </cell>
          <cell r="Q8">
            <v>1008</v>
          </cell>
          <cell r="R8">
            <v>1764</v>
          </cell>
          <cell r="S8">
            <v>965</v>
          </cell>
          <cell r="T8">
            <v>1636</v>
          </cell>
          <cell r="U8">
            <v>928</v>
          </cell>
          <cell r="V8">
            <v>1565</v>
          </cell>
          <cell r="W8">
            <v>929</v>
          </cell>
          <cell r="X8">
            <v>1500</v>
          </cell>
        </row>
        <row r="9">
          <cell r="A9" t="str">
            <v>07</v>
          </cell>
          <cell r="B9">
            <v>189</v>
          </cell>
          <cell r="C9">
            <v>350</v>
          </cell>
          <cell r="D9">
            <v>198</v>
          </cell>
          <cell r="E9">
            <v>418</v>
          </cell>
          <cell r="F9">
            <v>235</v>
          </cell>
          <cell r="G9">
            <v>464</v>
          </cell>
          <cell r="H9">
            <v>233</v>
          </cell>
          <cell r="I9">
            <v>517</v>
          </cell>
          <cell r="J9">
            <v>238</v>
          </cell>
          <cell r="K9">
            <v>545</v>
          </cell>
          <cell r="N9" t="str">
            <v>07</v>
          </cell>
          <cell r="O9">
            <v>1074</v>
          </cell>
          <cell r="P9">
            <v>1873</v>
          </cell>
          <cell r="Q9">
            <v>1118</v>
          </cell>
          <cell r="R9">
            <v>2185</v>
          </cell>
          <cell r="S9">
            <v>1075</v>
          </cell>
          <cell r="T9">
            <v>2192</v>
          </cell>
          <cell r="U9">
            <v>1059</v>
          </cell>
          <cell r="V9">
            <v>2162</v>
          </cell>
          <cell r="W9">
            <v>1061</v>
          </cell>
          <cell r="X9">
            <v>2174</v>
          </cell>
        </row>
        <row r="10">
          <cell r="A10" t="str">
            <v>08</v>
          </cell>
          <cell r="B10">
            <v>148</v>
          </cell>
          <cell r="C10">
            <v>211</v>
          </cell>
          <cell r="D10">
            <v>136</v>
          </cell>
          <cell r="E10">
            <v>211</v>
          </cell>
          <cell r="F10">
            <v>133</v>
          </cell>
          <cell r="G10">
            <v>225</v>
          </cell>
          <cell r="H10">
            <v>130</v>
          </cell>
          <cell r="I10">
            <v>227</v>
          </cell>
          <cell r="J10">
            <v>118</v>
          </cell>
          <cell r="K10">
            <v>207</v>
          </cell>
          <cell r="N10" t="str">
            <v>08</v>
          </cell>
          <cell r="O10">
            <v>398</v>
          </cell>
          <cell r="P10">
            <v>725</v>
          </cell>
          <cell r="Q10">
            <v>417</v>
          </cell>
          <cell r="R10">
            <v>791</v>
          </cell>
          <cell r="S10">
            <v>419</v>
          </cell>
          <cell r="T10">
            <v>800</v>
          </cell>
          <cell r="U10">
            <v>424</v>
          </cell>
          <cell r="V10">
            <v>870</v>
          </cell>
          <cell r="W10">
            <v>444</v>
          </cell>
          <cell r="X10">
            <v>875</v>
          </cell>
        </row>
        <row r="11">
          <cell r="A11" t="str">
            <v>09</v>
          </cell>
          <cell r="B11">
            <v>377</v>
          </cell>
          <cell r="C11">
            <v>571</v>
          </cell>
          <cell r="D11">
            <v>380</v>
          </cell>
          <cell r="E11">
            <v>646</v>
          </cell>
          <cell r="F11">
            <v>399</v>
          </cell>
          <cell r="G11">
            <v>681</v>
          </cell>
          <cell r="H11">
            <v>399</v>
          </cell>
          <cell r="I11">
            <v>666</v>
          </cell>
          <cell r="J11">
            <v>366</v>
          </cell>
          <cell r="K11">
            <v>661</v>
          </cell>
          <cell r="N11" t="str">
            <v>09</v>
          </cell>
          <cell r="O11">
            <v>1536</v>
          </cell>
          <cell r="P11">
            <v>3002</v>
          </cell>
          <cell r="Q11">
            <v>1738</v>
          </cell>
          <cell r="R11">
            <v>3947</v>
          </cell>
          <cell r="S11">
            <v>1966</v>
          </cell>
          <cell r="T11">
            <v>4313</v>
          </cell>
          <cell r="U11">
            <v>2101</v>
          </cell>
          <cell r="V11">
            <v>4568</v>
          </cell>
          <cell r="W11">
            <v>2254</v>
          </cell>
          <cell r="X11">
            <v>4711</v>
          </cell>
        </row>
        <row r="12">
          <cell r="A12" t="str">
            <v>10</v>
          </cell>
          <cell r="B12">
            <v>68</v>
          </cell>
          <cell r="C12">
            <v>119</v>
          </cell>
          <cell r="D12">
            <v>73</v>
          </cell>
          <cell r="E12">
            <v>137</v>
          </cell>
          <cell r="F12">
            <v>80</v>
          </cell>
          <cell r="G12">
            <v>147</v>
          </cell>
          <cell r="H12">
            <v>81</v>
          </cell>
          <cell r="I12">
            <v>144</v>
          </cell>
          <cell r="J12">
            <v>87</v>
          </cell>
          <cell r="K12">
            <v>132</v>
          </cell>
          <cell r="N12" t="str">
            <v>10</v>
          </cell>
          <cell r="O12">
            <v>1068</v>
          </cell>
          <cell r="P12">
            <v>2603</v>
          </cell>
          <cell r="Q12">
            <v>1071</v>
          </cell>
          <cell r="R12">
            <v>2902</v>
          </cell>
          <cell r="S12">
            <v>1142</v>
          </cell>
          <cell r="T12">
            <v>2971</v>
          </cell>
          <cell r="U12">
            <v>1163</v>
          </cell>
          <cell r="V12">
            <v>3130</v>
          </cell>
          <cell r="W12">
            <v>1222</v>
          </cell>
          <cell r="X12">
            <v>3237</v>
          </cell>
        </row>
        <row r="13">
          <cell r="A13" t="str">
            <v>11</v>
          </cell>
          <cell r="B13">
            <v>423</v>
          </cell>
          <cell r="C13">
            <v>1013</v>
          </cell>
          <cell r="D13">
            <v>412</v>
          </cell>
          <cell r="E13">
            <v>1220</v>
          </cell>
          <cell r="F13">
            <v>409</v>
          </cell>
          <cell r="G13">
            <v>1341</v>
          </cell>
          <cell r="H13">
            <v>405</v>
          </cell>
          <cell r="I13">
            <v>1347</v>
          </cell>
          <cell r="J13">
            <v>406</v>
          </cell>
          <cell r="K13">
            <v>1337</v>
          </cell>
          <cell r="N13" t="str">
            <v>11</v>
          </cell>
          <cell r="O13">
            <v>671</v>
          </cell>
          <cell r="P13">
            <v>1111</v>
          </cell>
          <cell r="Q13">
            <v>639</v>
          </cell>
          <cell r="R13">
            <v>1206</v>
          </cell>
          <cell r="S13">
            <v>616</v>
          </cell>
          <cell r="T13">
            <v>1195</v>
          </cell>
          <cell r="U13">
            <v>592</v>
          </cell>
          <cell r="V13">
            <v>1230</v>
          </cell>
          <cell r="W13">
            <v>580</v>
          </cell>
          <cell r="X13">
            <v>1194</v>
          </cell>
        </row>
        <row r="14">
          <cell r="A14" t="str">
            <v>12</v>
          </cell>
          <cell r="B14">
            <v>160</v>
          </cell>
          <cell r="C14">
            <v>387</v>
          </cell>
          <cell r="D14">
            <v>154</v>
          </cell>
          <cell r="E14">
            <v>428</v>
          </cell>
          <cell r="F14">
            <v>150</v>
          </cell>
          <cell r="G14">
            <v>402</v>
          </cell>
          <cell r="H14">
            <v>135</v>
          </cell>
          <cell r="I14">
            <v>368</v>
          </cell>
          <cell r="J14">
            <v>109</v>
          </cell>
          <cell r="K14">
            <v>344</v>
          </cell>
          <cell r="N14" t="str">
            <v>12</v>
          </cell>
          <cell r="O14">
            <v>260</v>
          </cell>
          <cell r="P14">
            <v>770</v>
          </cell>
          <cell r="Q14">
            <v>332</v>
          </cell>
          <cell r="R14">
            <v>1072</v>
          </cell>
          <cell r="S14">
            <v>453</v>
          </cell>
          <cell r="T14">
            <v>1487</v>
          </cell>
          <cell r="U14">
            <v>491</v>
          </cell>
          <cell r="V14">
            <v>1676</v>
          </cell>
          <cell r="W14">
            <v>561</v>
          </cell>
          <cell r="X14">
            <v>1850</v>
          </cell>
        </row>
        <row r="15">
          <cell r="A15" t="str">
            <v>13</v>
          </cell>
          <cell r="B15">
            <v>52</v>
          </cell>
          <cell r="C15">
            <v>103</v>
          </cell>
          <cell r="D15">
            <v>44</v>
          </cell>
          <cell r="E15">
            <v>107</v>
          </cell>
          <cell r="F15">
            <v>40</v>
          </cell>
          <cell r="G15">
            <v>117</v>
          </cell>
          <cell r="H15">
            <v>39</v>
          </cell>
          <cell r="I15">
            <v>114</v>
          </cell>
          <cell r="J15">
            <v>38</v>
          </cell>
          <cell r="K15">
            <v>95</v>
          </cell>
          <cell r="N15" t="str">
            <v>Théologie</v>
          </cell>
          <cell r="O15">
            <v>39</v>
          </cell>
          <cell r="P15">
            <v>25</v>
          </cell>
          <cell r="Q15">
            <v>37</v>
          </cell>
          <cell r="R15">
            <v>25</v>
          </cell>
          <cell r="S15">
            <v>33</v>
          </cell>
          <cell r="T15">
            <v>22</v>
          </cell>
          <cell r="U15">
            <v>36</v>
          </cell>
          <cell r="V15">
            <v>22</v>
          </cell>
          <cell r="W15">
            <v>33</v>
          </cell>
          <cell r="X15">
            <v>20</v>
          </cell>
        </row>
        <row r="16">
          <cell r="A16" t="str">
            <v>14</v>
          </cell>
          <cell r="B16">
            <v>230</v>
          </cell>
          <cell r="C16">
            <v>530</v>
          </cell>
          <cell r="D16">
            <v>252</v>
          </cell>
          <cell r="E16">
            <v>618</v>
          </cell>
          <cell r="F16">
            <v>255</v>
          </cell>
          <cell r="G16">
            <v>700</v>
          </cell>
          <cell r="H16">
            <v>253</v>
          </cell>
          <cell r="I16">
            <v>738</v>
          </cell>
          <cell r="J16">
            <v>247</v>
          </cell>
          <cell r="K16">
            <v>754</v>
          </cell>
        </row>
        <row r="17">
          <cell r="A17" t="str">
            <v>15</v>
          </cell>
          <cell r="B17">
            <v>98</v>
          </cell>
          <cell r="C17">
            <v>182</v>
          </cell>
          <cell r="D17">
            <v>91</v>
          </cell>
          <cell r="E17">
            <v>216</v>
          </cell>
          <cell r="F17">
            <v>104</v>
          </cell>
          <cell r="G17">
            <v>259</v>
          </cell>
          <cell r="H17">
            <v>108</v>
          </cell>
          <cell r="I17">
            <v>290</v>
          </cell>
          <cell r="J17">
            <v>114</v>
          </cell>
          <cell r="K17">
            <v>304</v>
          </cell>
        </row>
        <row r="18">
          <cell r="A18" t="str">
            <v>16</v>
          </cell>
          <cell r="B18">
            <v>225</v>
          </cell>
          <cell r="C18">
            <v>576</v>
          </cell>
          <cell r="D18">
            <v>251</v>
          </cell>
          <cell r="E18">
            <v>801</v>
          </cell>
          <cell r="F18">
            <v>298</v>
          </cell>
          <cell r="G18">
            <v>893</v>
          </cell>
          <cell r="H18">
            <v>336</v>
          </cell>
          <cell r="I18">
            <v>935</v>
          </cell>
          <cell r="J18">
            <v>364</v>
          </cell>
          <cell r="K18">
            <v>959</v>
          </cell>
        </row>
        <row r="19">
          <cell r="A19" t="str">
            <v>17</v>
          </cell>
          <cell r="B19">
            <v>157</v>
          </cell>
          <cell r="C19">
            <v>176</v>
          </cell>
          <cell r="D19">
            <v>145</v>
          </cell>
          <cell r="E19">
            <v>188</v>
          </cell>
          <cell r="F19">
            <v>163</v>
          </cell>
          <cell r="G19">
            <v>202</v>
          </cell>
          <cell r="H19">
            <v>171</v>
          </cell>
          <cell r="I19">
            <v>232</v>
          </cell>
          <cell r="J19">
            <v>166</v>
          </cell>
          <cell r="K19">
            <v>226</v>
          </cell>
        </row>
        <row r="20">
          <cell r="A20" t="str">
            <v>18</v>
          </cell>
          <cell r="B20">
            <v>69</v>
          </cell>
          <cell r="C20">
            <v>195</v>
          </cell>
          <cell r="D20">
            <v>99</v>
          </cell>
          <cell r="E20">
            <v>284</v>
          </cell>
          <cell r="F20">
            <v>128</v>
          </cell>
          <cell r="G20">
            <v>359</v>
          </cell>
          <cell r="H20">
            <v>161</v>
          </cell>
          <cell r="I20">
            <v>437</v>
          </cell>
          <cell r="J20">
            <v>193</v>
          </cell>
          <cell r="K20">
            <v>493</v>
          </cell>
          <cell r="O20">
            <v>1994</v>
          </cell>
          <cell r="Q20">
            <v>1999</v>
          </cell>
          <cell r="S20">
            <v>2004</v>
          </cell>
          <cell r="U20">
            <v>2009</v>
          </cell>
          <cell r="W20">
            <v>2014</v>
          </cell>
        </row>
        <row r="21">
          <cell r="A21" t="str">
            <v>19</v>
          </cell>
          <cell r="B21">
            <v>145</v>
          </cell>
          <cell r="C21">
            <v>357</v>
          </cell>
          <cell r="D21">
            <v>187</v>
          </cell>
          <cell r="E21">
            <v>476</v>
          </cell>
          <cell r="F21">
            <v>215</v>
          </cell>
          <cell r="G21">
            <v>555</v>
          </cell>
          <cell r="H21">
            <v>233</v>
          </cell>
          <cell r="I21">
            <v>604</v>
          </cell>
          <cell r="J21">
            <v>252</v>
          </cell>
          <cell r="K21">
            <v>643</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50</v>
          </cell>
          <cell r="C22">
            <v>68</v>
          </cell>
          <cell r="D22">
            <v>58</v>
          </cell>
          <cell r="E22">
            <v>87</v>
          </cell>
          <cell r="F22">
            <v>64</v>
          </cell>
          <cell r="G22">
            <v>104</v>
          </cell>
          <cell r="H22">
            <v>69</v>
          </cell>
          <cell r="I22">
            <v>123</v>
          </cell>
          <cell r="J22">
            <v>70</v>
          </cell>
          <cell r="K22">
            <v>130</v>
          </cell>
          <cell r="N22" t="str">
            <v>Droit</v>
          </cell>
          <cell r="O22">
            <v>1737</v>
          </cell>
          <cell r="P22">
            <v>3100</v>
          </cell>
          <cell r="Q22">
            <v>1972</v>
          </cell>
          <cell r="R22">
            <v>4049</v>
          </cell>
          <cell r="S22">
            <v>2162</v>
          </cell>
          <cell r="T22">
            <v>4724</v>
          </cell>
          <cell r="U22">
            <v>2241</v>
          </cell>
          <cell r="V22">
            <v>5088</v>
          </cell>
          <cell r="W22">
            <v>2328</v>
          </cell>
          <cell r="X22">
            <v>5290</v>
          </cell>
        </row>
        <row r="23">
          <cell r="A23" t="str">
            <v>21</v>
          </cell>
          <cell r="B23">
            <v>234</v>
          </cell>
          <cell r="C23">
            <v>306</v>
          </cell>
          <cell r="D23">
            <v>251</v>
          </cell>
          <cell r="E23">
            <v>394</v>
          </cell>
          <cell r="F23">
            <v>267</v>
          </cell>
          <cell r="G23">
            <v>447</v>
          </cell>
          <cell r="H23">
            <v>269</v>
          </cell>
          <cell r="I23">
            <v>497</v>
          </cell>
          <cell r="J23">
            <v>269</v>
          </cell>
          <cell r="K23">
            <v>530</v>
          </cell>
          <cell r="N23" t="str">
            <v>Lettres</v>
          </cell>
          <cell r="O23">
            <v>3568</v>
          </cell>
          <cell r="P23">
            <v>6840</v>
          </cell>
          <cell r="Q23">
            <v>3759</v>
          </cell>
          <cell r="R23">
            <v>8483</v>
          </cell>
          <cell r="S23">
            <v>4143</v>
          </cell>
          <cell r="T23">
            <v>9702</v>
          </cell>
          <cell r="U23">
            <v>4306</v>
          </cell>
          <cell r="V23">
            <v>10323</v>
          </cell>
          <cell r="W23">
            <v>4425</v>
          </cell>
          <cell r="X23">
            <v>10663</v>
          </cell>
        </row>
        <row r="24">
          <cell r="A24" t="str">
            <v>22</v>
          </cell>
          <cell r="B24">
            <v>336</v>
          </cell>
          <cell r="C24">
            <v>459</v>
          </cell>
          <cell r="D24">
            <v>342</v>
          </cell>
          <cell r="E24">
            <v>573</v>
          </cell>
          <cell r="F24">
            <v>383</v>
          </cell>
          <cell r="G24">
            <v>635</v>
          </cell>
          <cell r="H24">
            <v>405</v>
          </cell>
          <cell r="I24">
            <v>676</v>
          </cell>
          <cell r="J24">
            <v>428</v>
          </cell>
          <cell r="K24">
            <v>661</v>
          </cell>
          <cell r="N24" t="str">
            <v>Sciences</v>
          </cell>
          <cell r="O24">
            <v>6462</v>
          </cell>
          <cell r="P24">
            <v>12965</v>
          </cell>
          <cell r="Q24">
            <v>7005</v>
          </cell>
          <cell r="R24">
            <v>15536</v>
          </cell>
          <cell r="S24">
            <v>7465</v>
          </cell>
          <cell r="T24">
            <v>16188</v>
          </cell>
          <cell r="U24">
            <v>7700</v>
          </cell>
          <cell r="V24">
            <v>16729</v>
          </cell>
          <cell r="W24">
            <v>8062</v>
          </cell>
          <cell r="X24">
            <v>16995</v>
          </cell>
        </row>
        <row r="25">
          <cell r="A25" t="str">
            <v>23</v>
          </cell>
          <cell r="B25">
            <v>248</v>
          </cell>
          <cell r="C25">
            <v>349</v>
          </cell>
          <cell r="D25">
            <v>246</v>
          </cell>
          <cell r="E25">
            <v>475</v>
          </cell>
          <cell r="F25">
            <v>249</v>
          </cell>
          <cell r="G25">
            <v>530</v>
          </cell>
          <cell r="H25">
            <v>261</v>
          </cell>
          <cell r="I25">
            <v>582</v>
          </cell>
          <cell r="J25">
            <v>268</v>
          </cell>
          <cell r="K25">
            <v>610</v>
          </cell>
          <cell r="N25" t="str">
            <v>Pharmacie</v>
          </cell>
          <cell r="O25">
            <v>671</v>
          </cell>
          <cell r="P25">
            <v>1111</v>
          </cell>
          <cell r="Q25">
            <v>639</v>
          </cell>
          <cell r="R25">
            <v>1206</v>
          </cell>
          <cell r="S25">
            <v>616</v>
          </cell>
          <cell r="T25">
            <v>1195</v>
          </cell>
          <cell r="U25">
            <v>592</v>
          </cell>
          <cell r="V25">
            <v>1230</v>
          </cell>
          <cell r="W25">
            <v>580</v>
          </cell>
          <cell r="X25">
            <v>1194</v>
          </cell>
        </row>
        <row r="26">
          <cell r="A26" t="str">
            <v>24</v>
          </cell>
          <cell r="B26">
            <v>60</v>
          </cell>
          <cell r="C26">
            <v>93</v>
          </cell>
          <cell r="D26">
            <v>71</v>
          </cell>
          <cell r="E26">
            <v>107</v>
          </cell>
          <cell r="F26">
            <v>85</v>
          </cell>
          <cell r="G26">
            <v>132</v>
          </cell>
          <cell r="H26">
            <v>91</v>
          </cell>
          <cell r="I26">
            <v>128</v>
          </cell>
          <cell r="J26">
            <v>98</v>
          </cell>
          <cell r="K26">
            <v>162</v>
          </cell>
          <cell r="N26" t="str">
            <v>Total général</v>
          </cell>
        </row>
        <row r="27">
          <cell r="A27" t="str">
            <v>25</v>
          </cell>
          <cell r="B27">
            <v>541</v>
          </cell>
          <cell r="C27">
            <v>885</v>
          </cell>
          <cell r="D27">
            <v>579</v>
          </cell>
          <cell r="E27">
            <v>1004</v>
          </cell>
          <cell r="F27">
            <v>565</v>
          </cell>
          <cell r="G27">
            <v>960</v>
          </cell>
          <cell r="H27">
            <v>559</v>
          </cell>
          <cell r="I27">
            <v>918</v>
          </cell>
          <cell r="J27">
            <v>538</v>
          </cell>
          <cell r="K27">
            <v>873</v>
          </cell>
        </row>
        <row r="28">
          <cell r="A28" t="str">
            <v>26</v>
          </cell>
          <cell r="B28">
            <v>437</v>
          </cell>
          <cell r="C28">
            <v>958</v>
          </cell>
          <cell r="D28">
            <v>501</v>
          </cell>
          <cell r="E28">
            <v>1151</v>
          </cell>
          <cell r="F28">
            <v>571</v>
          </cell>
          <cell r="G28">
            <v>1188</v>
          </cell>
          <cell r="H28">
            <v>593</v>
          </cell>
          <cell r="I28">
            <v>1159</v>
          </cell>
          <cell r="J28">
            <v>636</v>
          </cell>
          <cell r="K28">
            <v>1166</v>
          </cell>
        </row>
        <row r="29">
          <cell r="A29" t="str">
            <v>27</v>
          </cell>
          <cell r="B29">
            <v>443</v>
          </cell>
          <cell r="C29">
            <v>1318</v>
          </cell>
          <cell r="D29">
            <v>573</v>
          </cell>
          <cell r="E29">
            <v>1792</v>
          </cell>
          <cell r="F29">
            <v>762</v>
          </cell>
          <cell r="G29">
            <v>2128</v>
          </cell>
          <cell r="H29">
            <v>873</v>
          </cell>
          <cell r="I29">
            <v>2357</v>
          </cell>
          <cell r="J29">
            <v>978</v>
          </cell>
          <cell r="K29">
            <v>2459</v>
          </cell>
        </row>
        <row r="30">
          <cell r="A30" t="str">
            <v>28</v>
          </cell>
          <cell r="B30">
            <v>522</v>
          </cell>
          <cell r="C30">
            <v>876</v>
          </cell>
          <cell r="D30">
            <v>548</v>
          </cell>
          <cell r="E30">
            <v>973</v>
          </cell>
          <cell r="F30">
            <v>537</v>
          </cell>
          <cell r="G30">
            <v>930</v>
          </cell>
          <cell r="H30">
            <v>516</v>
          </cell>
          <cell r="I30">
            <v>909</v>
          </cell>
          <cell r="J30">
            <v>511</v>
          </cell>
          <cell r="K30">
            <v>881</v>
          </cell>
        </row>
        <row r="31">
          <cell r="A31" t="str">
            <v>29</v>
          </cell>
          <cell r="B31">
            <v>206</v>
          </cell>
          <cell r="C31">
            <v>254</v>
          </cell>
          <cell r="D31">
            <v>211</v>
          </cell>
          <cell r="E31">
            <v>278</v>
          </cell>
          <cell r="F31">
            <v>192</v>
          </cell>
          <cell r="G31">
            <v>250</v>
          </cell>
          <cell r="H31">
            <v>179</v>
          </cell>
          <cell r="I31">
            <v>234</v>
          </cell>
          <cell r="J31">
            <v>180</v>
          </cell>
          <cell r="K31">
            <v>231</v>
          </cell>
        </row>
        <row r="32">
          <cell r="A32" t="str">
            <v>30</v>
          </cell>
          <cell r="B32">
            <v>237</v>
          </cell>
          <cell r="C32">
            <v>471</v>
          </cell>
          <cell r="D32">
            <v>249</v>
          </cell>
          <cell r="E32">
            <v>513</v>
          </cell>
          <cell r="F32">
            <v>236</v>
          </cell>
          <cell r="G32">
            <v>456</v>
          </cell>
          <cell r="H32">
            <v>233</v>
          </cell>
          <cell r="I32">
            <v>422</v>
          </cell>
          <cell r="J32">
            <v>238</v>
          </cell>
          <cell r="K32">
            <v>388</v>
          </cell>
        </row>
        <row r="33">
          <cell r="A33" t="str">
            <v>31</v>
          </cell>
          <cell r="B33">
            <v>298</v>
          </cell>
          <cell r="C33">
            <v>527</v>
          </cell>
          <cell r="D33">
            <v>326</v>
          </cell>
          <cell r="E33">
            <v>602</v>
          </cell>
          <cell r="F33">
            <v>324</v>
          </cell>
          <cell r="G33">
            <v>634</v>
          </cell>
          <cell r="H33">
            <v>326</v>
          </cell>
          <cell r="I33">
            <v>646</v>
          </cell>
          <cell r="J33">
            <v>338</v>
          </cell>
          <cell r="K33">
            <v>686</v>
          </cell>
        </row>
        <row r="34">
          <cell r="A34" t="str">
            <v>32</v>
          </cell>
          <cell r="B34">
            <v>489</v>
          </cell>
          <cell r="C34">
            <v>961</v>
          </cell>
          <cell r="D34">
            <v>503</v>
          </cell>
          <cell r="E34">
            <v>1094</v>
          </cell>
          <cell r="F34">
            <v>462</v>
          </cell>
          <cell r="G34">
            <v>1012</v>
          </cell>
          <cell r="H34">
            <v>427</v>
          </cell>
          <cell r="I34">
            <v>938</v>
          </cell>
          <cell r="J34">
            <v>406</v>
          </cell>
          <cell r="K34">
            <v>894</v>
          </cell>
        </row>
        <row r="35">
          <cell r="A35" t="str">
            <v>33</v>
          </cell>
          <cell r="B35">
            <v>287</v>
          </cell>
          <cell r="C35">
            <v>385</v>
          </cell>
          <cell r="D35">
            <v>289</v>
          </cell>
          <cell r="E35">
            <v>489</v>
          </cell>
          <cell r="F35">
            <v>289</v>
          </cell>
          <cell r="G35">
            <v>546</v>
          </cell>
          <cell r="H35">
            <v>306</v>
          </cell>
          <cell r="I35">
            <v>578</v>
          </cell>
          <cell r="J35">
            <v>317</v>
          </cell>
          <cell r="K35">
            <v>594</v>
          </cell>
        </row>
        <row r="36">
          <cell r="A36" t="str">
            <v>34</v>
          </cell>
          <cell r="B36">
            <v>54</v>
          </cell>
          <cell r="C36">
            <v>70</v>
          </cell>
          <cell r="D36">
            <v>56</v>
          </cell>
          <cell r="E36">
            <v>91</v>
          </cell>
          <cell r="F36">
            <v>60</v>
          </cell>
          <cell r="G36">
            <v>96</v>
          </cell>
          <cell r="H36">
            <v>65</v>
          </cell>
          <cell r="I36">
            <v>115</v>
          </cell>
          <cell r="J36">
            <v>70</v>
          </cell>
          <cell r="K36">
            <v>125</v>
          </cell>
        </row>
        <row r="37">
          <cell r="A37" t="str">
            <v>35</v>
          </cell>
          <cell r="B37">
            <v>170</v>
          </cell>
          <cell r="C37">
            <v>268</v>
          </cell>
          <cell r="D37">
            <v>169</v>
          </cell>
          <cell r="E37">
            <v>277</v>
          </cell>
          <cell r="F37">
            <v>174</v>
          </cell>
          <cell r="G37">
            <v>304</v>
          </cell>
          <cell r="H37">
            <v>175</v>
          </cell>
          <cell r="I37">
            <v>353</v>
          </cell>
          <cell r="J37">
            <v>193</v>
          </cell>
          <cell r="K37">
            <v>351</v>
          </cell>
        </row>
        <row r="38">
          <cell r="A38" t="str">
            <v>36</v>
          </cell>
          <cell r="B38">
            <v>130</v>
          </cell>
          <cell r="C38">
            <v>321</v>
          </cell>
          <cell r="D38">
            <v>142</v>
          </cell>
          <cell r="E38">
            <v>324</v>
          </cell>
          <cell r="F38">
            <v>129</v>
          </cell>
          <cell r="G38">
            <v>290</v>
          </cell>
          <cell r="H38">
            <v>124</v>
          </cell>
          <cell r="I38">
            <v>281</v>
          </cell>
          <cell r="J38">
            <v>122</v>
          </cell>
          <cell r="K38">
            <v>271</v>
          </cell>
        </row>
        <row r="39">
          <cell r="A39" t="str">
            <v>37</v>
          </cell>
          <cell r="B39">
            <v>44</v>
          </cell>
          <cell r="C39">
            <v>66</v>
          </cell>
          <cell r="D39">
            <v>50</v>
          </cell>
          <cell r="E39">
            <v>99</v>
          </cell>
          <cell r="F39">
            <v>56</v>
          </cell>
          <cell r="G39">
            <v>110</v>
          </cell>
          <cell r="H39">
            <v>60</v>
          </cell>
          <cell r="I39">
            <v>121</v>
          </cell>
          <cell r="J39">
            <v>59</v>
          </cell>
          <cell r="K39">
            <v>128</v>
          </cell>
        </row>
        <row r="40">
          <cell r="A40" t="str">
            <v>60</v>
          </cell>
          <cell r="B40">
            <v>467</v>
          </cell>
          <cell r="C40">
            <v>911</v>
          </cell>
          <cell r="D40">
            <v>548</v>
          </cell>
          <cell r="E40">
            <v>1248</v>
          </cell>
          <cell r="F40">
            <v>616</v>
          </cell>
          <cell r="G40">
            <v>1399</v>
          </cell>
          <cell r="H40">
            <v>694</v>
          </cell>
          <cell r="I40">
            <v>1531</v>
          </cell>
          <cell r="J40">
            <v>767</v>
          </cell>
          <cell r="K40">
            <v>1609</v>
          </cell>
        </row>
        <row r="41">
          <cell r="A41" t="str">
            <v>61</v>
          </cell>
          <cell r="B41">
            <v>276</v>
          </cell>
          <cell r="C41">
            <v>697</v>
          </cell>
          <cell r="D41">
            <v>341</v>
          </cell>
          <cell r="E41">
            <v>962</v>
          </cell>
          <cell r="F41">
            <v>437</v>
          </cell>
          <cell r="G41">
            <v>1099</v>
          </cell>
          <cell r="H41">
            <v>501</v>
          </cell>
          <cell r="I41">
            <v>1197</v>
          </cell>
          <cell r="J41">
            <v>536</v>
          </cell>
          <cell r="K41">
            <v>1226</v>
          </cell>
        </row>
        <row r="42">
          <cell r="A42" t="str">
            <v>62</v>
          </cell>
          <cell r="B42">
            <v>297</v>
          </cell>
          <cell r="C42">
            <v>473</v>
          </cell>
          <cell r="D42">
            <v>317</v>
          </cell>
          <cell r="E42">
            <v>627</v>
          </cell>
          <cell r="F42">
            <v>336</v>
          </cell>
          <cell r="G42">
            <v>678</v>
          </cell>
          <cell r="H42">
            <v>348</v>
          </cell>
          <cell r="I42">
            <v>689</v>
          </cell>
          <cell r="J42">
            <v>389</v>
          </cell>
          <cell r="K42">
            <v>710</v>
          </cell>
        </row>
        <row r="43">
          <cell r="A43" t="str">
            <v>63</v>
          </cell>
          <cell r="B43">
            <v>496</v>
          </cell>
          <cell r="C43">
            <v>921</v>
          </cell>
          <cell r="D43">
            <v>532</v>
          </cell>
          <cell r="E43">
            <v>1110</v>
          </cell>
          <cell r="F43">
            <v>577</v>
          </cell>
          <cell r="G43">
            <v>1137</v>
          </cell>
          <cell r="H43">
            <v>558</v>
          </cell>
          <cell r="I43">
            <v>1151</v>
          </cell>
          <cell r="J43">
            <v>562</v>
          </cell>
          <cell r="K43">
            <v>1166</v>
          </cell>
        </row>
        <row r="44">
          <cell r="A44" t="str">
            <v>64</v>
          </cell>
          <cell r="B44">
            <v>257</v>
          </cell>
          <cell r="C44">
            <v>553</v>
          </cell>
          <cell r="D44">
            <v>275</v>
          </cell>
          <cell r="E44">
            <v>687</v>
          </cell>
          <cell r="F44">
            <v>297</v>
          </cell>
          <cell r="G44">
            <v>730</v>
          </cell>
          <cell r="H44">
            <v>297</v>
          </cell>
          <cell r="I44">
            <v>761</v>
          </cell>
          <cell r="J44">
            <v>299</v>
          </cell>
          <cell r="K44">
            <v>797</v>
          </cell>
        </row>
        <row r="45">
          <cell r="A45" t="str">
            <v>65</v>
          </cell>
          <cell r="B45">
            <v>212</v>
          </cell>
          <cell r="C45">
            <v>529</v>
          </cell>
          <cell r="D45">
            <v>220</v>
          </cell>
          <cell r="E45">
            <v>600</v>
          </cell>
          <cell r="F45">
            <v>246</v>
          </cell>
          <cell r="G45">
            <v>631</v>
          </cell>
          <cell r="H45">
            <v>254</v>
          </cell>
          <cell r="I45">
            <v>680</v>
          </cell>
          <cell r="J45">
            <v>264</v>
          </cell>
          <cell r="K45">
            <v>740</v>
          </cell>
        </row>
        <row r="46">
          <cell r="A46" t="str">
            <v>66</v>
          </cell>
          <cell r="B46">
            <v>232</v>
          </cell>
          <cell r="C46">
            <v>587</v>
          </cell>
          <cell r="D46">
            <v>211</v>
          </cell>
          <cell r="E46">
            <v>587</v>
          </cell>
          <cell r="F46">
            <v>206</v>
          </cell>
          <cell r="G46">
            <v>550</v>
          </cell>
          <cell r="H46">
            <v>207</v>
          </cell>
          <cell r="I46">
            <v>569</v>
          </cell>
          <cell r="J46">
            <v>210</v>
          </cell>
          <cell r="K46">
            <v>540</v>
          </cell>
        </row>
        <row r="47">
          <cell r="A47" t="str">
            <v>67</v>
          </cell>
          <cell r="B47">
            <v>147</v>
          </cell>
          <cell r="C47">
            <v>377</v>
          </cell>
          <cell r="D47">
            <v>148</v>
          </cell>
          <cell r="E47">
            <v>425</v>
          </cell>
          <cell r="F47">
            <v>149</v>
          </cell>
          <cell r="G47">
            <v>444</v>
          </cell>
          <cell r="H47">
            <v>157</v>
          </cell>
          <cell r="I47">
            <v>475</v>
          </cell>
          <cell r="J47">
            <v>186</v>
          </cell>
          <cell r="K47">
            <v>519</v>
          </cell>
        </row>
        <row r="48">
          <cell r="A48" t="str">
            <v>68</v>
          </cell>
          <cell r="B48">
            <v>131</v>
          </cell>
          <cell r="C48">
            <v>376</v>
          </cell>
          <cell r="D48">
            <v>133</v>
          </cell>
          <cell r="E48">
            <v>378</v>
          </cell>
          <cell r="F48">
            <v>138</v>
          </cell>
          <cell r="G48">
            <v>376</v>
          </cell>
          <cell r="H48">
            <v>137</v>
          </cell>
          <cell r="I48">
            <v>370</v>
          </cell>
          <cell r="J48">
            <v>147</v>
          </cell>
          <cell r="K48">
            <v>355</v>
          </cell>
        </row>
        <row r="49">
          <cell r="A49" t="str">
            <v>69</v>
          </cell>
          <cell r="B49">
            <v>89</v>
          </cell>
          <cell r="C49">
            <v>181</v>
          </cell>
          <cell r="D49">
            <v>84</v>
          </cell>
          <cell r="E49">
            <v>225</v>
          </cell>
          <cell r="F49">
            <v>106</v>
          </cell>
          <cell r="G49">
            <v>240</v>
          </cell>
          <cell r="H49">
            <v>111</v>
          </cell>
          <cell r="I49">
            <v>275</v>
          </cell>
          <cell r="J49">
            <v>116</v>
          </cell>
          <cell r="K49">
            <v>286</v>
          </cell>
        </row>
        <row r="50">
          <cell r="A50" t="str">
            <v>70</v>
          </cell>
          <cell r="B50">
            <v>103</v>
          </cell>
          <cell r="C50">
            <v>288</v>
          </cell>
          <cell r="D50">
            <v>115</v>
          </cell>
          <cell r="E50">
            <v>356</v>
          </cell>
          <cell r="F50">
            <v>149</v>
          </cell>
          <cell r="G50">
            <v>397</v>
          </cell>
          <cell r="H50">
            <v>156</v>
          </cell>
          <cell r="I50">
            <v>431</v>
          </cell>
          <cell r="J50">
            <v>172</v>
          </cell>
          <cell r="K50">
            <v>489</v>
          </cell>
        </row>
        <row r="51">
          <cell r="A51" t="str">
            <v>71</v>
          </cell>
          <cell r="B51">
            <v>91</v>
          </cell>
          <cell r="C51">
            <v>282</v>
          </cell>
          <cell r="D51">
            <v>107</v>
          </cell>
          <cell r="E51">
            <v>372</v>
          </cell>
          <cell r="F51">
            <v>140</v>
          </cell>
          <cell r="G51">
            <v>505</v>
          </cell>
          <cell r="H51">
            <v>153</v>
          </cell>
          <cell r="I51">
            <v>581</v>
          </cell>
          <cell r="J51">
            <v>172</v>
          </cell>
          <cell r="K51">
            <v>631</v>
          </cell>
        </row>
        <row r="52">
          <cell r="A52" t="str">
            <v>72</v>
          </cell>
          <cell r="B52">
            <v>15</v>
          </cell>
          <cell r="C52">
            <v>39</v>
          </cell>
          <cell r="D52">
            <v>18</v>
          </cell>
          <cell r="E52">
            <v>36</v>
          </cell>
          <cell r="F52">
            <v>22</v>
          </cell>
          <cell r="G52">
            <v>50</v>
          </cell>
          <cell r="H52">
            <v>23</v>
          </cell>
          <cell r="I52">
            <v>56</v>
          </cell>
          <cell r="J52">
            <v>24</v>
          </cell>
          <cell r="K52">
            <v>64</v>
          </cell>
        </row>
        <row r="53">
          <cell r="A53" t="str">
            <v>73</v>
          </cell>
          <cell r="B53">
            <v>16</v>
          </cell>
          <cell r="C53">
            <v>25</v>
          </cell>
          <cell r="D53">
            <v>20</v>
          </cell>
          <cell r="E53">
            <v>29</v>
          </cell>
          <cell r="F53">
            <v>25</v>
          </cell>
          <cell r="G53">
            <v>32</v>
          </cell>
          <cell r="H53">
            <v>24</v>
          </cell>
          <cell r="I53">
            <v>31</v>
          </cell>
          <cell r="J53">
            <v>27</v>
          </cell>
          <cell r="K53">
            <v>29</v>
          </cell>
        </row>
        <row r="54">
          <cell r="A54" t="str">
            <v>74</v>
          </cell>
          <cell r="B54">
            <v>35</v>
          </cell>
          <cell r="C54">
            <v>136</v>
          </cell>
          <cell r="D54">
            <v>72</v>
          </cell>
          <cell r="E54">
            <v>279</v>
          </cell>
          <cell r="F54">
            <v>117</v>
          </cell>
          <cell r="G54">
            <v>503</v>
          </cell>
          <cell r="H54">
            <v>135</v>
          </cell>
          <cell r="I54">
            <v>577</v>
          </cell>
          <cell r="J54">
            <v>166</v>
          </cell>
          <cell r="K54">
            <v>637</v>
          </cell>
        </row>
        <row r="55">
          <cell r="A55" t="str">
            <v>76</v>
          </cell>
          <cell r="B55">
            <v>23</v>
          </cell>
          <cell r="C55">
            <v>17</v>
          </cell>
          <cell r="D55">
            <v>23</v>
          </cell>
          <cell r="E55">
            <v>18</v>
          </cell>
          <cell r="F55">
            <v>21</v>
          </cell>
          <cell r="G55">
            <v>14</v>
          </cell>
          <cell r="H55">
            <v>20</v>
          </cell>
          <cell r="I55">
            <v>16</v>
          </cell>
          <cell r="J55">
            <v>17</v>
          </cell>
          <cell r="K55">
            <v>13</v>
          </cell>
        </row>
        <row r="56">
          <cell r="A56" t="str">
            <v>77</v>
          </cell>
          <cell r="B56">
            <v>16</v>
          </cell>
          <cell r="C56">
            <v>8</v>
          </cell>
          <cell r="D56">
            <v>14</v>
          </cell>
          <cell r="E56">
            <v>7</v>
          </cell>
          <cell r="F56">
            <v>12</v>
          </cell>
          <cell r="G56">
            <v>8</v>
          </cell>
          <cell r="H56">
            <v>16</v>
          </cell>
          <cell r="I56">
            <v>6</v>
          </cell>
          <cell r="J56">
            <v>16</v>
          </cell>
          <cell r="K56">
            <v>7</v>
          </cell>
        </row>
        <row r="57">
          <cell r="A57" t="str">
            <v>85</v>
          </cell>
          <cell r="B57">
            <v>187</v>
          </cell>
          <cell r="C57">
            <v>371</v>
          </cell>
          <cell r="D57">
            <v>172</v>
          </cell>
          <cell r="E57">
            <v>401</v>
          </cell>
          <cell r="F57">
            <v>157</v>
          </cell>
          <cell r="G57">
            <v>386</v>
          </cell>
          <cell r="H57">
            <v>155</v>
          </cell>
          <cell r="I57">
            <v>372</v>
          </cell>
          <cell r="J57">
            <v>137</v>
          </cell>
          <cell r="K57">
            <v>369</v>
          </cell>
        </row>
        <row r="58">
          <cell r="A58" t="str">
            <v>86</v>
          </cell>
          <cell r="B58">
            <v>293</v>
          </cell>
          <cell r="C58">
            <v>404</v>
          </cell>
          <cell r="D58">
            <v>284</v>
          </cell>
          <cell r="E58">
            <v>417</v>
          </cell>
          <cell r="F58">
            <v>272</v>
          </cell>
          <cell r="G58">
            <v>416</v>
          </cell>
          <cell r="H58">
            <v>258</v>
          </cell>
          <cell r="I58">
            <v>455</v>
          </cell>
          <cell r="J58">
            <v>248</v>
          </cell>
          <cell r="K58">
            <v>441</v>
          </cell>
        </row>
        <row r="59">
          <cell r="A59" t="str">
            <v>87</v>
          </cell>
          <cell r="B59">
            <v>191</v>
          </cell>
          <cell r="C59">
            <v>336</v>
          </cell>
          <cell r="D59">
            <v>183</v>
          </cell>
          <cell r="E59">
            <v>388</v>
          </cell>
          <cell r="F59">
            <v>187</v>
          </cell>
          <cell r="G59">
            <v>393</v>
          </cell>
          <cell r="H59">
            <v>179</v>
          </cell>
          <cell r="I59">
            <v>403</v>
          </cell>
          <cell r="J59">
            <v>195</v>
          </cell>
          <cell r="K59">
            <v>384</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1.658374792703151E-3</v>
          </cell>
          <cell r="C3">
            <v>3.316749585406302E-2</v>
          </cell>
          <cell r="D3">
            <v>0.12437810945273632</v>
          </cell>
          <cell r="E3">
            <v>0.17744610281923714</v>
          </cell>
          <cell r="F3">
            <v>0.18407960199004975</v>
          </cell>
          <cell r="G3">
            <v>0.14593698175787728</v>
          </cell>
          <cell r="H3">
            <v>0.11276948590381426</v>
          </cell>
          <cell r="I3">
            <v>0.12271973466003316</v>
          </cell>
          <cell r="J3">
            <v>9.7844112769485903E-2</v>
          </cell>
          <cell r="L3" t="str">
            <v>01</v>
          </cell>
          <cell r="M3">
            <v>5.7471264367816091E-3</v>
          </cell>
          <cell r="N3">
            <v>0.11494252873563218</v>
          </cell>
          <cell r="O3">
            <v>0.17569786535303777</v>
          </cell>
          <cell r="P3">
            <v>0.22167487684729065</v>
          </cell>
          <cell r="Q3">
            <v>0.18390804597701149</v>
          </cell>
          <cell r="R3">
            <v>0.10673234811165845</v>
          </cell>
          <cell r="S3">
            <v>6.9786535303776681E-2</v>
          </cell>
          <cell r="T3">
            <v>8.9490968801313631E-2</v>
          </cell>
          <cell r="U3">
            <v>3.2019704433497539E-2</v>
          </cell>
        </row>
        <row r="4">
          <cell r="A4" t="str">
            <v>02</v>
          </cell>
          <cell r="B4">
            <v>0</v>
          </cell>
          <cell r="C4">
            <v>2.9702970297029702E-2</v>
          </cell>
          <cell r="D4">
            <v>0.12079207920792079</v>
          </cell>
          <cell r="E4">
            <v>0.16435643564356436</v>
          </cell>
          <cell r="F4">
            <v>0.18613861386138614</v>
          </cell>
          <cell r="G4">
            <v>0.11485148514851486</v>
          </cell>
          <cell r="H4">
            <v>8.9108910891089105E-2</v>
          </cell>
          <cell r="I4">
            <v>0.14257425742574256</v>
          </cell>
          <cell r="J4">
            <v>0.15247524752475247</v>
          </cell>
          <cell r="L4" t="str">
            <v>02</v>
          </cell>
          <cell r="M4">
            <v>2.4449877750611247E-3</v>
          </cell>
          <cell r="N4">
            <v>0.1332518337408313</v>
          </cell>
          <cell r="O4">
            <v>0.15158924205378974</v>
          </cell>
          <cell r="P4">
            <v>0.21026894865525672</v>
          </cell>
          <cell r="Q4">
            <v>0.21149144254278729</v>
          </cell>
          <cell r="R4">
            <v>0.10146699266503667</v>
          </cell>
          <cell r="S4">
            <v>8.4352078239608802E-2</v>
          </cell>
          <cell r="T4">
            <v>7.7017114914425422E-2</v>
          </cell>
          <cell r="U4">
            <v>2.8117359413202935E-2</v>
          </cell>
        </row>
        <row r="5">
          <cell r="A5" t="str">
            <v>03</v>
          </cell>
          <cell r="B5">
            <v>0</v>
          </cell>
          <cell r="C5">
            <v>1.834862385321101E-2</v>
          </cell>
          <cell r="D5">
            <v>9.1743119266055051E-2</v>
          </cell>
          <cell r="E5">
            <v>0.23853211009174313</v>
          </cell>
          <cell r="F5">
            <v>0.16513761467889909</v>
          </cell>
          <cell r="G5">
            <v>0.11926605504587157</v>
          </cell>
          <cell r="H5">
            <v>0.10091743119266056</v>
          </cell>
          <cell r="I5">
            <v>0.10091743119266056</v>
          </cell>
          <cell r="J5">
            <v>0.16513761467889909</v>
          </cell>
          <cell r="L5" t="str">
            <v>03</v>
          </cell>
          <cell r="M5">
            <v>1.2345679012345678E-2</v>
          </cell>
          <cell r="N5">
            <v>8.0246913580246909E-2</v>
          </cell>
          <cell r="O5">
            <v>0.1728395061728395</v>
          </cell>
          <cell r="P5">
            <v>0.31481481481481483</v>
          </cell>
          <cell r="Q5">
            <v>0.1728395061728395</v>
          </cell>
          <cell r="R5">
            <v>0.12345679012345678</v>
          </cell>
          <cell r="S5">
            <v>4.3209876543209874E-2</v>
          </cell>
          <cell r="T5">
            <v>3.7037037037037035E-2</v>
          </cell>
          <cell r="U5">
            <v>4.3209876543209874E-2</v>
          </cell>
        </row>
        <row r="6">
          <cell r="A6" t="str">
            <v>04</v>
          </cell>
          <cell r="B6">
            <v>0</v>
          </cell>
          <cell r="C6">
            <v>1.5267175572519083E-2</v>
          </cell>
          <cell r="D6">
            <v>3.0534351145038167E-2</v>
          </cell>
          <cell r="E6">
            <v>0.14503816793893129</v>
          </cell>
          <cell r="F6">
            <v>0.22137404580152673</v>
          </cell>
          <cell r="G6">
            <v>0.14503816793893129</v>
          </cell>
          <cell r="H6">
            <v>0.17557251908396945</v>
          </cell>
          <cell r="I6">
            <v>0.13740458015267176</v>
          </cell>
          <cell r="J6">
            <v>0.12977099236641221</v>
          </cell>
          <cell r="L6" t="str">
            <v>04</v>
          </cell>
          <cell r="M6">
            <v>4.3103448275862068E-3</v>
          </cell>
          <cell r="N6">
            <v>6.8965517241379309E-2</v>
          </cell>
          <cell r="O6">
            <v>0.24568965517241378</v>
          </cell>
          <cell r="P6">
            <v>0.23275862068965517</v>
          </cell>
          <cell r="Q6">
            <v>0.16379310344827586</v>
          </cell>
          <cell r="R6">
            <v>0.14655172413793102</v>
          </cell>
          <cell r="S6">
            <v>5.1724137931034482E-2</v>
          </cell>
          <cell r="T6">
            <v>4.3103448275862072E-2</v>
          </cell>
          <cell r="U6">
            <v>4.3103448275862072E-2</v>
          </cell>
        </row>
        <row r="7">
          <cell r="A7" t="str">
            <v>05</v>
          </cell>
          <cell r="B7">
            <v>0</v>
          </cell>
          <cell r="C7">
            <v>9.3283582089552231E-3</v>
          </cell>
          <cell r="D7">
            <v>5.0373134328358209E-2</v>
          </cell>
          <cell r="E7">
            <v>0.18283582089552239</v>
          </cell>
          <cell r="F7">
            <v>0.21828358208955223</v>
          </cell>
          <cell r="G7">
            <v>0.14738805970149255</v>
          </cell>
          <cell r="H7">
            <v>0.125</v>
          </cell>
          <cell r="I7">
            <v>0.12686567164179105</v>
          </cell>
          <cell r="J7">
            <v>0.13992537313432835</v>
          </cell>
          <cell r="L7" t="str">
            <v>05</v>
          </cell>
          <cell r="M7">
            <v>8.6614173228346455E-3</v>
          </cell>
          <cell r="N7">
            <v>0.12834645669291339</v>
          </cell>
          <cell r="O7">
            <v>0.18740157480314962</v>
          </cell>
          <cell r="P7">
            <v>0.17401574803149605</v>
          </cell>
          <cell r="Q7">
            <v>0.16141732283464566</v>
          </cell>
          <cell r="R7">
            <v>0.13464566929133859</v>
          </cell>
          <cell r="S7">
            <v>8.7401574803149612E-2</v>
          </cell>
          <cell r="T7">
            <v>8.7401574803149612E-2</v>
          </cell>
          <cell r="U7">
            <v>3.0708661417322834E-2</v>
          </cell>
        </row>
        <row r="8">
          <cell r="A8" t="str">
            <v>06</v>
          </cell>
          <cell r="B8">
            <v>0</v>
          </cell>
          <cell r="C8">
            <v>9.0090090090090089E-3</v>
          </cell>
          <cell r="D8">
            <v>6.0810810810810814E-2</v>
          </cell>
          <cell r="E8">
            <v>0.16666666666666666</v>
          </cell>
          <cell r="F8">
            <v>0.20945945945945946</v>
          </cell>
          <cell r="G8">
            <v>0.17117117117117117</v>
          </cell>
          <cell r="H8">
            <v>0.11486486486486487</v>
          </cell>
          <cell r="I8">
            <v>0.14414414414414414</v>
          </cell>
          <cell r="J8">
            <v>0.12387387387387387</v>
          </cell>
          <cell r="L8" t="str">
            <v>06</v>
          </cell>
          <cell r="M8">
            <v>5.6603773584905656E-3</v>
          </cell>
          <cell r="N8">
            <v>0.11572327044025157</v>
          </cell>
          <cell r="O8">
            <v>0.18805031446540882</v>
          </cell>
          <cell r="P8">
            <v>0.21635220125786164</v>
          </cell>
          <cell r="Q8">
            <v>0.19559748427672957</v>
          </cell>
          <cell r="R8">
            <v>0.1119496855345912</v>
          </cell>
          <cell r="S8">
            <v>7.9874213836477984E-2</v>
          </cell>
          <cell r="T8">
            <v>5.9119496855345913E-2</v>
          </cell>
          <cell r="U8">
            <v>2.7672955974842768E-2</v>
          </cell>
        </row>
        <row r="9">
          <cell r="A9" t="str">
            <v>07</v>
          </cell>
          <cell r="B9">
            <v>0</v>
          </cell>
          <cell r="C9">
            <v>0</v>
          </cell>
          <cell r="D9">
            <v>4.2016806722689074E-3</v>
          </cell>
          <cell r="E9">
            <v>2.9411764705882353E-2</v>
          </cell>
          <cell r="F9">
            <v>0.13865546218487396</v>
          </cell>
          <cell r="G9">
            <v>0.21428571428571427</v>
          </cell>
          <cell r="H9">
            <v>0.20168067226890757</v>
          </cell>
          <cell r="I9">
            <v>0.25210084033613445</v>
          </cell>
          <cell r="J9">
            <v>0.15966386554621848</v>
          </cell>
          <cell r="L9" t="str">
            <v>07</v>
          </cell>
          <cell r="M9">
            <v>0</v>
          </cell>
          <cell r="N9">
            <v>7.8899082568807344E-2</v>
          </cell>
          <cell r="O9">
            <v>0.1871559633027523</v>
          </cell>
          <cell r="P9">
            <v>0.1853211009174312</v>
          </cell>
          <cell r="Q9">
            <v>0.16513761467889909</v>
          </cell>
          <cell r="R9">
            <v>0.12844036697247707</v>
          </cell>
          <cell r="S9">
            <v>0.10642201834862386</v>
          </cell>
          <cell r="T9">
            <v>0.10825688073394496</v>
          </cell>
          <cell r="U9">
            <v>4.0366972477064222E-2</v>
          </cell>
        </row>
        <row r="10">
          <cell r="A10" t="str">
            <v>08</v>
          </cell>
          <cell r="B10">
            <v>0</v>
          </cell>
          <cell r="C10">
            <v>0</v>
          </cell>
          <cell r="D10">
            <v>0</v>
          </cell>
          <cell r="E10">
            <v>3.3898305084745763E-2</v>
          </cell>
          <cell r="F10">
            <v>0.1271186440677966</v>
          </cell>
          <cell r="G10">
            <v>0.29661016949152541</v>
          </cell>
          <cell r="H10">
            <v>0.17796610169491525</v>
          </cell>
          <cell r="I10">
            <v>0.24576271186440679</v>
          </cell>
          <cell r="J10">
            <v>0.11864406779661017</v>
          </cell>
          <cell r="L10" t="str">
            <v>08</v>
          </cell>
          <cell r="M10">
            <v>0</v>
          </cell>
          <cell r="N10">
            <v>4.3478260869565216E-2</v>
          </cell>
          <cell r="O10">
            <v>0.19323671497584541</v>
          </cell>
          <cell r="P10">
            <v>0.22222222222222221</v>
          </cell>
          <cell r="Q10">
            <v>0.23671497584541062</v>
          </cell>
          <cell r="R10">
            <v>0.12560386473429952</v>
          </cell>
          <cell r="S10">
            <v>9.6618357487922704E-2</v>
          </cell>
          <cell r="T10">
            <v>8.2125603864734303E-2</v>
          </cell>
          <cell r="U10">
            <v>0</v>
          </cell>
        </row>
        <row r="11">
          <cell r="A11" t="str">
            <v>09</v>
          </cell>
          <cell r="B11">
            <v>0</v>
          </cell>
          <cell r="C11">
            <v>0</v>
          </cell>
          <cell r="D11">
            <v>2.7322404371584699E-3</v>
          </cell>
          <cell r="E11">
            <v>3.2786885245901641E-2</v>
          </cell>
          <cell r="F11">
            <v>0.14754098360655737</v>
          </cell>
          <cell r="G11">
            <v>0.1830601092896175</v>
          </cell>
          <cell r="H11">
            <v>0.26229508196721313</v>
          </cell>
          <cell r="I11">
            <v>0.26229508196721313</v>
          </cell>
          <cell r="J11">
            <v>0.10928961748633879</v>
          </cell>
          <cell r="L11" t="str">
            <v>09</v>
          </cell>
          <cell r="M11">
            <v>1.5128593040847202E-3</v>
          </cell>
          <cell r="N11">
            <v>5.1437216338880487E-2</v>
          </cell>
          <cell r="O11">
            <v>0.14220877458396369</v>
          </cell>
          <cell r="P11">
            <v>0.2118003025718608</v>
          </cell>
          <cell r="Q11">
            <v>0.20272314674735251</v>
          </cell>
          <cell r="R11">
            <v>0.15279878971255673</v>
          </cell>
          <cell r="S11">
            <v>0.11951588502269289</v>
          </cell>
          <cell r="T11">
            <v>9.8335854765506811E-2</v>
          </cell>
          <cell r="U11">
            <v>1.9667170953101363E-2</v>
          </cell>
        </row>
        <row r="12">
          <cell r="A12" t="str">
            <v>10</v>
          </cell>
          <cell r="B12">
            <v>0</v>
          </cell>
          <cell r="C12">
            <v>0</v>
          </cell>
          <cell r="D12">
            <v>2.2988505747126436E-2</v>
          </cell>
          <cell r="E12">
            <v>4.5977011494252873E-2</v>
          </cell>
          <cell r="F12">
            <v>0.20689655172413793</v>
          </cell>
          <cell r="G12">
            <v>0.25287356321839083</v>
          </cell>
          <cell r="H12">
            <v>0.20689655172413793</v>
          </cell>
          <cell r="I12">
            <v>0.13793103448275862</v>
          </cell>
          <cell r="J12">
            <v>0.12643678160919541</v>
          </cell>
          <cell r="L12" t="str">
            <v>10</v>
          </cell>
          <cell r="M12">
            <v>0</v>
          </cell>
          <cell r="N12">
            <v>3.0303030303030304E-2</v>
          </cell>
          <cell r="O12">
            <v>0.21212121212121213</v>
          </cell>
          <cell r="P12">
            <v>0.20454545454545456</v>
          </cell>
          <cell r="Q12">
            <v>0.18939393939393939</v>
          </cell>
          <cell r="R12">
            <v>0.12121212121212122</v>
          </cell>
          <cell r="S12">
            <v>0.15909090909090909</v>
          </cell>
          <cell r="T12">
            <v>4.5454545454545456E-2</v>
          </cell>
          <cell r="U12">
            <v>3.787878787878788E-2</v>
          </cell>
        </row>
        <row r="13">
          <cell r="A13" t="str">
            <v>11</v>
          </cell>
          <cell r="B13">
            <v>0</v>
          </cell>
          <cell r="C13">
            <v>0</v>
          </cell>
          <cell r="D13">
            <v>9.852216748768473E-3</v>
          </cell>
          <cell r="E13">
            <v>7.8817733990147784E-2</v>
          </cell>
          <cell r="F13">
            <v>0.15763546798029557</v>
          </cell>
          <cell r="G13">
            <v>0.19211822660098521</v>
          </cell>
          <cell r="H13">
            <v>0.23645320197044334</v>
          </cell>
          <cell r="I13">
            <v>0.22660098522167488</v>
          </cell>
          <cell r="J13">
            <v>9.8522167487684734E-2</v>
          </cell>
          <cell r="L13" t="str">
            <v>11</v>
          </cell>
          <cell r="M13">
            <v>0</v>
          </cell>
          <cell r="N13">
            <v>5.9087509349289455E-2</v>
          </cell>
          <cell r="O13">
            <v>0.16753926701570682</v>
          </cell>
          <cell r="P13">
            <v>0.17427075542258788</v>
          </cell>
          <cell r="Q13">
            <v>0.18399401645474944</v>
          </cell>
          <cell r="R13">
            <v>0.14958863126402394</v>
          </cell>
          <cell r="S13">
            <v>0.13238593866866119</v>
          </cell>
          <cell r="T13">
            <v>9.7980553477935675E-2</v>
          </cell>
          <cell r="U13">
            <v>3.5153328347045626E-2</v>
          </cell>
        </row>
        <row r="14">
          <cell r="A14" t="str">
            <v>12</v>
          </cell>
          <cell r="B14">
            <v>0</v>
          </cell>
          <cell r="C14">
            <v>0</v>
          </cell>
          <cell r="D14">
            <v>0</v>
          </cell>
          <cell r="E14">
            <v>4.5871559633027525E-2</v>
          </cell>
          <cell r="F14">
            <v>7.3394495412844041E-2</v>
          </cell>
          <cell r="G14">
            <v>0.16513761467889909</v>
          </cell>
          <cell r="H14">
            <v>0.23853211009174313</v>
          </cell>
          <cell r="I14">
            <v>0.32110091743119268</v>
          </cell>
          <cell r="J14">
            <v>0.15596330275229359</v>
          </cell>
          <cell r="L14" t="str">
            <v>12</v>
          </cell>
          <cell r="M14">
            <v>0</v>
          </cell>
          <cell r="N14">
            <v>4.0697674418604654E-2</v>
          </cell>
          <cell r="O14">
            <v>0.13372093023255813</v>
          </cell>
          <cell r="P14">
            <v>0.15988372093023256</v>
          </cell>
          <cell r="Q14">
            <v>0.2005813953488372</v>
          </cell>
          <cell r="R14">
            <v>0.15116279069767441</v>
          </cell>
          <cell r="S14">
            <v>0.13953488372093023</v>
          </cell>
          <cell r="T14">
            <v>0.13953488372093023</v>
          </cell>
          <cell r="U14">
            <v>3.4883720930232558E-2</v>
          </cell>
        </row>
        <row r="15">
          <cell r="A15" t="str">
            <v>13</v>
          </cell>
          <cell r="B15">
            <v>0</v>
          </cell>
          <cell r="C15">
            <v>0</v>
          </cell>
          <cell r="D15">
            <v>0</v>
          </cell>
          <cell r="E15">
            <v>2.6315789473684209E-2</v>
          </cell>
          <cell r="F15">
            <v>0.10526315789473684</v>
          </cell>
          <cell r="G15">
            <v>0.21052631578947367</v>
          </cell>
          <cell r="H15">
            <v>0.18421052631578946</v>
          </cell>
          <cell r="I15">
            <v>0.23684210526315788</v>
          </cell>
          <cell r="J15">
            <v>0.23684210526315788</v>
          </cell>
          <cell r="L15" t="str">
            <v>13</v>
          </cell>
          <cell r="M15">
            <v>0</v>
          </cell>
          <cell r="N15">
            <v>2.1052631578947368E-2</v>
          </cell>
          <cell r="O15">
            <v>0.17894736842105263</v>
          </cell>
          <cell r="P15">
            <v>0.18947368421052632</v>
          </cell>
          <cell r="Q15">
            <v>0.15789473684210525</v>
          </cell>
          <cell r="R15">
            <v>9.4736842105263161E-2</v>
          </cell>
          <cell r="S15">
            <v>0.2</v>
          </cell>
          <cell r="T15">
            <v>0.14736842105263157</v>
          </cell>
          <cell r="U15">
            <v>1.0526315789473684E-2</v>
          </cell>
        </row>
        <row r="16">
          <cell r="A16" t="str">
            <v>14</v>
          </cell>
          <cell r="B16">
            <v>0</v>
          </cell>
          <cell r="C16">
            <v>0</v>
          </cell>
          <cell r="D16">
            <v>0</v>
          </cell>
          <cell r="E16">
            <v>5.6680161943319839E-2</v>
          </cell>
          <cell r="F16">
            <v>0.19028340080971659</v>
          </cell>
          <cell r="G16">
            <v>0.23076923076923078</v>
          </cell>
          <cell r="H16">
            <v>0.18623481781376519</v>
          </cell>
          <cell r="I16">
            <v>0.24696356275303644</v>
          </cell>
          <cell r="J16">
            <v>8.9068825910931168E-2</v>
          </cell>
          <cell r="L16" t="str">
            <v>14</v>
          </cell>
          <cell r="M16">
            <v>0</v>
          </cell>
          <cell r="N16">
            <v>5.7029177718832889E-2</v>
          </cell>
          <cell r="O16">
            <v>0.17241379310344829</v>
          </cell>
          <cell r="P16">
            <v>0.20291777188328913</v>
          </cell>
          <cell r="Q16">
            <v>0.17506631299734748</v>
          </cell>
          <cell r="R16">
            <v>0.13660477453580902</v>
          </cell>
          <cell r="S16">
            <v>0.11140583554376658</v>
          </cell>
          <cell r="T16">
            <v>0.10610079575596817</v>
          </cell>
          <cell r="U16">
            <v>3.8461538461538464E-2</v>
          </cell>
        </row>
        <row r="17">
          <cell r="A17" t="str">
            <v>15</v>
          </cell>
          <cell r="B17">
            <v>0</v>
          </cell>
          <cell r="C17">
            <v>0</v>
          </cell>
          <cell r="D17">
            <v>0</v>
          </cell>
          <cell r="E17">
            <v>3.5087719298245612E-2</v>
          </cell>
          <cell r="F17">
            <v>7.0175438596491224E-2</v>
          </cell>
          <cell r="G17">
            <v>0.13157894736842105</v>
          </cell>
          <cell r="H17">
            <v>0.21929824561403508</v>
          </cell>
          <cell r="I17">
            <v>0.32456140350877194</v>
          </cell>
          <cell r="J17">
            <v>0.21929824561403508</v>
          </cell>
          <cell r="L17" t="str">
            <v>15</v>
          </cell>
          <cell r="M17">
            <v>0</v>
          </cell>
          <cell r="N17">
            <v>3.6184210526315791E-2</v>
          </cell>
          <cell r="O17">
            <v>0.13157894736842105</v>
          </cell>
          <cell r="P17">
            <v>0.11842105263157894</v>
          </cell>
          <cell r="Q17">
            <v>0.14802631578947367</v>
          </cell>
          <cell r="R17">
            <v>0.16776315789473684</v>
          </cell>
          <cell r="S17">
            <v>0.15131578947368421</v>
          </cell>
          <cell r="T17">
            <v>0.17763157894736842</v>
          </cell>
          <cell r="U17">
            <v>6.9078947368421059E-2</v>
          </cell>
        </row>
        <row r="18">
          <cell r="A18" t="str">
            <v>16</v>
          </cell>
          <cell r="B18">
            <v>0</v>
          </cell>
          <cell r="C18">
            <v>0</v>
          </cell>
          <cell r="D18">
            <v>2.197802197802198E-2</v>
          </cell>
          <cell r="E18">
            <v>0.12087912087912088</v>
          </cell>
          <cell r="F18">
            <v>0.17307692307692307</v>
          </cell>
          <cell r="G18">
            <v>0.18956043956043955</v>
          </cell>
          <cell r="H18">
            <v>0.19505494505494506</v>
          </cell>
          <cell r="I18">
            <v>0.18406593406593408</v>
          </cell>
          <cell r="J18">
            <v>0.11538461538461539</v>
          </cell>
          <cell r="L18" t="str">
            <v>16</v>
          </cell>
          <cell r="M18">
            <v>8.3420229405630868E-3</v>
          </cell>
          <cell r="N18">
            <v>0.11678832116788321</v>
          </cell>
          <cell r="O18">
            <v>0.18456725755995829</v>
          </cell>
          <cell r="P18">
            <v>0.18665276329509906</v>
          </cell>
          <cell r="Q18">
            <v>0.17309697601668406</v>
          </cell>
          <cell r="R18">
            <v>0.11366006256517205</v>
          </cell>
          <cell r="S18">
            <v>0.11366006256517205</v>
          </cell>
          <cell r="T18">
            <v>7.8206465067778938E-2</v>
          </cell>
          <cell r="U18">
            <v>2.502606882168926E-2</v>
          </cell>
        </row>
        <row r="19">
          <cell r="A19" t="str">
            <v>17</v>
          </cell>
          <cell r="B19">
            <v>0</v>
          </cell>
          <cell r="C19">
            <v>0</v>
          </cell>
          <cell r="D19">
            <v>0</v>
          </cell>
          <cell r="E19">
            <v>7.2289156626506021E-2</v>
          </cell>
          <cell r="F19">
            <v>0.15060240963855423</v>
          </cell>
          <cell r="G19">
            <v>0.19277108433734941</v>
          </cell>
          <cell r="H19">
            <v>0.18674698795180722</v>
          </cell>
          <cell r="I19">
            <v>0.20481927710843373</v>
          </cell>
          <cell r="J19">
            <v>0.19277108433734941</v>
          </cell>
          <cell r="L19" t="str">
            <v>17</v>
          </cell>
          <cell r="M19">
            <v>0</v>
          </cell>
          <cell r="N19">
            <v>2.2222222222222223E-2</v>
          </cell>
          <cell r="O19">
            <v>0.18666666666666668</v>
          </cell>
          <cell r="P19">
            <v>0.26222222222222225</v>
          </cell>
          <cell r="Q19">
            <v>0.20444444444444446</v>
          </cell>
          <cell r="R19">
            <v>0.14666666666666667</v>
          </cell>
          <cell r="S19">
            <v>7.1111111111111111E-2</v>
          </cell>
          <cell r="T19">
            <v>0.08</v>
          </cell>
          <cell r="U19">
            <v>2.6666666666666668E-2</v>
          </cell>
        </row>
        <row r="20">
          <cell r="A20" t="str">
            <v>18</v>
          </cell>
          <cell r="B20">
            <v>0</v>
          </cell>
          <cell r="C20">
            <v>0</v>
          </cell>
          <cell r="D20">
            <v>1.0362694300518135E-2</v>
          </cell>
          <cell r="E20">
            <v>3.1088082901554404E-2</v>
          </cell>
          <cell r="F20">
            <v>0.10880829015544041</v>
          </cell>
          <cell r="G20">
            <v>0.20207253886010362</v>
          </cell>
          <cell r="H20">
            <v>0.22797927461139897</v>
          </cell>
          <cell r="I20">
            <v>0.24870466321243523</v>
          </cell>
          <cell r="J20">
            <v>0.17098445595854922</v>
          </cell>
          <cell r="L20" t="str">
            <v>18</v>
          </cell>
          <cell r="M20">
            <v>0</v>
          </cell>
          <cell r="N20">
            <v>6.2880324543610547E-2</v>
          </cell>
          <cell r="O20">
            <v>0.17444219066937119</v>
          </cell>
          <cell r="P20">
            <v>0.19878296146044624</v>
          </cell>
          <cell r="Q20">
            <v>0.13387423935091278</v>
          </cell>
          <cell r="R20">
            <v>0.12981744421906694</v>
          </cell>
          <cell r="S20">
            <v>0.16227180527383367</v>
          </cell>
          <cell r="T20">
            <v>0.10141987829614604</v>
          </cell>
          <cell r="U20">
            <v>3.6511156186612576E-2</v>
          </cell>
        </row>
        <row r="21">
          <cell r="A21" t="str">
            <v>19</v>
          </cell>
          <cell r="B21">
            <v>0</v>
          </cell>
          <cell r="C21">
            <v>0</v>
          </cell>
          <cell r="D21">
            <v>3.968253968253968E-3</v>
          </cell>
          <cell r="E21">
            <v>5.5555555555555552E-2</v>
          </cell>
          <cell r="F21">
            <v>0.17460317460317459</v>
          </cell>
          <cell r="G21">
            <v>0.18253968253968253</v>
          </cell>
          <cell r="H21">
            <v>0.21825396825396826</v>
          </cell>
          <cell r="I21">
            <v>0.21428571428571427</v>
          </cell>
          <cell r="J21">
            <v>0.15079365079365079</v>
          </cell>
          <cell r="L21" t="str">
            <v>19</v>
          </cell>
          <cell r="M21">
            <v>1.5552099533437014E-3</v>
          </cell>
          <cell r="N21">
            <v>8.7091757387247282E-2</v>
          </cell>
          <cell r="O21">
            <v>0.18818040435458788</v>
          </cell>
          <cell r="P21">
            <v>0.18662519440124417</v>
          </cell>
          <cell r="Q21">
            <v>0.18195956454121306</v>
          </cell>
          <cell r="R21">
            <v>0.14307931570762053</v>
          </cell>
          <cell r="S21">
            <v>8.8646967340590979E-2</v>
          </cell>
          <cell r="T21">
            <v>8.7091757387247282E-2</v>
          </cell>
          <cell r="U21">
            <v>3.5769828926905133E-2</v>
          </cell>
        </row>
        <row r="22">
          <cell r="A22" t="str">
            <v>20</v>
          </cell>
          <cell r="B22">
            <v>0</v>
          </cell>
          <cell r="C22">
            <v>0</v>
          </cell>
          <cell r="D22">
            <v>1.4285714285714285E-2</v>
          </cell>
          <cell r="E22">
            <v>4.2857142857142858E-2</v>
          </cell>
          <cell r="F22">
            <v>0.15714285714285714</v>
          </cell>
          <cell r="G22">
            <v>0.11428571428571428</v>
          </cell>
          <cell r="H22">
            <v>0.18571428571428572</v>
          </cell>
          <cell r="I22">
            <v>0.31428571428571428</v>
          </cell>
          <cell r="J22">
            <v>0.17142857142857143</v>
          </cell>
          <cell r="L22" t="str">
            <v>20</v>
          </cell>
          <cell r="M22">
            <v>0</v>
          </cell>
          <cell r="N22">
            <v>4.6153846153846156E-2</v>
          </cell>
          <cell r="O22">
            <v>0.12307692307692308</v>
          </cell>
          <cell r="P22">
            <v>0.25384615384615383</v>
          </cell>
          <cell r="Q22">
            <v>0.16923076923076924</v>
          </cell>
          <cell r="R22">
            <v>0.17692307692307693</v>
          </cell>
          <cell r="S22">
            <v>8.461538461538462E-2</v>
          </cell>
          <cell r="T22">
            <v>0.1076923076923077</v>
          </cell>
          <cell r="U22">
            <v>3.8461538461538464E-2</v>
          </cell>
        </row>
        <row r="23">
          <cell r="A23" t="str">
            <v>21</v>
          </cell>
          <cell r="B23">
            <v>0</v>
          </cell>
          <cell r="C23">
            <v>0</v>
          </cell>
          <cell r="D23">
            <v>0</v>
          </cell>
          <cell r="E23">
            <v>4.0892193308550186E-2</v>
          </cell>
          <cell r="F23">
            <v>0.16728624535315986</v>
          </cell>
          <cell r="G23">
            <v>0.22304832713754646</v>
          </cell>
          <cell r="H23">
            <v>0.27509293680297398</v>
          </cell>
          <cell r="I23">
            <v>0.18215613382899629</v>
          </cell>
          <cell r="J23">
            <v>0.11152416356877323</v>
          </cell>
          <cell r="L23" t="str">
            <v>21</v>
          </cell>
          <cell r="M23">
            <v>0</v>
          </cell>
          <cell r="N23">
            <v>4.3396226415094337E-2</v>
          </cell>
          <cell r="O23">
            <v>0.18679245283018867</v>
          </cell>
          <cell r="P23">
            <v>0.27547169811320754</v>
          </cell>
          <cell r="Q23">
            <v>0.21509433962264152</v>
          </cell>
          <cell r="R23">
            <v>0.13962264150943396</v>
          </cell>
          <cell r="S23">
            <v>8.3018867924528297E-2</v>
          </cell>
          <cell r="T23">
            <v>4.1509433962264149E-2</v>
          </cell>
          <cell r="U23">
            <v>1.509433962264151E-2</v>
          </cell>
        </row>
        <row r="24">
          <cell r="A24" t="str">
            <v>22</v>
          </cell>
          <cell r="B24">
            <v>0</v>
          </cell>
          <cell r="C24">
            <v>0</v>
          </cell>
          <cell r="D24">
            <v>2.3364485981308409E-3</v>
          </cell>
          <cell r="E24">
            <v>4.2056074766355138E-2</v>
          </cell>
          <cell r="F24">
            <v>0.15887850467289719</v>
          </cell>
          <cell r="G24">
            <v>0.23598130841121495</v>
          </cell>
          <cell r="H24">
            <v>0.20794392523364486</v>
          </cell>
          <cell r="I24">
            <v>0.22897196261682243</v>
          </cell>
          <cell r="J24">
            <v>0.12383177570093458</v>
          </cell>
          <cell r="L24" t="str">
            <v>22</v>
          </cell>
          <cell r="M24">
            <v>0</v>
          </cell>
          <cell r="N24">
            <v>5.2950075642965201E-2</v>
          </cell>
          <cell r="O24">
            <v>0.18154311649016641</v>
          </cell>
          <cell r="P24">
            <v>0.20423600605143721</v>
          </cell>
          <cell r="Q24">
            <v>0.23146747352496219</v>
          </cell>
          <cell r="R24">
            <v>0.15431164901664146</v>
          </cell>
          <cell r="S24">
            <v>8.3207261724659601E-2</v>
          </cell>
          <cell r="T24">
            <v>7.1104387291981846E-2</v>
          </cell>
          <cell r="U24">
            <v>2.118003025718608E-2</v>
          </cell>
        </row>
        <row r="25">
          <cell r="A25" t="str">
            <v>23</v>
          </cell>
          <cell r="B25">
            <v>0</v>
          </cell>
          <cell r="C25">
            <v>0</v>
          </cell>
          <cell r="D25">
            <v>0</v>
          </cell>
          <cell r="E25">
            <v>4.4776119402985072E-2</v>
          </cell>
          <cell r="F25">
            <v>0.23507462686567165</v>
          </cell>
          <cell r="G25">
            <v>0.22014925373134328</v>
          </cell>
          <cell r="H25">
            <v>0.2462686567164179</v>
          </cell>
          <cell r="I25">
            <v>0.13805970149253732</v>
          </cell>
          <cell r="J25">
            <v>0.11567164179104478</v>
          </cell>
          <cell r="L25" t="str">
            <v>23</v>
          </cell>
          <cell r="M25">
            <v>4.9180327868852463E-3</v>
          </cell>
          <cell r="N25">
            <v>0.1</v>
          </cell>
          <cell r="O25">
            <v>0.22459016393442624</v>
          </cell>
          <cell r="P25">
            <v>0.18524590163934426</v>
          </cell>
          <cell r="Q25">
            <v>0.24098360655737705</v>
          </cell>
          <cell r="R25">
            <v>0.12131147540983607</v>
          </cell>
          <cell r="S25">
            <v>7.2131147540983612E-2</v>
          </cell>
          <cell r="T25">
            <v>4.5901639344262293E-2</v>
          </cell>
          <cell r="U25">
            <v>4.9180327868852463E-3</v>
          </cell>
        </row>
        <row r="26">
          <cell r="A26" t="str">
            <v>24</v>
          </cell>
          <cell r="B26">
            <v>0</v>
          </cell>
          <cell r="C26">
            <v>0</v>
          </cell>
          <cell r="D26">
            <v>0</v>
          </cell>
          <cell r="E26">
            <v>8.1632653061224483E-2</v>
          </cell>
          <cell r="F26">
            <v>0.17346938775510204</v>
          </cell>
          <cell r="G26">
            <v>0.1326530612244898</v>
          </cell>
          <cell r="H26">
            <v>0.21428571428571427</v>
          </cell>
          <cell r="I26">
            <v>0.23469387755102042</v>
          </cell>
          <cell r="J26">
            <v>0.16326530612244897</v>
          </cell>
          <cell r="L26" t="str">
            <v>24</v>
          </cell>
          <cell r="M26">
            <v>1.2345679012345678E-2</v>
          </cell>
          <cell r="N26">
            <v>0.18518518518518517</v>
          </cell>
          <cell r="O26">
            <v>0.21604938271604937</v>
          </cell>
          <cell r="P26">
            <v>0.25308641975308643</v>
          </cell>
          <cell r="Q26">
            <v>0.1419753086419753</v>
          </cell>
          <cell r="R26">
            <v>7.407407407407407E-2</v>
          </cell>
          <cell r="S26">
            <v>6.1728395061728392E-2</v>
          </cell>
          <cell r="T26">
            <v>3.7037037037037035E-2</v>
          </cell>
          <cell r="U26">
            <v>1.8518518518518517E-2</v>
          </cell>
        </row>
        <row r="27">
          <cell r="A27" t="str">
            <v>25</v>
          </cell>
          <cell r="B27">
            <v>0</v>
          </cell>
          <cell r="C27">
            <v>1.8587360594795538E-3</v>
          </cell>
          <cell r="D27">
            <v>8.5501858736059477E-2</v>
          </cell>
          <cell r="E27">
            <v>0.17472118959107807</v>
          </cell>
          <cell r="F27">
            <v>0.17286245353159851</v>
          </cell>
          <cell r="G27">
            <v>0.16171003717472118</v>
          </cell>
          <cell r="H27">
            <v>0.15799256505576209</v>
          </cell>
          <cell r="I27">
            <v>0.16914498141263939</v>
          </cell>
          <cell r="J27">
            <v>7.6208178438661706E-2</v>
          </cell>
          <cell r="L27" t="str">
            <v>25</v>
          </cell>
          <cell r="M27">
            <v>1.9473081328751432E-2</v>
          </cell>
          <cell r="N27">
            <v>0.15463917525773196</v>
          </cell>
          <cell r="O27">
            <v>0.19587628865979381</v>
          </cell>
          <cell r="P27">
            <v>0.15693012600229095</v>
          </cell>
          <cell r="Q27">
            <v>0.17525773195876287</v>
          </cell>
          <cell r="R27">
            <v>0.13402061855670103</v>
          </cell>
          <cell r="S27">
            <v>8.3619702176403202E-2</v>
          </cell>
          <cell r="T27">
            <v>5.4982817869415807E-2</v>
          </cell>
          <cell r="U27">
            <v>2.5200458190148912E-2</v>
          </cell>
        </row>
        <row r="28">
          <cell r="A28" t="str">
            <v>26</v>
          </cell>
          <cell r="B28">
            <v>0</v>
          </cell>
          <cell r="C28">
            <v>9.433962264150943E-3</v>
          </cell>
          <cell r="D28">
            <v>9.276729559748427E-2</v>
          </cell>
          <cell r="E28">
            <v>0.18867924528301888</v>
          </cell>
          <cell r="F28">
            <v>0.19654088050314467</v>
          </cell>
          <cell r="G28">
            <v>0.16037735849056603</v>
          </cell>
          <cell r="H28">
            <v>0.16037735849056603</v>
          </cell>
          <cell r="I28">
            <v>0.12264150943396226</v>
          </cell>
          <cell r="J28">
            <v>6.9182389937106917E-2</v>
          </cell>
          <cell r="L28" t="str">
            <v>26</v>
          </cell>
          <cell r="M28">
            <v>2.317596566523605E-2</v>
          </cell>
          <cell r="N28">
            <v>0.19742489270386265</v>
          </cell>
          <cell r="O28">
            <v>0.21974248927038625</v>
          </cell>
          <cell r="P28">
            <v>0.14592274678111589</v>
          </cell>
          <cell r="Q28">
            <v>0.1536480686695279</v>
          </cell>
          <cell r="R28">
            <v>0.11931330472103004</v>
          </cell>
          <cell r="S28">
            <v>7.2961373390557943E-2</v>
          </cell>
          <cell r="T28">
            <v>4.978540772532189E-2</v>
          </cell>
          <cell r="U28">
            <v>1.8025751072961373E-2</v>
          </cell>
        </row>
        <row r="29">
          <cell r="A29" t="str">
            <v>27</v>
          </cell>
          <cell r="B29">
            <v>0</v>
          </cell>
          <cell r="C29">
            <v>4.0899795501022499E-3</v>
          </cell>
          <cell r="D29">
            <v>3.7832310838445807E-2</v>
          </cell>
          <cell r="E29">
            <v>0.16155419222903886</v>
          </cell>
          <cell r="F29">
            <v>0.2392638036809816</v>
          </cell>
          <cell r="G29">
            <v>0.21779141104294478</v>
          </cell>
          <cell r="H29">
            <v>0.16768916155419222</v>
          </cell>
          <cell r="I29">
            <v>0.11349693251533742</v>
          </cell>
          <cell r="J29">
            <v>5.8282208588957052E-2</v>
          </cell>
          <cell r="L29" t="str">
            <v>27</v>
          </cell>
          <cell r="M29">
            <v>1.3013420089467263E-2</v>
          </cell>
          <cell r="N29">
            <v>0.15900772671817812</v>
          </cell>
          <cell r="O29">
            <v>0.23952826352175682</v>
          </cell>
          <cell r="P29">
            <v>0.18340788938592925</v>
          </cell>
          <cell r="Q29">
            <v>0.15168767791785279</v>
          </cell>
          <cell r="R29">
            <v>0.1268808458723058</v>
          </cell>
          <cell r="S29">
            <v>6.6287108580723869E-2</v>
          </cell>
          <cell r="T29">
            <v>4.5140300935339571E-2</v>
          </cell>
          <cell r="U29">
            <v>1.5046766978446523E-2</v>
          </cell>
        </row>
        <row r="30">
          <cell r="A30" t="str">
            <v>28</v>
          </cell>
          <cell r="B30">
            <v>0</v>
          </cell>
          <cell r="C30">
            <v>0</v>
          </cell>
          <cell r="D30">
            <v>1.7612524461839529E-2</v>
          </cell>
          <cell r="E30">
            <v>0.15851272015655576</v>
          </cell>
          <cell r="F30">
            <v>0.27005870841487278</v>
          </cell>
          <cell r="G30">
            <v>0.22309197651663404</v>
          </cell>
          <cell r="H30">
            <v>0.16438356164383561</v>
          </cell>
          <cell r="I30">
            <v>9.393346379647749E-2</v>
          </cell>
          <cell r="J30">
            <v>7.2407045009784732E-2</v>
          </cell>
          <cell r="L30" t="str">
            <v>28</v>
          </cell>
          <cell r="M30">
            <v>5.6753688989784334E-3</v>
          </cell>
          <cell r="N30">
            <v>0.1021566401816118</v>
          </cell>
          <cell r="O30">
            <v>0.300794551645857</v>
          </cell>
          <cell r="P30">
            <v>0.21793416572077184</v>
          </cell>
          <cell r="Q30">
            <v>0.17593643586833144</v>
          </cell>
          <cell r="R30">
            <v>0.10669693530079455</v>
          </cell>
          <cell r="S30">
            <v>6.0158910329171394E-2</v>
          </cell>
          <cell r="T30">
            <v>2.383654937570942E-2</v>
          </cell>
          <cell r="U30">
            <v>6.8104426787741201E-3</v>
          </cell>
        </row>
        <row r="31">
          <cell r="A31" t="str">
            <v>29</v>
          </cell>
          <cell r="B31">
            <v>0</v>
          </cell>
          <cell r="C31">
            <v>0</v>
          </cell>
          <cell r="D31">
            <v>1.1111111111111112E-2</v>
          </cell>
          <cell r="E31">
            <v>0.17777777777777778</v>
          </cell>
          <cell r="F31">
            <v>0.14444444444444443</v>
          </cell>
          <cell r="G31">
            <v>0.22777777777777777</v>
          </cell>
          <cell r="H31">
            <v>0.20555555555555555</v>
          </cell>
          <cell r="I31">
            <v>0.16111111111111112</v>
          </cell>
          <cell r="J31">
            <v>7.2222222222222215E-2</v>
          </cell>
          <cell r="L31" t="str">
            <v>29</v>
          </cell>
          <cell r="M31">
            <v>1.2987012987012988E-2</v>
          </cell>
          <cell r="N31">
            <v>0.12987012987012986</v>
          </cell>
          <cell r="O31">
            <v>0.27705627705627706</v>
          </cell>
          <cell r="P31">
            <v>0.25541125541125542</v>
          </cell>
          <cell r="Q31">
            <v>0.1774891774891775</v>
          </cell>
          <cell r="R31">
            <v>7.792207792207792E-2</v>
          </cell>
          <cell r="S31">
            <v>3.4632034632034632E-2</v>
          </cell>
          <cell r="T31">
            <v>2.5974025974025976E-2</v>
          </cell>
          <cell r="U31">
            <v>8.658008658008658E-3</v>
          </cell>
        </row>
        <row r="32">
          <cell r="A32" t="str">
            <v>30</v>
          </cell>
          <cell r="B32">
            <v>0</v>
          </cell>
          <cell r="C32">
            <v>0</v>
          </cell>
          <cell r="D32">
            <v>2.9411764705882353E-2</v>
          </cell>
          <cell r="E32">
            <v>0.12184873949579832</v>
          </cell>
          <cell r="F32">
            <v>0.31092436974789917</v>
          </cell>
          <cell r="G32">
            <v>0.24369747899159663</v>
          </cell>
          <cell r="H32">
            <v>0.14285714285714285</v>
          </cell>
          <cell r="I32">
            <v>9.6638655462184878E-2</v>
          </cell>
          <cell r="J32">
            <v>5.4621848739495799E-2</v>
          </cell>
          <cell r="L32" t="str">
            <v>30</v>
          </cell>
          <cell r="M32">
            <v>1.0309278350515464E-2</v>
          </cell>
          <cell r="N32">
            <v>0.13917525773195877</v>
          </cell>
          <cell r="O32">
            <v>0.28092783505154639</v>
          </cell>
          <cell r="P32">
            <v>0.25257731958762886</v>
          </cell>
          <cell r="Q32">
            <v>0.18041237113402062</v>
          </cell>
          <cell r="R32">
            <v>6.9587628865979384E-2</v>
          </cell>
          <cell r="S32">
            <v>4.8969072164948453E-2</v>
          </cell>
          <cell r="T32">
            <v>1.5463917525773196E-2</v>
          </cell>
          <cell r="U32">
            <v>2.5773195876288659E-3</v>
          </cell>
        </row>
        <row r="33">
          <cell r="A33" t="str">
            <v>31</v>
          </cell>
          <cell r="B33">
            <v>0</v>
          </cell>
          <cell r="C33">
            <v>0</v>
          </cell>
          <cell r="D33">
            <v>2.6627218934911243E-2</v>
          </cell>
          <cell r="E33">
            <v>0.17455621301775148</v>
          </cell>
          <cell r="F33">
            <v>0.32840236686390534</v>
          </cell>
          <cell r="G33">
            <v>0.20414201183431951</v>
          </cell>
          <cell r="H33">
            <v>9.1715976331360943E-2</v>
          </cell>
          <cell r="I33">
            <v>0.10059171597633136</v>
          </cell>
          <cell r="J33">
            <v>7.3964497041420121E-2</v>
          </cell>
          <cell r="L33" t="str">
            <v>31</v>
          </cell>
          <cell r="M33">
            <v>4.3731778425655978E-3</v>
          </cell>
          <cell r="N33">
            <v>0.15743440233236153</v>
          </cell>
          <cell r="O33">
            <v>0.31341107871720114</v>
          </cell>
          <cell r="P33">
            <v>0.21865889212827988</v>
          </cell>
          <cell r="Q33">
            <v>0.18075801749271136</v>
          </cell>
          <cell r="R33">
            <v>6.8513119533527692E-2</v>
          </cell>
          <cell r="S33">
            <v>2.9154518950437316E-2</v>
          </cell>
          <cell r="T33">
            <v>2.1865889212827987E-2</v>
          </cell>
          <cell r="U33">
            <v>5.8309037900874635E-3</v>
          </cell>
        </row>
        <row r="34">
          <cell r="A34" t="str">
            <v>32</v>
          </cell>
          <cell r="B34">
            <v>0</v>
          </cell>
          <cell r="C34">
            <v>0</v>
          </cell>
          <cell r="D34">
            <v>1.4778325123152709E-2</v>
          </cell>
          <cell r="E34">
            <v>0.13793103448275862</v>
          </cell>
          <cell r="F34">
            <v>0.32019704433497537</v>
          </cell>
          <cell r="G34">
            <v>0.25615763546798032</v>
          </cell>
          <cell r="H34">
            <v>0.13054187192118227</v>
          </cell>
          <cell r="I34">
            <v>6.4039408866995079E-2</v>
          </cell>
          <cell r="J34">
            <v>7.6354679802955669E-2</v>
          </cell>
          <cell r="L34" t="str">
            <v>32</v>
          </cell>
          <cell r="M34">
            <v>6.7114093959731542E-3</v>
          </cell>
          <cell r="N34">
            <v>0.12639821029082773</v>
          </cell>
          <cell r="O34">
            <v>0.2348993288590604</v>
          </cell>
          <cell r="P34">
            <v>0.24272930648769575</v>
          </cell>
          <cell r="Q34">
            <v>0.20022371364653244</v>
          </cell>
          <cell r="R34">
            <v>0.11297539149888143</v>
          </cell>
          <cell r="S34">
            <v>3.5794183445190156E-2</v>
          </cell>
          <cell r="T34">
            <v>3.0201342281879196E-2</v>
          </cell>
          <cell r="U34">
            <v>1.0067114093959731E-2</v>
          </cell>
        </row>
        <row r="35">
          <cell r="A35" t="str">
            <v>33</v>
          </cell>
          <cell r="B35">
            <v>0</v>
          </cell>
          <cell r="C35">
            <v>3.1545741324921135E-3</v>
          </cell>
          <cell r="D35">
            <v>2.2082018927444796E-2</v>
          </cell>
          <cell r="E35">
            <v>0.15141955835962145</v>
          </cell>
          <cell r="F35">
            <v>0.32492113564668768</v>
          </cell>
          <cell r="G35">
            <v>0.21451104100946372</v>
          </cell>
          <cell r="H35">
            <v>0.14826498422712933</v>
          </cell>
          <cell r="I35">
            <v>7.5709779179810727E-2</v>
          </cell>
          <cell r="J35">
            <v>5.993690851735016E-2</v>
          </cell>
          <cell r="L35" t="str">
            <v>33</v>
          </cell>
          <cell r="M35">
            <v>1.1784511784511785E-2</v>
          </cell>
          <cell r="N35">
            <v>0.16666666666666666</v>
          </cell>
          <cell r="O35">
            <v>0.27441077441077444</v>
          </cell>
          <cell r="P35">
            <v>0.24747474747474749</v>
          </cell>
          <cell r="Q35">
            <v>0.15824915824915825</v>
          </cell>
          <cell r="R35">
            <v>7.575757575757576E-2</v>
          </cell>
          <cell r="S35">
            <v>3.8720538720538718E-2</v>
          </cell>
          <cell r="T35">
            <v>2.1885521885521887E-2</v>
          </cell>
          <cell r="U35">
            <v>5.0505050505050509E-3</v>
          </cell>
        </row>
        <row r="36">
          <cell r="A36" t="str">
            <v>34</v>
          </cell>
          <cell r="B36">
            <v>0</v>
          </cell>
          <cell r="C36">
            <v>0</v>
          </cell>
          <cell r="D36">
            <v>1.4285714285714285E-2</v>
          </cell>
          <cell r="E36">
            <v>0.12857142857142856</v>
          </cell>
          <cell r="F36">
            <v>0.2857142857142857</v>
          </cell>
          <cell r="G36">
            <v>0.3</v>
          </cell>
          <cell r="H36">
            <v>0.18571428571428572</v>
          </cell>
          <cell r="I36">
            <v>4.2857142857142858E-2</v>
          </cell>
          <cell r="J36">
            <v>4.2857142857142858E-2</v>
          </cell>
          <cell r="L36" t="str">
            <v>34</v>
          </cell>
          <cell r="M36">
            <v>1.6E-2</v>
          </cell>
          <cell r="N36">
            <v>0.16800000000000001</v>
          </cell>
          <cell r="O36">
            <v>0.36</v>
          </cell>
          <cell r="P36">
            <v>0.216</v>
          </cell>
          <cell r="Q36">
            <v>0.16</v>
          </cell>
          <cell r="R36">
            <v>4.8000000000000001E-2</v>
          </cell>
          <cell r="S36">
            <v>2.4E-2</v>
          </cell>
          <cell r="T36">
            <v>8.0000000000000002E-3</v>
          </cell>
          <cell r="U36">
            <v>0</v>
          </cell>
        </row>
        <row r="37">
          <cell r="A37" t="str">
            <v>35</v>
          </cell>
          <cell r="B37">
            <v>0</v>
          </cell>
          <cell r="C37">
            <v>0</v>
          </cell>
          <cell r="D37">
            <v>3.1088082901554404E-2</v>
          </cell>
          <cell r="E37">
            <v>0.13471502590673576</v>
          </cell>
          <cell r="F37">
            <v>0.20725388601036268</v>
          </cell>
          <cell r="G37">
            <v>0.19689119170984457</v>
          </cell>
          <cell r="H37">
            <v>0.16062176165803108</v>
          </cell>
          <cell r="I37">
            <v>0.17098445595854922</v>
          </cell>
          <cell r="J37">
            <v>9.8445595854922283E-2</v>
          </cell>
          <cell r="L37" t="str">
            <v>35</v>
          </cell>
          <cell r="M37">
            <v>5.6980056980056983E-3</v>
          </cell>
          <cell r="N37">
            <v>0.16524216524216523</v>
          </cell>
          <cell r="O37">
            <v>0.27350427350427353</v>
          </cell>
          <cell r="P37">
            <v>0.21652421652421652</v>
          </cell>
          <cell r="Q37">
            <v>0.150997150997151</v>
          </cell>
          <cell r="R37">
            <v>0.10256410256410256</v>
          </cell>
          <cell r="S37">
            <v>3.7037037037037035E-2</v>
          </cell>
          <cell r="T37">
            <v>3.4188034188034191E-2</v>
          </cell>
          <cell r="U37">
            <v>1.4245014245014245E-2</v>
          </cell>
        </row>
        <row r="38">
          <cell r="A38" t="str">
            <v>36</v>
          </cell>
          <cell r="B38">
            <v>0</v>
          </cell>
          <cell r="C38">
            <v>0</v>
          </cell>
          <cell r="D38">
            <v>1.6393442622950821E-2</v>
          </cell>
          <cell r="E38">
            <v>0.11475409836065574</v>
          </cell>
          <cell r="F38">
            <v>0.22131147540983606</v>
          </cell>
          <cell r="G38">
            <v>0.25409836065573771</v>
          </cell>
          <cell r="H38">
            <v>0.18032786885245902</v>
          </cell>
          <cell r="I38">
            <v>0.15573770491803279</v>
          </cell>
          <cell r="J38">
            <v>5.737704918032787E-2</v>
          </cell>
          <cell r="L38" t="str">
            <v>36</v>
          </cell>
          <cell r="M38">
            <v>7.3800738007380072E-3</v>
          </cell>
          <cell r="N38">
            <v>0.11070110701107011</v>
          </cell>
          <cell r="O38">
            <v>0.23616236162361623</v>
          </cell>
          <cell r="P38">
            <v>0.28413284132841327</v>
          </cell>
          <cell r="Q38">
            <v>0.16236162361623616</v>
          </cell>
          <cell r="R38">
            <v>9.9630996309963096E-2</v>
          </cell>
          <cell r="S38">
            <v>4.4280442804428041E-2</v>
          </cell>
          <cell r="T38">
            <v>2.5830258302583026E-2</v>
          </cell>
          <cell r="U38">
            <v>2.9520295202952029E-2</v>
          </cell>
        </row>
        <row r="39">
          <cell r="A39" t="str">
            <v>37</v>
          </cell>
          <cell r="B39">
            <v>0</v>
          </cell>
          <cell r="C39">
            <v>0</v>
          </cell>
          <cell r="D39">
            <v>1.6949152542372881E-2</v>
          </cell>
          <cell r="E39">
            <v>0.10169491525423729</v>
          </cell>
          <cell r="F39">
            <v>0.22033898305084745</v>
          </cell>
          <cell r="G39">
            <v>0.25423728813559321</v>
          </cell>
          <cell r="H39">
            <v>0.22033898305084745</v>
          </cell>
          <cell r="I39">
            <v>8.4745762711864403E-2</v>
          </cell>
          <cell r="J39">
            <v>0.10169491525423729</v>
          </cell>
          <cell r="L39" t="str">
            <v>37</v>
          </cell>
          <cell r="M39">
            <v>0</v>
          </cell>
          <cell r="N39">
            <v>0.1171875</v>
          </cell>
          <cell r="O39">
            <v>0.265625</v>
          </cell>
          <cell r="P39">
            <v>0.2421875</v>
          </cell>
          <cell r="Q39">
            <v>0.1953125</v>
          </cell>
          <cell r="R39">
            <v>0.109375</v>
          </cell>
          <cell r="S39">
            <v>3.90625E-2</v>
          </cell>
          <cell r="T39">
            <v>2.34375E-2</v>
          </cell>
          <cell r="U39">
            <v>7.8125E-3</v>
          </cell>
        </row>
        <row r="40">
          <cell r="A40" t="str">
            <v>60</v>
          </cell>
          <cell r="B40">
            <v>0</v>
          </cell>
          <cell r="C40">
            <v>0</v>
          </cell>
          <cell r="D40">
            <v>2.8683181225554105E-2</v>
          </cell>
          <cell r="E40">
            <v>0.11994784876140809</v>
          </cell>
          <cell r="F40">
            <v>0.25554106910039115</v>
          </cell>
          <cell r="G40">
            <v>0.23207301173402869</v>
          </cell>
          <cell r="H40">
            <v>0.19295958279009126</v>
          </cell>
          <cell r="I40">
            <v>0.11864406779661017</v>
          </cell>
          <cell r="J40">
            <v>5.215123859191656E-2</v>
          </cell>
          <cell r="L40" t="str">
            <v>60</v>
          </cell>
          <cell r="M40">
            <v>1.1187072715972654E-2</v>
          </cell>
          <cell r="N40">
            <v>0.17277812305779988</v>
          </cell>
          <cell r="O40">
            <v>0.2367930391547545</v>
          </cell>
          <cell r="P40">
            <v>0.21006836544437538</v>
          </cell>
          <cell r="Q40">
            <v>0.14108141702921068</v>
          </cell>
          <cell r="R40">
            <v>0.11000621504039776</v>
          </cell>
          <cell r="S40">
            <v>6.2150403977625855E-2</v>
          </cell>
          <cell r="T40">
            <v>4.5369794903666875E-2</v>
          </cell>
          <cell r="U40">
            <v>1.0565568676196395E-2</v>
          </cell>
        </row>
        <row r="41">
          <cell r="A41" t="str">
            <v>61</v>
          </cell>
          <cell r="B41">
            <v>0</v>
          </cell>
          <cell r="C41">
            <v>0</v>
          </cell>
          <cell r="D41">
            <v>2.6119402985074626E-2</v>
          </cell>
          <cell r="E41">
            <v>0.13432835820895522</v>
          </cell>
          <cell r="F41">
            <v>0.24440298507462688</v>
          </cell>
          <cell r="G41">
            <v>0.27425373134328357</v>
          </cell>
          <cell r="H41">
            <v>0.19402985074626866</v>
          </cell>
          <cell r="I41">
            <v>9.1417910447761194E-2</v>
          </cell>
          <cell r="J41">
            <v>3.5447761194029849E-2</v>
          </cell>
          <cell r="L41" t="str">
            <v>61</v>
          </cell>
          <cell r="M41">
            <v>1.5497553017944535E-2</v>
          </cell>
          <cell r="N41">
            <v>0.14192495921696574</v>
          </cell>
          <cell r="O41">
            <v>0.22512234910277323</v>
          </cell>
          <cell r="P41">
            <v>0.16639477977161501</v>
          </cell>
          <cell r="Q41">
            <v>0.19902120717781402</v>
          </cell>
          <cell r="R41">
            <v>0.13621533442088091</v>
          </cell>
          <cell r="S41">
            <v>7.3409461663947795E-2</v>
          </cell>
          <cell r="T41">
            <v>3.4257748776508973E-2</v>
          </cell>
          <cell r="U41">
            <v>8.1566068515497546E-3</v>
          </cell>
        </row>
        <row r="42">
          <cell r="A42" t="str">
            <v>62</v>
          </cell>
          <cell r="B42">
            <v>0</v>
          </cell>
          <cell r="C42">
            <v>2.5706940874035988E-3</v>
          </cell>
          <cell r="D42">
            <v>1.5424164524421594E-2</v>
          </cell>
          <cell r="E42">
            <v>0.13881748071979436</v>
          </cell>
          <cell r="F42">
            <v>0.24935732647814909</v>
          </cell>
          <cell r="G42">
            <v>0.2262210796915167</v>
          </cell>
          <cell r="H42">
            <v>0.17994858611825193</v>
          </cell>
          <cell r="I42">
            <v>0.13110539845758354</v>
          </cell>
          <cell r="J42">
            <v>5.6555269922879174E-2</v>
          </cell>
          <cell r="L42" t="str">
            <v>62</v>
          </cell>
          <cell r="M42">
            <v>8.4507042253521118E-3</v>
          </cell>
          <cell r="N42">
            <v>0.17887323943661973</v>
          </cell>
          <cell r="O42">
            <v>0.25352112676056338</v>
          </cell>
          <cell r="P42">
            <v>0.18591549295774648</v>
          </cell>
          <cell r="Q42">
            <v>0.176056338028169</v>
          </cell>
          <cell r="R42">
            <v>9.295774647887324E-2</v>
          </cell>
          <cell r="S42">
            <v>5.6338028169014086E-2</v>
          </cell>
          <cell r="T42">
            <v>4.2253521126760563E-2</v>
          </cell>
          <cell r="U42">
            <v>5.6338028169014088E-3</v>
          </cell>
        </row>
        <row r="43">
          <cell r="A43" t="str">
            <v>63</v>
          </cell>
          <cell r="B43">
            <v>0</v>
          </cell>
          <cell r="C43">
            <v>0</v>
          </cell>
          <cell r="D43">
            <v>1.7793594306049824E-2</v>
          </cell>
          <cell r="E43">
            <v>0.14234875444839859</v>
          </cell>
          <cell r="F43">
            <v>0.27580071174377224</v>
          </cell>
          <cell r="G43">
            <v>0.2597864768683274</v>
          </cell>
          <cell r="H43">
            <v>0.16903914590747332</v>
          </cell>
          <cell r="I43">
            <v>9.2526690391459068E-2</v>
          </cell>
          <cell r="J43">
            <v>4.2704626334519574E-2</v>
          </cell>
          <cell r="L43" t="str">
            <v>63</v>
          </cell>
          <cell r="M43">
            <v>1.0291595197255575E-2</v>
          </cell>
          <cell r="N43">
            <v>0.12692967409948541</v>
          </cell>
          <cell r="O43">
            <v>0.2504288164665523</v>
          </cell>
          <cell r="P43">
            <v>0.20154373927958832</v>
          </cell>
          <cell r="Q43">
            <v>0.1732418524871355</v>
          </cell>
          <cell r="R43">
            <v>0.13293310463121785</v>
          </cell>
          <cell r="S43">
            <v>6.1749571183533448E-2</v>
          </cell>
          <cell r="T43">
            <v>3.1732418524871353E-2</v>
          </cell>
          <cell r="U43">
            <v>1.1149228130360206E-2</v>
          </cell>
        </row>
        <row r="44">
          <cell r="A44" t="str">
            <v>64</v>
          </cell>
          <cell r="B44">
            <v>0</v>
          </cell>
          <cell r="C44">
            <v>0</v>
          </cell>
          <cell r="D44">
            <v>3.3444816053511705E-3</v>
          </cell>
          <cell r="E44">
            <v>8.0267558528428096E-2</v>
          </cell>
          <cell r="F44">
            <v>0.18394648829431437</v>
          </cell>
          <cell r="G44">
            <v>0.28093645484949831</v>
          </cell>
          <cell r="H44">
            <v>0.22408026755852842</v>
          </cell>
          <cell r="I44">
            <v>0.14046822742474915</v>
          </cell>
          <cell r="J44">
            <v>8.6956521739130432E-2</v>
          </cell>
          <cell r="L44" t="str">
            <v>64</v>
          </cell>
          <cell r="M44">
            <v>3.7641154328732747E-3</v>
          </cell>
          <cell r="N44">
            <v>5.6461731493099125E-2</v>
          </cell>
          <cell r="O44">
            <v>0.24090338770388958</v>
          </cell>
          <cell r="P44">
            <v>0.24843161856963614</v>
          </cell>
          <cell r="Q44">
            <v>0.16813048933500627</v>
          </cell>
          <cell r="R44">
            <v>0.12547051442910917</v>
          </cell>
          <cell r="S44">
            <v>7.9046424090338768E-2</v>
          </cell>
          <cell r="T44">
            <v>5.520702634880803E-2</v>
          </cell>
          <cell r="U44">
            <v>2.258469259723965E-2</v>
          </cell>
        </row>
        <row r="45">
          <cell r="A45" t="str">
            <v>65</v>
          </cell>
          <cell r="B45">
            <v>0</v>
          </cell>
          <cell r="C45">
            <v>0</v>
          </cell>
          <cell r="D45">
            <v>3.787878787878788E-3</v>
          </cell>
          <cell r="E45">
            <v>8.7121212121212127E-2</v>
          </cell>
          <cell r="F45">
            <v>0.24242424242424243</v>
          </cell>
          <cell r="G45">
            <v>0.29166666666666669</v>
          </cell>
          <cell r="H45">
            <v>0.18181818181818182</v>
          </cell>
          <cell r="I45">
            <v>0.12121212121212122</v>
          </cell>
          <cell r="J45">
            <v>7.1969696969696975E-2</v>
          </cell>
          <cell r="L45" t="str">
            <v>65</v>
          </cell>
          <cell r="M45">
            <v>0</v>
          </cell>
          <cell r="N45">
            <v>0.05</v>
          </cell>
          <cell r="O45">
            <v>0.23648648648648649</v>
          </cell>
          <cell r="P45">
            <v>0.25405405405405407</v>
          </cell>
          <cell r="Q45">
            <v>0.22432432432432434</v>
          </cell>
          <cell r="R45">
            <v>0.12432432432432433</v>
          </cell>
          <cell r="S45">
            <v>5.9459459459459463E-2</v>
          </cell>
          <cell r="T45">
            <v>4.0540540540540543E-2</v>
          </cell>
          <cell r="U45">
            <v>1.0810810810810811E-2</v>
          </cell>
        </row>
        <row r="46">
          <cell r="A46" t="str">
            <v>66</v>
          </cell>
          <cell r="B46">
            <v>0</v>
          </cell>
          <cell r="C46">
            <v>0</v>
          </cell>
          <cell r="D46">
            <v>1.9047619047619049E-2</v>
          </cell>
          <cell r="E46">
            <v>7.1428571428571425E-2</v>
          </cell>
          <cell r="F46">
            <v>0.20952380952380953</v>
          </cell>
          <cell r="G46">
            <v>0.35714285714285715</v>
          </cell>
          <cell r="H46">
            <v>0.19047619047619047</v>
          </cell>
          <cell r="I46">
            <v>8.0952380952380956E-2</v>
          </cell>
          <cell r="J46">
            <v>7.1428571428571425E-2</v>
          </cell>
          <cell r="L46" t="str">
            <v>66</v>
          </cell>
          <cell r="M46">
            <v>1.8518518518518519E-3</v>
          </cell>
          <cell r="N46">
            <v>4.0740740740740744E-2</v>
          </cell>
          <cell r="O46">
            <v>0.23518518518518519</v>
          </cell>
          <cell r="P46">
            <v>0.23333333333333334</v>
          </cell>
          <cell r="Q46">
            <v>0.25740740740740742</v>
          </cell>
          <cell r="R46">
            <v>0.12037037037037036</v>
          </cell>
          <cell r="S46">
            <v>5.9259259259259262E-2</v>
          </cell>
          <cell r="T46">
            <v>3.3333333333333333E-2</v>
          </cell>
          <cell r="U46">
            <v>1.8518518518518517E-2</v>
          </cell>
        </row>
        <row r="47">
          <cell r="A47" t="str">
            <v>67</v>
          </cell>
          <cell r="B47">
            <v>0</v>
          </cell>
          <cell r="C47">
            <v>0</v>
          </cell>
          <cell r="D47">
            <v>2.6881720430107527E-2</v>
          </cell>
          <cell r="E47">
            <v>0.13440860215053763</v>
          </cell>
          <cell r="F47">
            <v>0.29569892473118281</v>
          </cell>
          <cell r="G47">
            <v>0.23655913978494625</v>
          </cell>
          <cell r="H47">
            <v>0.18817204301075269</v>
          </cell>
          <cell r="I47">
            <v>8.0645161290322578E-2</v>
          </cell>
          <cell r="J47">
            <v>3.7634408602150539E-2</v>
          </cell>
          <cell r="L47" t="str">
            <v>67</v>
          </cell>
          <cell r="M47">
            <v>5.7803468208092483E-3</v>
          </cell>
          <cell r="N47">
            <v>0.12138728323699421</v>
          </cell>
          <cell r="O47">
            <v>0.26974951830443161</v>
          </cell>
          <cell r="P47">
            <v>0.21772639691714837</v>
          </cell>
          <cell r="Q47">
            <v>0.21001926782273603</v>
          </cell>
          <cell r="R47">
            <v>8.6705202312138727E-2</v>
          </cell>
          <cell r="S47">
            <v>4.6242774566473986E-2</v>
          </cell>
          <cell r="T47">
            <v>3.2755298651252408E-2</v>
          </cell>
          <cell r="U47">
            <v>9.6339113680154135E-3</v>
          </cell>
        </row>
        <row r="48">
          <cell r="A48" t="str">
            <v>68</v>
          </cell>
          <cell r="B48">
            <v>0</v>
          </cell>
          <cell r="C48">
            <v>0</v>
          </cell>
          <cell r="D48">
            <v>1.3605442176870748E-2</v>
          </cell>
          <cell r="E48">
            <v>0.12925170068027211</v>
          </cell>
          <cell r="F48">
            <v>0.26530612244897961</v>
          </cell>
          <cell r="G48">
            <v>0.25170068027210885</v>
          </cell>
          <cell r="H48">
            <v>0.18367346938775511</v>
          </cell>
          <cell r="I48">
            <v>0.10204081632653061</v>
          </cell>
          <cell r="J48">
            <v>5.4421768707482991E-2</v>
          </cell>
          <cell r="L48" t="str">
            <v>68</v>
          </cell>
          <cell r="M48">
            <v>8.4507042253521118E-3</v>
          </cell>
          <cell r="N48">
            <v>9.014084507042254E-2</v>
          </cell>
          <cell r="O48">
            <v>0.21408450704225351</v>
          </cell>
          <cell r="P48">
            <v>0.24788732394366197</v>
          </cell>
          <cell r="Q48">
            <v>0.19154929577464788</v>
          </cell>
          <cell r="R48">
            <v>0.13521126760563379</v>
          </cell>
          <cell r="S48">
            <v>3.9436619718309862E-2</v>
          </cell>
          <cell r="T48">
            <v>5.9154929577464786E-2</v>
          </cell>
          <cell r="U48">
            <v>1.4084507042253521E-2</v>
          </cell>
        </row>
        <row r="49">
          <cell r="A49" t="str">
            <v>69</v>
          </cell>
          <cell r="B49">
            <v>0</v>
          </cell>
          <cell r="C49">
            <v>0</v>
          </cell>
          <cell r="D49">
            <v>3.4482758620689655E-2</v>
          </cell>
          <cell r="E49">
            <v>9.4827586206896547E-2</v>
          </cell>
          <cell r="F49">
            <v>0.22413793103448276</v>
          </cell>
          <cell r="G49">
            <v>0.25862068965517243</v>
          </cell>
          <cell r="H49">
            <v>0.18965517241379309</v>
          </cell>
          <cell r="I49">
            <v>9.4827586206896547E-2</v>
          </cell>
          <cell r="J49">
            <v>0.10344827586206896</v>
          </cell>
          <cell r="L49" t="str">
            <v>69</v>
          </cell>
          <cell r="M49">
            <v>3.4965034965034965E-3</v>
          </cell>
          <cell r="N49">
            <v>3.1468531468531472E-2</v>
          </cell>
          <cell r="O49">
            <v>0.23426573426573427</v>
          </cell>
          <cell r="P49">
            <v>0.27972027972027974</v>
          </cell>
          <cell r="Q49">
            <v>0.21328671328671328</v>
          </cell>
          <cell r="R49">
            <v>0.11888111888111888</v>
          </cell>
          <cell r="S49">
            <v>6.9930069930069935E-2</v>
          </cell>
          <cell r="T49">
            <v>3.1468531468531472E-2</v>
          </cell>
          <cell r="U49">
            <v>1.7482517482517484E-2</v>
          </cell>
        </row>
        <row r="50">
          <cell r="A50" t="str">
            <v>70</v>
          </cell>
          <cell r="B50">
            <v>0</v>
          </cell>
          <cell r="C50">
            <v>0</v>
          </cell>
          <cell r="D50">
            <v>0</v>
          </cell>
          <cell r="E50">
            <v>4.6511627906976744E-2</v>
          </cell>
          <cell r="F50">
            <v>4.0697674418604654E-2</v>
          </cell>
          <cell r="G50">
            <v>0.19186046511627908</v>
          </cell>
          <cell r="H50">
            <v>0.27906976744186046</v>
          </cell>
          <cell r="I50">
            <v>0.2441860465116279</v>
          </cell>
          <cell r="J50">
            <v>0.19767441860465115</v>
          </cell>
          <cell r="L50" t="str">
            <v>70</v>
          </cell>
          <cell r="M50">
            <v>0</v>
          </cell>
          <cell r="N50">
            <v>5.737704918032787E-2</v>
          </cell>
          <cell r="O50">
            <v>0.12295081967213115</v>
          </cell>
          <cell r="P50">
            <v>0.14344262295081966</v>
          </cell>
          <cell r="Q50">
            <v>0.14344262295081966</v>
          </cell>
          <cell r="R50">
            <v>0.20081967213114754</v>
          </cell>
          <cell r="S50">
            <v>0.18032786885245902</v>
          </cell>
          <cell r="T50">
            <v>0.11475409836065574</v>
          </cell>
          <cell r="U50">
            <v>3.6885245901639344E-2</v>
          </cell>
        </row>
        <row r="51">
          <cell r="A51" t="str">
            <v>71</v>
          </cell>
          <cell r="B51">
            <v>0</v>
          </cell>
          <cell r="C51">
            <v>0</v>
          </cell>
          <cell r="D51">
            <v>1.1627906976744186E-2</v>
          </cell>
          <cell r="E51">
            <v>4.6511627906976744E-2</v>
          </cell>
          <cell r="F51">
            <v>0.18023255813953487</v>
          </cell>
          <cell r="G51">
            <v>0.12790697674418605</v>
          </cell>
          <cell r="H51">
            <v>0.2441860465116279</v>
          </cell>
          <cell r="I51">
            <v>0.22674418604651161</v>
          </cell>
          <cell r="J51">
            <v>0.16279069767441862</v>
          </cell>
          <cell r="L51" t="str">
            <v>71</v>
          </cell>
          <cell r="M51">
            <v>4.7543581616481777E-3</v>
          </cell>
          <cell r="N51">
            <v>8.2408874801901746E-2</v>
          </cell>
          <cell r="O51">
            <v>0.15847860538827258</v>
          </cell>
          <cell r="P51">
            <v>0.2091917591125198</v>
          </cell>
          <cell r="Q51">
            <v>0.16323296354992076</v>
          </cell>
          <cell r="R51">
            <v>0.14263074484944532</v>
          </cell>
          <cell r="S51">
            <v>0.11410459587955626</v>
          </cell>
          <cell r="T51">
            <v>0.10301109350237718</v>
          </cell>
          <cell r="U51">
            <v>2.2187004754358162E-2</v>
          </cell>
        </row>
        <row r="52">
          <cell r="A52" t="str">
            <v>72</v>
          </cell>
          <cell r="B52">
            <v>0</v>
          </cell>
          <cell r="C52">
            <v>0</v>
          </cell>
          <cell r="D52">
            <v>0</v>
          </cell>
          <cell r="E52">
            <v>0</v>
          </cell>
          <cell r="F52">
            <v>0.20833333333333334</v>
          </cell>
          <cell r="G52">
            <v>0.20833333333333334</v>
          </cell>
          <cell r="H52">
            <v>0.125</v>
          </cell>
          <cell r="I52">
            <v>0.20833333333333334</v>
          </cell>
          <cell r="J52">
            <v>0.25</v>
          </cell>
          <cell r="L52" t="str">
            <v>72</v>
          </cell>
          <cell r="M52">
            <v>0</v>
          </cell>
          <cell r="N52">
            <v>6.25E-2</v>
          </cell>
          <cell r="O52">
            <v>0.125</v>
          </cell>
          <cell r="P52">
            <v>0.203125</v>
          </cell>
          <cell r="Q52">
            <v>0.265625</v>
          </cell>
          <cell r="R52">
            <v>0.171875</v>
          </cell>
          <cell r="S52">
            <v>7.8125E-2</v>
          </cell>
          <cell r="T52">
            <v>6.25E-2</v>
          </cell>
          <cell r="U52">
            <v>3.125E-2</v>
          </cell>
        </row>
        <row r="53">
          <cell r="A53" t="str">
            <v>73</v>
          </cell>
          <cell r="B53">
            <v>0</v>
          </cell>
          <cell r="C53">
            <v>0</v>
          </cell>
          <cell r="D53">
            <v>0</v>
          </cell>
          <cell r="E53">
            <v>3.7037037037037035E-2</v>
          </cell>
          <cell r="F53">
            <v>0.1111111111111111</v>
          </cell>
          <cell r="G53">
            <v>0.1111111111111111</v>
          </cell>
          <cell r="H53">
            <v>0.22222222222222221</v>
          </cell>
          <cell r="I53">
            <v>0.37037037037037035</v>
          </cell>
          <cell r="J53">
            <v>0.14814814814814814</v>
          </cell>
          <cell r="L53" t="str">
            <v>73</v>
          </cell>
          <cell r="M53">
            <v>0</v>
          </cell>
          <cell r="N53">
            <v>3.4482758620689655E-2</v>
          </cell>
          <cell r="O53">
            <v>0.2413793103448276</v>
          </cell>
          <cell r="P53">
            <v>0.10344827586206896</v>
          </cell>
          <cell r="Q53">
            <v>0.20689655172413793</v>
          </cell>
          <cell r="R53">
            <v>0.17241379310344829</v>
          </cell>
          <cell r="S53">
            <v>0.13793103448275862</v>
          </cell>
          <cell r="T53">
            <v>6.8965517241379309E-2</v>
          </cell>
          <cell r="U53">
            <v>3.4482758620689655E-2</v>
          </cell>
        </row>
        <row r="54">
          <cell r="A54" t="str">
            <v>74</v>
          </cell>
          <cell r="B54">
            <v>0</v>
          </cell>
          <cell r="C54">
            <v>0</v>
          </cell>
          <cell r="D54">
            <v>6.024096385542169E-3</v>
          </cell>
          <cell r="E54">
            <v>0.13855421686746988</v>
          </cell>
          <cell r="F54">
            <v>0.2289156626506024</v>
          </cell>
          <cell r="G54">
            <v>0.25301204819277107</v>
          </cell>
          <cell r="H54">
            <v>0.15060240963855423</v>
          </cell>
          <cell r="I54">
            <v>0.10843373493975904</v>
          </cell>
          <cell r="J54">
            <v>0.1144578313253012</v>
          </cell>
          <cell r="L54" t="str">
            <v>74</v>
          </cell>
          <cell r="M54">
            <v>6.2794348508634227E-3</v>
          </cell>
          <cell r="N54">
            <v>0.13186813186813187</v>
          </cell>
          <cell r="O54">
            <v>0.21821036106750394</v>
          </cell>
          <cell r="P54">
            <v>0.18524332810047095</v>
          </cell>
          <cell r="Q54">
            <v>0.18210361067503925</v>
          </cell>
          <cell r="R54">
            <v>0.15384615384615385</v>
          </cell>
          <cell r="S54">
            <v>7.8492935635792779E-2</v>
          </cell>
          <cell r="T54">
            <v>3.7676609105180531E-2</v>
          </cell>
          <cell r="U54">
            <v>6.2794348508634227E-3</v>
          </cell>
        </row>
        <row r="55">
          <cell r="A55" t="str">
            <v>76</v>
          </cell>
          <cell r="B55">
            <v>0</v>
          </cell>
          <cell r="C55">
            <v>0</v>
          </cell>
          <cell r="D55">
            <v>0</v>
          </cell>
          <cell r="E55">
            <v>5.8823529411764705E-2</v>
          </cell>
          <cell r="F55">
            <v>0.17647058823529413</v>
          </cell>
          <cell r="G55">
            <v>0</v>
          </cell>
          <cell r="H55">
            <v>0.35294117647058826</v>
          </cell>
          <cell r="I55">
            <v>0.23529411764705882</v>
          </cell>
          <cell r="J55">
            <v>0.17647058823529413</v>
          </cell>
          <cell r="L55" t="str">
            <v>76</v>
          </cell>
          <cell r="M55">
            <v>0</v>
          </cell>
          <cell r="N55">
            <v>0</v>
          </cell>
          <cell r="O55">
            <v>7.6923076923076927E-2</v>
          </cell>
          <cell r="P55">
            <v>0.23076923076923078</v>
          </cell>
          <cell r="Q55">
            <v>7.6923076923076927E-2</v>
          </cell>
          <cell r="R55">
            <v>0.46153846153846156</v>
          </cell>
          <cell r="S55">
            <v>0.15384615384615385</v>
          </cell>
          <cell r="T55">
            <v>0</v>
          </cell>
          <cell r="U55">
            <v>0</v>
          </cell>
        </row>
        <row r="56">
          <cell r="A56" t="str">
            <v>77</v>
          </cell>
          <cell r="B56">
            <v>0</v>
          </cell>
          <cell r="C56">
            <v>0</v>
          </cell>
          <cell r="D56">
            <v>0</v>
          </cell>
          <cell r="E56">
            <v>0</v>
          </cell>
          <cell r="F56">
            <v>0.1875</v>
          </cell>
          <cell r="G56">
            <v>0.1875</v>
          </cell>
          <cell r="H56">
            <v>0.3125</v>
          </cell>
          <cell r="I56">
            <v>0.125</v>
          </cell>
          <cell r="J56">
            <v>0.1875</v>
          </cell>
          <cell r="L56" t="str">
            <v>77</v>
          </cell>
          <cell r="M56">
            <v>0</v>
          </cell>
          <cell r="N56">
            <v>0</v>
          </cell>
          <cell r="O56">
            <v>0.2857142857142857</v>
          </cell>
          <cell r="P56">
            <v>0.2857142857142857</v>
          </cell>
          <cell r="Q56">
            <v>0.14285714285714285</v>
          </cell>
          <cell r="R56">
            <v>0.14285714285714285</v>
          </cell>
          <cell r="S56">
            <v>0.14285714285714285</v>
          </cell>
          <cell r="T56">
            <v>0</v>
          </cell>
          <cell r="U56">
            <v>0</v>
          </cell>
        </row>
        <row r="57">
          <cell r="A57" t="str">
            <v>85</v>
          </cell>
          <cell r="B57">
            <v>0</v>
          </cell>
          <cell r="C57">
            <v>0</v>
          </cell>
          <cell r="D57">
            <v>7.2992700729927005E-3</v>
          </cell>
          <cell r="E57">
            <v>0.10218978102189781</v>
          </cell>
          <cell r="F57">
            <v>0.20437956204379562</v>
          </cell>
          <cell r="G57">
            <v>0.16058394160583941</v>
          </cell>
          <cell r="H57">
            <v>0.19708029197080293</v>
          </cell>
          <cell r="I57">
            <v>0.21167883211678831</v>
          </cell>
          <cell r="J57">
            <v>0.11678832116788321</v>
          </cell>
          <cell r="L57" t="str">
            <v>85</v>
          </cell>
          <cell r="M57">
            <v>1.3550135501355014E-2</v>
          </cell>
          <cell r="N57">
            <v>0.10298102981029811</v>
          </cell>
          <cell r="O57">
            <v>0.23306233062330622</v>
          </cell>
          <cell r="P57">
            <v>0.19783197831978319</v>
          </cell>
          <cell r="Q57">
            <v>0.13008130081300814</v>
          </cell>
          <cell r="R57">
            <v>9.2140921409214094E-2</v>
          </cell>
          <cell r="S57">
            <v>7.5880758807588072E-2</v>
          </cell>
          <cell r="T57">
            <v>0.11382113821138211</v>
          </cell>
          <cell r="U57">
            <v>4.065040650406504E-2</v>
          </cell>
        </row>
        <row r="58">
          <cell r="A58" t="str">
            <v>86</v>
          </cell>
          <cell r="B58">
            <v>0</v>
          </cell>
          <cell r="C58">
            <v>0</v>
          </cell>
          <cell r="D58">
            <v>3.2258064516129031E-2</v>
          </cell>
          <cell r="E58">
            <v>0.11290322580645161</v>
          </cell>
          <cell r="F58">
            <v>0.15725806451612903</v>
          </cell>
          <cell r="G58">
            <v>0.20967741935483872</v>
          </cell>
          <cell r="H58">
            <v>0.18548387096774194</v>
          </cell>
          <cell r="I58">
            <v>0.15725806451612903</v>
          </cell>
          <cell r="J58">
            <v>0.14516129032258066</v>
          </cell>
          <cell r="L58" t="str">
            <v>86</v>
          </cell>
          <cell r="M58">
            <v>0</v>
          </cell>
          <cell r="N58">
            <v>9.5238095238095233E-2</v>
          </cell>
          <cell r="O58">
            <v>0.25396825396825395</v>
          </cell>
          <cell r="P58">
            <v>0.24036281179138322</v>
          </cell>
          <cell r="Q58">
            <v>0.15873015873015872</v>
          </cell>
          <cell r="R58">
            <v>0.10657596371882086</v>
          </cell>
          <cell r="S58">
            <v>5.6689342403628121E-2</v>
          </cell>
          <cell r="T58">
            <v>6.1224489795918366E-2</v>
          </cell>
          <cell r="U58">
            <v>2.7210884353741496E-2</v>
          </cell>
        </row>
        <row r="59">
          <cell r="A59" t="str">
            <v>87</v>
          </cell>
          <cell r="B59">
            <v>0</v>
          </cell>
          <cell r="C59">
            <v>0</v>
          </cell>
          <cell r="D59">
            <v>5.1282051282051282E-3</v>
          </cell>
          <cell r="E59">
            <v>5.6410256410256411E-2</v>
          </cell>
          <cell r="F59">
            <v>0.2153846153846154</v>
          </cell>
          <cell r="G59">
            <v>0.24615384615384617</v>
          </cell>
          <cell r="H59">
            <v>0.18974358974358974</v>
          </cell>
          <cell r="I59">
            <v>0.15897435897435896</v>
          </cell>
          <cell r="J59">
            <v>0.12820512820512819</v>
          </cell>
          <cell r="L59" t="str">
            <v>87</v>
          </cell>
          <cell r="M59">
            <v>0</v>
          </cell>
          <cell r="N59">
            <v>7.5520833333333329E-2</v>
          </cell>
          <cell r="O59">
            <v>0.22395833333333334</v>
          </cell>
          <cell r="P59">
            <v>0.21614583333333334</v>
          </cell>
          <cell r="Q59">
            <v>0.1484375</v>
          </cell>
          <cell r="R59">
            <v>0.12239583333333333</v>
          </cell>
          <cell r="S59">
            <v>8.59375E-2</v>
          </cell>
          <cell r="T59">
            <v>8.8541666666666671E-2</v>
          </cell>
          <cell r="U59">
            <v>3.90625E-2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3</v>
          </cell>
          <cell r="X4">
            <v>66</v>
          </cell>
          <cell r="Y4">
            <v>74</v>
          </cell>
          <cell r="Z4">
            <v>109</v>
          </cell>
          <cell r="AA4">
            <v>105</v>
          </cell>
          <cell r="AB4">
            <v>162</v>
          </cell>
          <cell r="AC4">
            <v>108</v>
          </cell>
          <cell r="AD4">
            <v>118</v>
          </cell>
          <cell r="AE4">
            <v>106</v>
          </cell>
          <cell r="AF4">
            <v>82</v>
          </cell>
          <cell r="AG4">
            <v>48</v>
          </cell>
          <cell r="AH4">
            <v>41</v>
          </cell>
          <cell r="AI4">
            <v>44</v>
          </cell>
          <cell r="AJ4">
            <v>52</v>
          </cell>
          <cell r="AK4">
            <v>57</v>
          </cell>
          <cell r="AL4">
            <v>18</v>
          </cell>
          <cell r="AM4">
            <v>21</v>
          </cell>
        </row>
        <row r="5">
          <cell r="A5" t="str">
            <v>01</v>
          </cell>
          <cell r="B5">
            <v>1</v>
          </cell>
          <cell r="D5">
            <v>7</v>
          </cell>
          <cell r="E5">
            <v>13</v>
          </cell>
          <cell r="F5">
            <v>29</v>
          </cell>
          <cell r="G5">
            <v>46</v>
          </cell>
          <cell r="H5">
            <v>48</v>
          </cell>
          <cell r="I5">
            <v>59</v>
          </cell>
          <cell r="J5">
            <v>37</v>
          </cell>
          <cell r="K5">
            <v>74</v>
          </cell>
          <cell r="L5">
            <v>33</v>
          </cell>
          <cell r="M5">
            <v>55</v>
          </cell>
          <cell r="N5">
            <v>28</v>
          </cell>
          <cell r="O5">
            <v>40</v>
          </cell>
          <cell r="P5">
            <v>22</v>
          </cell>
          <cell r="Q5">
            <v>52</v>
          </cell>
          <cell r="R5">
            <v>16</v>
          </cell>
          <cell r="S5">
            <v>43</v>
          </cell>
          <cell r="U5" t="str">
            <v>02</v>
          </cell>
          <cell r="W5">
            <v>2</v>
          </cell>
          <cell r="X5">
            <v>46</v>
          </cell>
          <cell r="Y5">
            <v>63</v>
          </cell>
          <cell r="Z5">
            <v>62</v>
          </cell>
          <cell r="AA5">
            <v>62</v>
          </cell>
          <cell r="AB5">
            <v>89</v>
          </cell>
          <cell r="AC5">
            <v>83</v>
          </cell>
          <cell r="AD5">
            <v>77</v>
          </cell>
          <cell r="AE5">
            <v>96</v>
          </cell>
          <cell r="AF5">
            <v>47</v>
          </cell>
          <cell r="AG5">
            <v>36</v>
          </cell>
          <cell r="AH5">
            <v>27</v>
          </cell>
          <cell r="AI5">
            <v>42</v>
          </cell>
          <cell r="AJ5">
            <v>20</v>
          </cell>
          <cell r="AK5">
            <v>43</v>
          </cell>
          <cell r="AL5">
            <v>4</v>
          </cell>
          <cell r="AM5">
            <v>19</v>
          </cell>
        </row>
        <row r="6">
          <cell r="A6" t="str">
            <v>02</v>
          </cell>
          <cell r="D6">
            <v>6</v>
          </cell>
          <cell r="E6">
            <v>9</v>
          </cell>
          <cell r="F6">
            <v>19</v>
          </cell>
          <cell r="G6">
            <v>42</v>
          </cell>
          <cell r="H6">
            <v>36</v>
          </cell>
          <cell r="I6">
            <v>47</v>
          </cell>
          <cell r="J6">
            <v>23</v>
          </cell>
          <cell r="K6">
            <v>71</v>
          </cell>
          <cell r="L6">
            <v>14</v>
          </cell>
          <cell r="M6">
            <v>44</v>
          </cell>
          <cell r="N6">
            <v>9</v>
          </cell>
          <cell r="O6">
            <v>36</v>
          </cell>
          <cell r="P6">
            <v>14</v>
          </cell>
          <cell r="Q6">
            <v>58</v>
          </cell>
          <cell r="R6">
            <v>12</v>
          </cell>
          <cell r="S6">
            <v>65</v>
          </cell>
          <cell r="U6" t="str">
            <v>03</v>
          </cell>
          <cell r="W6">
            <v>2</v>
          </cell>
          <cell r="X6">
            <v>5</v>
          </cell>
          <cell r="Y6">
            <v>8</v>
          </cell>
          <cell r="Z6">
            <v>15</v>
          </cell>
          <cell r="AA6">
            <v>13</v>
          </cell>
          <cell r="AB6">
            <v>24</v>
          </cell>
          <cell r="AC6">
            <v>27</v>
          </cell>
          <cell r="AD6">
            <v>12</v>
          </cell>
          <cell r="AE6">
            <v>16</v>
          </cell>
          <cell r="AF6">
            <v>8</v>
          </cell>
          <cell r="AG6">
            <v>12</v>
          </cell>
          <cell r="AH6">
            <v>3</v>
          </cell>
          <cell r="AI6">
            <v>4</v>
          </cell>
          <cell r="AJ6">
            <v>2</v>
          </cell>
          <cell r="AK6">
            <v>4</v>
          </cell>
          <cell r="AL6">
            <v>2</v>
          </cell>
          <cell r="AM6">
            <v>5</v>
          </cell>
        </row>
        <row r="7">
          <cell r="A7" t="str">
            <v>03</v>
          </cell>
          <cell r="D7">
            <v>1</v>
          </cell>
          <cell r="E7">
            <v>1</v>
          </cell>
          <cell r="F7">
            <v>1</v>
          </cell>
          <cell r="G7">
            <v>9</v>
          </cell>
          <cell r="H7">
            <v>6</v>
          </cell>
          <cell r="I7">
            <v>20</v>
          </cell>
          <cell r="J7">
            <v>3</v>
          </cell>
          <cell r="K7">
            <v>15</v>
          </cell>
          <cell r="L7">
            <v>3</v>
          </cell>
          <cell r="M7">
            <v>10</v>
          </cell>
          <cell r="N7">
            <v>2</v>
          </cell>
          <cell r="O7">
            <v>9</v>
          </cell>
          <cell r="P7">
            <v>1</v>
          </cell>
          <cell r="Q7">
            <v>10</v>
          </cell>
          <cell r="R7">
            <v>1</v>
          </cell>
          <cell r="S7">
            <v>17</v>
          </cell>
          <cell r="U7" t="str">
            <v>04</v>
          </cell>
          <cell r="W7">
            <v>1</v>
          </cell>
          <cell r="X7">
            <v>12</v>
          </cell>
          <cell r="Y7">
            <v>4</v>
          </cell>
          <cell r="Z7">
            <v>23</v>
          </cell>
          <cell r="AA7">
            <v>34</v>
          </cell>
          <cell r="AB7">
            <v>22</v>
          </cell>
          <cell r="AC7">
            <v>32</v>
          </cell>
          <cell r="AD7">
            <v>18</v>
          </cell>
          <cell r="AE7">
            <v>20</v>
          </cell>
          <cell r="AF7">
            <v>8</v>
          </cell>
          <cell r="AG7">
            <v>26</v>
          </cell>
          <cell r="AH7">
            <v>2</v>
          </cell>
          <cell r="AI7">
            <v>10</v>
          </cell>
          <cell r="AJ7">
            <v>3</v>
          </cell>
          <cell r="AK7">
            <v>7</v>
          </cell>
          <cell r="AL7">
            <v>4</v>
          </cell>
          <cell r="AM7">
            <v>6</v>
          </cell>
        </row>
        <row r="8">
          <cell r="A8" t="str">
            <v>04</v>
          </cell>
          <cell r="D8">
            <v>2</v>
          </cell>
          <cell r="F8">
            <v>3</v>
          </cell>
          <cell r="G8">
            <v>1</v>
          </cell>
          <cell r="H8">
            <v>6</v>
          </cell>
          <cell r="I8">
            <v>13</v>
          </cell>
          <cell r="J8">
            <v>5</v>
          </cell>
          <cell r="K8">
            <v>24</v>
          </cell>
          <cell r="L8">
            <v>2</v>
          </cell>
          <cell r="M8">
            <v>17</v>
          </cell>
          <cell r="N8">
            <v>2</v>
          </cell>
          <cell r="O8">
            <v>21</v>
          </cell>
          <cell r="P8">
            <v>3</v>
          </cell>
          <cell r="Q8">
            <v>15</v>
          </cell>
          <cell r="S8">
            <v>17</v>
          </cell>
          <cell r="U8" t="str">
            <v>05</v>
          </cell>
          <cell r="V8">
            <v>4</v>
          </cell>
          <cell r="W8">
            <v>7</v>
          </cell>
          <cell r="X8">
            <v>87</v>
          </cell>
          <cell r="Y8">
            <v>76</v>
          </cell>
          <cell r="Z8">
            <v>95</v>
          </cell>
          <cell r="AA8">
            <v>143</v>
          </cell>
          <cell r="AB8">
            <v>112</v>
          </cell>
          <cell r="AC8">
            <v>109</v>
          </cell>
          <cell r="AD8">
            <v>96</v>
          </cell>
          <cell r="AE8">
            <v>109</v>
          </cell>
          <cell r="AF8">
            <v>62</v>
          </cell>
          <cell r="AG8">
            <v>109</v>
          </cell>
          <cell r="AH8">
            <v>36</v>
          </cell>
          <cell r="AI8">
            <v>75</v>
          </cell>
          <cell r="AJ8">
            <v>30</v>
          </cell>
          <cell r="AK8">
            <v>81</v>
          </cell>
          <cell r="AL8">
            <v>5</v>
          </cell>
          <cell r="AM8">
            <v>34</v>
          </cell>
        </row>
        <row r="9">
          <cell r="A9" t="str">
            <v>05</v>
          </cell>
          <cell r="D9">
            <v>1</v>
          </cell>
          <cell r="E9">
            <v>4</v>
          </cell>
          <cell r="F9">
            <v>10</v>
          </cell>
          <cell r="G9">
            <v>17</v>
          </cell>
          <cell r="H9">
            <v>27</v>
          </cell>
          <cell r="I9">
            <v>71</v>
          </cell>
          <cell r="J9">
            <v>34</v>
          </cell>
          <cell r="K9">
            <v>83</v>
          </cell>
          <cell r="L9">
            <v>16</v>
          </cell>
          <cell r="M9">
            <v>63</v>
          </cell>
          <cell r="N9">
            <v>6</v>
          </cell>
          <cell r="O9">
            <v>61</v>
          </cell>
          <cell r="P9">
            <v>5</v>
          </cell>
          <cell r="Q9">
            <v>63</v>
          </cell>
          <cell r="R9">
            <v>7</v>
          </cell>
          <cell r="S9">
            <v>68</v>
          </cell>
          <cell r="U9" t="str">
            <v>06</v>
          </cell>
          <cell r="V9">
            <v>6</v>
          </cell>
          <cell r="W9">
            <v>3</v>
          </cell>
          <cell r="X9">
            <v>112</v>
          </cell>
          <cell r="Y9">
            <v>72</v>
          </cell>
          <cell r="Z9">
            <v>179</v>
          </cell>
          <cell r="AA9">
            <v>120</v>
          </cell>
          <cell r="AB9">
            <v>195</v>
          </cell>
          <cell r="AC9">
            <v>149</v>
          </cell>
          <cell r="AD9">
            <v>154</v>
          </cell>
          <cell r="AE9">
            <v>157</v>
          </cell>
          <cell r="AF9">
            <v>93</v>
          </cell>
          <cell r="AG9">
            <v>85</v>
          </cell>
          <cell r="AH9">
            <v>45</v>
          </cell>
          <cell r="AI9">
            <v>82</v>
          </cell>
          <cell r="AJ9">
            <v>30</v>
          </cell>
          <cell r="AK9">
            <v>64</v>
          </cell>
          <cell r="AL9">
            <v>4</v>
          </cell>
          <cell r="AM9">
            <v>40</v>
          </cell>
        </row>
        <row r="10">
          <cell r="A10" t="str">
            <v>06</v>
          </cell>
          <cell r="D10">
            <v>1</v>
          </cell>
          <cell r="E10">
            <v>3</v>
          </cell>
          <cell r="F10">
            <v>13</v>
          </cell>
          <cell r="G10">
            <v>14</v>
          </cell>
          <cell r="H10">
            <v>26</v>
          </cell>
          <cell r="I10">
            <v>48</v>
          </cell>
          <cell r="J10">
            <v>27</v>
          </cell>
          <cell r="K10">
            <v>66</v>
          </cell>
          <cell r="L10">
            <v>22</v>
          </cell>
          <cell r="M10">
            <v>54</v>
          </cell>
          <cell r="N10">
            <v>11</v>
          </cell>
          <cell r="O10">
            <v>40</v>
          </cell>
          <cell r="P10">
            <v>9</v>
          </cell>
          <cell r="Q10">
            <v>55</v>
          </cell>
          <cell r="R10">
            <v>7</v>
          </cell>
          <cell r="S10">
            <v>48</v>
          </cell>
          <cell r="U10" t="str">
            <v>07</v>
          </cell>
          <cell r="X10">
            <v>35</v>
          </cell>
          <cell r="Y10">
            <v>8</v>
          </cell>
          <cell r="Z10">
            <v>70</v>
          </cell>
          <cell r="AA10">
            <v>32</v>
          </cell>
          <cell r="AB10">
            <v>72</v>
          </cell>
          <cell r="AC10">
            <v>29</v>
          </cell>
          <cell r="AD10">
            <v>60</v>
          </cell>
          <cell r="AE10">
            <v>30</v>
          </cell>
          <cell r="AF10">
            <v>48</v>
          </cell>
          <cell r="AG10">
            <v>22</v>
          </cell>
          <cell r="AH10">
            <v>39</v>
          </cell>
          <cell r="AI10">
            <v>19</v>
          </cell>
          <cell r="AJ10">
            <v>38</v>
          </cell>
          <cell r="AK10">
            <v>21</v>
          </cell>
          <cell r="AL10">
            <v>11</v>
          </cell>
          <cell r="AM10">
            <v>11</v>
          </cell>
        </row>
        <row r="11">
          <cell r="A11" t="str">
            <v>07</v>
          </cell>
          <cell r="G11">
            <v>1</v>
          </cell>
          <cell r="H11">
            <v>3</v>
          </cell>
          <cell r="I11">
            <v>4</v>
          </cell>
          <cell r="J11">
            <v>18</v>
          </cell>
          <cell r="K11">
            <v>15</v>
          </cell>
          <cell r="L11">
            <v>33</v>
          </cell>
          <cell r="M11">
            <v>18</v>
          </cell>
          <cell r="N11">
            <v>26</v>
          </cell>
          <cell r="O11">
            <v>22</v>
          </cell>
          <cell r="P11">
            <v>22</v>
          </cell>
          <cell r="Q11">
            <v>38</v>
          </cell>
          <cell r="R11">
            <v>10</v>
          </cell>
          <cell r="S11">
            <v>28</v>
          </cell>
          <cell r="U11" t="str">
            <v>08</v>
          </cell>
          <cell r="X11">
            <v>1</v>
          </cell>
          <cell r="Y11">
            <v>8</v>
          </cell>
          <cell r="Z11">
            <v>28</v>
          </cell>
          <cell r="AA11">
            <v>12</v>
          </cell>
          <cell r="AB11">
            <v>27</v>
          </cell>
          <cell r="AC11">
            <v>19</v>
          </cell>
          <cell r="AD11">
            <v>38</v>
          </cell>
          <cell r="AE11">
            <v>11</v>
          </cell>
          <cell r="AF11">
            <v>15</v>
          </cell>
          <cell r="AG11">
            <v>11</v>
          </cell>
          <cell r="AH11">
            <v>10</v>
          </cell>
          <cell r="AI11">
            <v>10</v>
          </cell>
          <cell r="AJ11">
            <v>13</v>
          </cell>
          <cell r="AK11">
            <v>4</v>
          </cell>
        </row>
        <row r="12">
          <cell r="A12" t="str">
            <v>08</v>
          </cell>
          <cell r="H12">
            <v>1</v>
          </cell>
          <cell r="I12">
            <v>3</v>
          </cell>
          <cell r="J12">
            <v>8</v>
          </cell>
          <cell r="K12">
            <v>7</v>
          </cell>
          <cell r="L12">
            <v>16</v>
          </cell>
          <cell r="M12">
            <v>19</v>
          </cell>
          <cell r="N12">
            <v>10</v>
          </cell>
          <cell r="O12">
            <v>11</v>
          </cell>
          <cell r="P12">
            <v>12</v>
          </cell>
          <cell r="Q12">
            <v>17</v>
          </cell>
          <cell r="R12">
            <v>4</v>
          </cell>
          <cell r="S12">
            <v>10</v>
          </cell>
          <cell r="U12" t="str">
            <v>09</v>
          </cell>
          <cell r="V12">
            <v>1</v>
          </cell>
          <cell r="X12">
            <v>27</v>
          </cell>
          <cell r="Y12">
            <v>7</v>
          </cell>
          <cell r="Z12">
            <v>63</v>
          </cell>
          <cell r="AA12">
            <v>31</v>
          </cell>
          <cell r="AB12">
            <v>89</v>
          </cell>
          <cell r="AC12">
            <v>51</v>
          </cell>
          <cell r="AD12">
            <v>89</v>
          </cell>
          <cell r="AE12">
            <v>45</v>
          </cell>
          <cell r="AF12">
            <v>67</v>
          </cell>
          <cell r="AG12">
            <v>34</v>
          </cell>
          <cell r="AH12">
            <v>41</v>
          </cell>
          <cell r="AI12">
            <v>38</v>
          </cell>
          <cell r="AJ12">
            <v>45</v>
          </cell>
          <cell r="AK12">
            <v>20</v>
          </cell>
          <cell r="AL12">
            <v>5</v>
          </cell>
          <cell r="AM12">
            <v>8</v>
          </cell>
        </row>
        <row r="13">
          <cell r="A13" t="str">
            <v>09</v>
          </cell>
          <cell r="F13">
            <v>1</v>
          </cell>
          <cell r="H13">
            <v>5</v>
          </cell>
          <cell r="I13">
            <v>7</v>
          </cell>
          <cell r="J13">
            <v>32</v>
          </cell>
          <cell r="K13">
            <v>22</v>
          </cell>
          <cell r="L13">
            <v>33</v>
          </cell>
          <cell r="M13">
            <v>34</v>
          </cell>
          <cell r="N13">
            <v>39</v>
          </cell>
          <cell r="O13">
            <v>57</v>
          </cell>
          <cell r="P13">
            <v>46</v>
          </cell>
          <cell r="Q13">
            <v>50</v>
          </cell>
          <cell r="R13">
            <v>7</v>
          </cell>
          <cell r="S13">
            <v>33</v>
          </cell>
          <cell r="U13" t="str">
            <v>10</v>
          </cell>
          <cell r="X13">
            <v>2</v>
          </cell>
          <cell r="Y13">
            <v>2</v>
          </cell>
          <cell r="Z13">
            <v>24</v>
          </cell>
          <cell r="AA13">
            <v>4</v>
          </cell>
          <cell r="AB13">
            <v>21</v>
          </cell>
          <cell r="AC13">
            <v>6</v>
          </cell>
          <cell r="AD13">
            <v>17</v>
          </cell>
          <cell r="AE13">
            <v>8</v>
          </cell>
          <cell r="AF13">
            <v>11</v>
          </cell>
          <cell r="AG13">
            <v>5</v>
          </cell>
          <cell r="AH13">
            <v>12</v>
          </cell>
          <cell r="AI13">
            <v>9</v>
          </cell>
          <cell r="AJ13">
            <v>3</v>
          </cell>
          <cell r="AK13">
            <v>3</v>
          </cell>
          <cell r="AM13">
            <v>5</v>
          </cell>
        </row>
        <row r="14">
          <cell r="A14" t="str">
            <v>10</v>
          </cell>
          <cell r="G14">
            <v>2</v>
          </cell>
          <cell r="H14">
            <v>2</v>
          </cell>
          <cell r="I14">
            <v>2</v>
          </cell>
          <cell r="J14">
            <v>8</v>
          </cell>
          <cell r="K14">
            <v>10</v>
          </cell>
          <cell r="L14">
            <v>14</v>
          </cell>
          <cell r="M14">
            <v>8</v>
          </cell>
          <cell r="N14">
            <v>5</v>
          </cell>
          <cell r="O14">
            <v>13</v>
          </cell>
          <cell r="P14">
            <v>4</v>
          </cell>
          <cell r="Q14">
            <v>8</v>
          </cell>
          <cell r="R14">
            <v>5</v>
          </cell>
          <cell r="S14">
            <v>6</v>
          </cell>
          <cell r="U14" t="str">
            <v>11</v>
          </cell>
          <cell r="X14">
            <v>60</v>
          </cell>
          <cell r="Y14">
            <v>19</v>
          </cell>
          <cell r="Z14">
            <v>163</v>
          </cell>
          <cell r="AA14">
            <v>61</v>
          </cell>
          <cell r="AB14">
            <v>165</v>
          </cell>
          <cell r="AC14">
            <v>68</v>
          </cell>
          <cell r="AD14">
            <v>159</v>
          </cell>
          <cell r="AE14">
            <v>87</v>
          </cell>
          <cell r="AF14">
            <v>122</v>
          </cell>
          <cell r="AG14">
            <v>78</v>
          </cell>
          <cell r="AH14">
            <v>112</v>
          </cell>
          <cell r="AI14">
            <v>65</v>
          </cell>
          <cell r="AJ14">
            <v>70</v>
          </cell>
          <cell r="AK14">
            <v>61</v>
          </cell>
          <cell r="AL14">
            <v>22</v>
          </cell>
          <cell r="AM14">
            <v>25</v>
          </cell>
        </row>
        <row r="15">
          <cell r="A15" t="str">
            <v>11</v>
          </cell>
          <cell r="F15">
            <v>1</v>
          </cell>
          <cell r="G15">
            <v>3</v>
          </cell>
          <cell r="H15">
            <v>23</v>
          </cell>
          <cell r="I15">
            <v>9</v>
          </cell>
          <cell r="J15">
            <v>39</v>
          </cell>
          <cell r="K15">
            <v>25</v>
          </cell>
          <cell r="L15">
            <v>43</v>
          </cell>
          <cell r="M15">
            <v>35</v>
          </cell>
          <cell r="N15">
            <v>45</v>
          </cell>
          <cell r="O15">
            <v>51</v>
          </cell>
          <cell r="P15">
            <v>44</v>
          </cell>
          <cell r="Q15">
            <v>48</v>
          </cell>
          <cell r="R15">
            <v>17</v>
          </cell>
          <cell r="S15">
            <v>23</v>
          </cell>
          <cell r="U15" t="str">
            <v>12</v>
          </cell>
          <cell r="X15">
            <v>12</v>
          </cell>
          <cell r="Y15">
            <v>2</v>
          </cell>
          <cell r="Z15">
            <v>33</v>
          </cell>
          <cell r="AA15">
            <v>13</v>
          </cell>
          <cell r="AB15">
            <v>37</v>
          </cell>
          <cell r="AC15">
            <v>18</v>
          </cell>
          <cell r="AD15">
            <v>55</v>
          </cell>
          <cell r="AE15">
            <v>14</v>
          </cell>
          <cell r="AF15">
            <v>31</v>
          </cell>
          <cell r="AG15">
            <v>21</v>
          </cell>
          <cell r="AH15">
            <v>26</v>
          </cell>
          <cell r="AI15">
            <v>22</v>
          </cell>
          <cell r="AJ15">
            <v>27</v>
          </cell>
          <cell r="AK15">
            <v>21</v>
          </cell>
          <cell r="AL15">
            <v>2</v>
          </cell>
          <cell r="AM15">
            <v>10</v>
          </cell>
        </row>
        <row r="16">
          <cell r="A16" t="str">
            <v>12</v>
          </cell>
          <cell r="H16">
            <v>2</v>
          </cell>
          <cell r="I16">
            <v>3</v>
          </cell>
          <cell r="J16">
            <v>5</v>
          </cell>
          <cell r="K16">
            <v>3</v>
          </cell>
          <cell r="L16">
            <v>5</v>
          </cell>
          <cell r="M16">
            <v>13</v>
          </cell>
          <cell r="N16">
            <v>16</v>
          </cell>
          <cell r="O16">
            <v>10</v>
          </cell>
          <cell r="P16">
            <v>13</v>
          </cell>
          <cell r="Q16">
            <v>22</v>
          </cell>
          <cell r="R16">
            <v>4</v>
          </cell>
          <cell r="S16">
            <v>13</v>
          </cell>
          <cell r="U16" t="str">
            <v>13</v>
          </cell>
          <cell r="X16">
            <v>2</v>
          </cell>
          <cell r="Z16">
            <v>13</v>
          </cell>
          <cell r="AA16">
            <v>4</v>
          </cell>
          <cell r="AB16">
            <v>10</v>
          </cell>
          <cell r="AC16">
            <v>8</v>
          </cell>
          <cell r="AD16">
            <v>10</v>
          </cell>
          <cell r="AE16">
            <v>5</v>
          </cell>
          <cell r="AF16">
            <v>7</v>
          </cell>
          <cell r="AG16">
            <v>2</v>
          </cell>
          <cell r="AH16">
            <v>8</v>
          </cell>
          <cell r="AI16">
            <v>11</v>
          </cell>
          <cell r="AJ16">
            <v>11</v>
          </cell>
          <cell r="AK16">
            <v>3</v>
          </cell>
          <cell r="AM16">
            <v>1</v>
          </cell>
        </row>
        <row r="17">
          <cell r="A17" t="str">
            <v>13</v>
          </cell>
          <cell r="H17">
            <v>1</v>
          </cell>
          <cell r="J17">
            <v>1</v>
          </cell>
          <cell r="K17">
            <v>3</v>
          </cell>
          <cell r="L17">
            <v>4</v>
          </cell>
          <cell r="M17">
            <v>4</v>
          </cell>
          <cell r="N17">
            <v>2</v>
          </cell>
          <cell r="O17">
            <v>5</v>
          </cell>
          <cell r="P17">
            <v>6</v>
          </cell>
          <cell r="Q17">
            <v>3</v>
          </cell>
          <cell r="R17">
            <v>5</v>
          </cell>
          <cell r="S17">
            <v>4</v>
          </cell>
          <cell r="U17" t="str">
            <v>14</v>
          </cell>
          <cell r="X17">
            <v>31</v>
          </cell>
          <cell r="Y17">
            <v>12</v>
          </cell>
          <cell r="Z17">
            <v>93</v>
          </cell>
          <cell r="AA17">
            <v>37</v>
          </cell>
          <cell r="AB17">
            <v>111</v>
          </cell>
          <cell r="AC17">
            <v>42</v>
          </cell>
          <cell r="AD17">
            <v>86</v>
          </cell>
          <cell r="AE17">
            <v>46</v>
          </cell>
          <cell r="AF17">
            <v>76</v>
          </cell>
          <cell r="AG17">
            <v>27</v>
          </cell>
          <cell r="AH17">
            <v>54</v>
          </cell>
          <cell r="AI17">
            <v>30</v>
          </cell>
          <cell r="AJ17">
            <v>47</v>
          </cell>
          <cell r="AK17">
            <v>33</v>
          </cell>
          <cell r="AL17">
            <v>18</v>
          </cell>
          <cell r="AM17">
            <v>11</v>
          </cell>
        </row>
        <row r="18">
          <cell r="A18" t="str">
            <v>14</v>
          </cell>
          <cell r="H18">
            <v>9</v>
          </cell>
          <cell r="I18">
            <v>5</v>
          </cell>
          <cell r="J18">
            <v>24</v>
          </cell>
          <cell r="K18">
            <v>23</v>
          </cell>
          <cell r="L18">
            <v>33</v>
          </cell>
          <cell r="M18">
            <v>24</v>
          </cell>
          <cell r="N18">
            <v>24</v>
          </cell>
          <cell r="O18">
            <v>22</v>
          </cell>
          <cell r="P18">
            <v>29</v>
          </cell>
          <cell r="Q18">
            <v>32</v>
          </cell>
          <cell r="R18">
            <v>13</v>
          </cell>
          <cell r="S18">
            <v>9</v>
          </cell>
          <cell r="U18" t="str">
            <v>15</v>
          </cell>
          <cell r="X18">
            <v>6</v>
          </cell>
          <cell r="Y18">
            <v>5</v>
          </cell>
          <cell r="Z18">
            <v>22</v>
          </cell>
          <cell r="AA18">
            <v>18</v>
          </cell>
          <cell r="AB18">
            <v>18</v>
          </cell>
          <cell r="AC18">
            <v>18</v>
          </cell>
          <cell r="AD18">
            <v>29</v>
          </cell>
          <cell r="AE18">
            <v>16</v>
          </cell>
          <cell r="AF18">
            <v>22</v>
          </cell>
          <cell r="AG18">
            <v>29</v>
          </cell>
          <cell r="AH18">
            <v>31</v>
          </cell>
          <cell r="AI18">
            <v>15</v>
          </cell>
          <cell r="AJ18">
            <v>26</v>
          </cell>
          <cell r="AK18">
            <v>28</v>
          </cell>
          <cell r="AL18">
            <v>8</v>
          </cell>
          <cell r="AM18">
            <v>13</v>
          </cell>
        </row>
        <row r="19">
          <cell r="A19" t="str">
            <v>15</v>
          </cell>
          <cell r="H19">
            <v>1</v>
          </cell>
          <cell r="I19">
            <v>3</v>
          </cell>
          <cell r="J19">
            <v>2</v>
          </cell>
          <cell r="K19">
            <v>6</v>
          </cell>
          <cell r="L19">
            <v>1</v>
          </cell>
          <cell r="M19">
            <v>14</v>
          </cell>
          <cell r="N19">
            <v>13</v>
          </cell>
          <cell r="O19">
            <v>12</v>
          </cell>
          <cell r="P19">
            <v>13</v>
          </cell>
          <cell r="Q19">
            <v>24</v>
          </cell>
          <cell r="R19">
            <v>3</v>
          </cell>
          <cell r="S19">
            <v>22</v>
          </cell>
          <cell r="U19" t="str">
            <v>16</v>
          </cell>
          <cell r="V19">
            <v>5</v>
          </cell>
          <cell r="W19">
            <v>3</v>
          </cell>
          <cell r="X19">
            <v>82</v>
          </cell>
          <cell r="Y19">
            <v>30</v>
          </cell>
          <cell r="Z19">
            <v>115</v>
          </cell>
          <cell r="AA19">
            <v>62</v>
          </cell>
          <cell r="AB19">
            <v>118</v>
          </cell>
          <cell r="AC19">
            <v>61</v>
          </cell>
          <cell r="AD19">
            <v>109</v>
          </cell>
          <cell r="AE19">
            <v>57</v>
          </cell>
          <cell r="AF19">
            <v>70</v>
          </cell>
          <cell r="AG19">
            <v>39</v>
          </cell>
          <cell r="AH19">
            <v>49</v>
          </cell>
          <cell r="AI19">
            <v>60</v>
          </cell>
          <cell r="AJ19">
            <v>42</v>
          </cell>
          <cell r="AK19">
            <v>33</v>
          </cell>
          <cell r="AL19">
            <v>12</v>
          </cell>
          <cell r="AM19">
            <v>12</v>
          </cell>
        </row>
        <row r="20">
          <cell r="A20" t="str">
            <v>16</v>
          </cell>
          <cell r="F20">
            <v>4</v>
          </cell>
          <cell r="G20">
            <v>4</v>
          </cell>
          <cell r="H20">
            <v>22</v>
          </cell>
          <cell r="I20">
            <v>22</v>
          </cell>
          <cell r="J20">
            <v>28</v>
          </cell>
          <cell r="K20">
            <v>35</v>
          </cell>
          <cell r="L20">
            <v>34</v>
          </cell>
          <cell r="M20">
            <v>35</v>
          </cell>
          <cell r="N20">
            <v>29</v>
          </cell>
          <cell r="O20">
            <v>42</v>
          </cell>
          <cell r="P20">
            <v>18</v>
          </cell>
          <cell r="Q20">
            <v>49</v>
          </cell>
          <cell r="R20">
            <v>12</v>
          </cell>
          <cell r="S20">
            <v>30</v>
          </cell>
          <cell r="U20" t="str">
            <v>17</v>
          </cell>
          <cell r="X20">
            <v>4</v>
          </cell>
          <cell r="Y20">
            <v>1</v>
          </cell>
          <cell r="Z20">
            <v>16</v>
          </cell>
          <cell r="AA20">
            <v>26</v>
          </cell>
          <cell r="AB20">
            <v>21</v>
          </cell>
          <cell r="AC20">
            <v>38</v>
          </cell>
          <cell r="AD20">
            <v>15</v>
          </cell>
          <cell r="AE20">
            <v>32</v>
          </cell>
          <cell r="AF20">
            <v>5</v>
          </cell>
          <cell r="AG20">
            <v>28</v>
          </cell>
          <cell r="AH20">
            <v>7</v>
          </cell>
          <cell r="AI20">
            <v>9</v>
          </cell>
          <cell r="AJ20">
            <v>6</v>
          </cell>
          <cell r="AK20">
            <v>12</v>
          </cell>
          <cell r="AM20">
            <v>6</v>
          </cell>
        </row>
        <row r="21">
          <cell r="A21" t="str">
            <v>17</v>
          </cell>
          <cell r="H21">
            <v>5</v>
          </cell>
          <cell r="I21">
            <v>7</v>
          </cell>
          <cell r="J21">
            <v>4</v>
          </cell>
          <cell r="K21">
            <v>21</v>
          </cell>
          <cell r="L21">
            <v>7</v>
          </cell>
          <cell r="M21">
            <v>25</v>
          </cell>
          <cell r="N21">
            <v>3</v>
          </cell>
          <cell r="O21">
            <v>28</v>
          </cell>
          <cell r="P21">
            <v>6</v>
          </cell>
          <cell r="Q21">
            <v>28</v>
          </cell>
          <cell r="R21">
            <v>7</v>
          </cell>
          <cell r="S21">
            <v>25</v>
          </cell>
          <cell r="U21" t="str">
            <v>18</v>
          </cell>
          <cell r="X21">
            <v>21</v>
          </cell>
          <cell r="Y21">
            <v>10</v>
          </cell>
          <cell r="Z21">
            <v>54</v>
          </cell>
          <cell r="AA21">
            <v>32</v>
          </cell>
          <cell r="AB21">
            <v>49</v>
          </cell>
          <cell r="AC21">
            <v>49</v>
          </cell>
          <cell r="AD21">
            <v>28</v>
          </cell>
          <cell r="AE21">
            <v>38</v>
          </cell>
          <cell r="AF21">
            <v>30</v>
          </cell>
          <cell r="AG21">
            <v>34</v>
          </cell>
          <cell r="AH21">
            <v>28</v>
          </cell>
          <cell r="AI21">
            <v>52</v>
          </cell>
          <cell r="AJ21">
            <v>19</v>
          </cell>
          <cell r="AK21">
            <v>31</v>
          </cell>
          <cell r="AL21">
            <v>8</v>
          </cell>
          <cell r="AM21">
            <v>10</v>
          </cell>
        </row>
        <row r="22">
          <cell r="A22" t="str">
            <v>18</v>
          </cell>
          <cell r="F22">
            <v>1</v>
          </cell>
          <cell r="G22">
            <v>1</v>
          </cell>
          <cell r="H22">
            <v>1</v>
          </cell>
          <cell r="I22">
            <v>5</v>
          </cell>
          <cell r="J22">
            <v>7</v>
          </cell>
          <cell r="K22">
            <v>14</v>
          </cell>
          <cell r="L22">
            <v>16</v>
          </cell>
          <cell r="M22">
            <v>23</v>
          </cell>
          <cell r="N22">
            <v>12</v>
          </cell>
          <cell r="O22">
            <v>32</v>
          </cell>
          <cell r="P22">
            <v>14</v>
          </cell>
          <cell r="Q22">
            <v>34</v>
          </cell>
          <cell r="R22">
            <v>9</v>
          </cell>
          <cell r="S22">
            <v>24</v>
          </cell>
          <cell r="U22" t="str">
            <v>19</v>
          </cell>
          <cell r="V22">
            <v>1</v>
          </cell>
          <cell r="X22">
            <v>31</v>
          </cell>
          <cell r="Y22">
            <v>25</v>
          </cell>
          <cell r="Z22">
            <v>65</v>
          </cell>
          <cell r="AA22">
            <v>56</v>
          </cell>
          <cell r="AB22">
            <v>79</v>
          </cell>
          <cell r="AC22">
            <v>41</v>
          </cell>
          <cell r="AD22">
            <v>67</v>
          </cell>
          <cell r="AE22">
            <v>50</v>
          </cell>
          <cell r="AF22">
            <v>45</v>
          </cell>
          <cell r="AG22">
            <v>47</v>
          </cell>
          <cell r="AH22">
            <v>26</v>
          </cell>
          <cell r="AI22">
            <v>31</v>
          </cell>
          <cell r="AJ22">
            <v>22</v>
          </cell>
          <cell r="AK22">
            <v>34</v>
          </cell>
          <cell r="AL22">
            <v>6</v>
          </cell>
          <cell r="AM22">
            <v>17</v>
          </cell>
        </row>
        <row r="23">
          <cell r="A23" t="str">
            <v>19</v>
          </cell>
          <cell r="F23">
            <v>1</v>
          </cell>
          <cell r="H23">
            <v>4</v>
          </cell>
          <cell r="I23">
            <v>10</v>
          </cell>
          <cell r="J23">
            <v>14</v>
          </cell>
          <cell r="K23">
            <v>30</v>
          </cell>
          <cell r="L23">
            <v>17</v>
          </cell>
          <cell r="M23">
            <v>29</v>
          </cell>
          <cell r="N23">
            <v>16</v>
          </cell>
          <cell r="O23">
            <v>39</v>
          </cell>
          <cell r="P23">
            <v>18</v>
          </cell>
          <cell r="Q23">
            <v>36</v>
          </cell>
          <cell r="R23">
            <v>10</v>
          </cell>
          <cell r="S23">
            <v>28</v>
          </cell>
          <cell r="U23" t="str">
            <v>20</v>
          </cell>
          <cell r="X23">
            <v>4</v>
          </cell>
          <cell r="Y23">
            <v>2</v>
          </cell>
          <cell r="Z23">
            <v>9</v>
          </cell>
          <cell r="AA23">
            <v>7</v>
          </cell>
          <cell r="AB23">
            <v>24</v>
          </cell>
          <cell r="AC23">
            <v>9</v>
          </cell>
          <cell r="AD23">
            <v>17</v>
          </cell>
          <cell r="AE23">
            <v>5</v>
          </cell>
          <cell r="AF23">
            <v>11</v>
          </cell>
          <cell r="AG23">
            <v>12</v>
          </cell>
          <cell r="AH23">
            <v>3</v>
          </cell>
          <cell r="AI23">
            <v>8</v>
          </cell>
          <cell r="AJ23">
            <v>7</v>
          </cell>
          <cell r="AK23">
            <v>7</v>
          </cell>
          <cell r="AM23">
            <v>5</v>
          </cell>
        </row>
        <row r="24">
          <cell r="A24" t="str">
            <v>20</v>
          </cell>
          <cell r="G24">
            <v>1</v>
          </cell>
          <cell r="H24">
            <v>1</v>
          </cell>
          <cell r="I24">
            <v>2</v>
          </cell>
          <cell r="J24">
            <v>4</v>
          </cell>
          <cell r="K24">
            <v>7</v>
          </cell>
          <cell r="M24">
            <v>8</v>
          </cell>
          <cell r="N24">
            <v>5</v>
          </cell>
          <cell r="O24">
            <v>8</v>
          </cell>
          <cell r="P24">
            <v>4</v>
          </cell>
          <cell r="Q24">
            <v>18</v>
          </cell>
          <cell r="R24">
            <v>1</v>
          </cell>
          <cell r="S24">
            <v>11</v>
          </cell>
          <cell r="U24" t="str">
            <v>21</v>
          </cell>
          <cell r="X24">
            <v>13</v>
          </cell>
          <cell r="Y24">
            <v>10</v>
          </cell>
          <cell r="Z24">
            <v>58</v>
          </cell>
          <cell r="AA24">
            <v>41</v>
          </cell>
          <cell r="AB24">
            <v>62</v>
          </cell>
          <cell r="AC24">
            <v>84</v>
          </cell>
          <cell r="AD24">
            <v>57</v>
          </cell>
          <cell r="AE24">
            <v>57</v>
          </cell>
          <cell r="AF24">
            <v>41</v>
          </cell>
          <cell r="AG24">
            <v>33</v>
          </cell>
          <cell r="AH24">
            <v>26</v>
          </cell>
          <cell r="AI24">
            <v>18</v>
          </cell>
          <cell r="AJ24">
            <v>12</v>
          </cell>
          <cell r="AK24">
            <v>10</v>
          </cell>
          <cell r="AL24">
            <v>5</v>
          </cell>
          <cell r="AM24">
            <v>3</v>
          </cell>
        </row>
        <row r="25">
          <cell r="A25" t="str">
            <v>21</v>
          </cell>
          <cell r="H25">
            <v>4</v>
          </cell>
          <cell r="I25">
            <v>7</v>
          </cell>
          <cell r="J25">
            <v>17</v>
          </cell>
          <cell r="K25">
            <v>28</v>
          </cell>
          <cell r="L25">
            <v>21</v>
          </cell>
          <cell r="M25">
            <v>39</v>
          </cell>
          <cell r="N25">
            <v>23</v>
          </cell>
          <cell r="O25">
            <v>51</v>
          </cell>
          <cell r="P25">
            <v>14</v>
          </cell>
          <cell r="Q25">
            <v>35</v>
          </cell>
          <cell r="R25">
            <v>12</v>
          </cell>
          <cell r="S25">
            <v>18</v>
          </cell>
          <cell r="U25" t="str">
            <v>22</v>
          </cell>
          <cell r="X25">
            <v>19</v>
          </cell>
          <cell r="Y25">
            <v>16</v>
          </cell>
          <cell r="Z25">
            <v>60</v>
          </cell>
          <cell r="AA25">
            <v>60</v>
          </cell>
          <cell r="AB25">
            <v>68</v>
          </cell>
          <cell r="AC25">
            <v>67</v>
          </cell>
          <cell r="AD25">
            <v>70</v>
          </cell>
          <cell r="AE25">
            <v>83</v>
          </cell>
          <cell r="AF25">
            <v>52</v>
          </cell>
          <cell r="AG25">
            <v>50</v>
          </cell>
          <cell r="AH25">
            <v>21</v>
          </cell>
          <cell r="AI25">
            <v>34</v>
          </cell>
          <cell r="AJ25">
            <v>21</v>
          </cell>
          <cell r="AK25">
            <v>26</v>
          </cell>
          <cell r="AL25">
            <v>6</v>
          </cell>
          <cell r="AM25">
            <v>8</v>
          </cell>
        </row>
        <row r="26">
          <cell r="A26" t="str">
            <v>22</v>
          </cell>
          <cell r="G26">
            <v>1</v>
          </cell>
          <cell r="H26">
            <v>3</v>
          </cell>
          <cell r="I26">
            <v>15</v>
          </cell>
          <cell r="J26">
            <v>14</v>
          </cell>
          <cell r="K26">
            <v>54</v>
          </cell>
          <cell r="L26">
            <v>32</v>
          </cell>
          <cell r="M26">
            <v>69</v>
          </cell>
          <cell r="N26">
            <v>15</v>
          </cell>
          <cell r="O26">
            <v>74</v>
          </cell>
          <cell r="P26">
            <v>30</v>
          </cell>
          <cell r="Q26">
            <v>68</v>
          </cell>
          <cell r="R26">
            <v>13</v>
          </cell>
          <cell r="S26">
            <v>40</v>
          </cell>
          <cell r="U26" t="str">
            <v>23</v>
          </cell>
          <cell r="W26">
            <v>3</v>
          </cell>
          <cell r="X26">
            <v>33</v>
          </cell>
          <cell r="Y26">
            <v>28</v>
          </cell>
          <cell r="Z26">
            <v>53</v>
          </cell>
          <cell r="AA26">
            <v>84</v>
          </cell>
          <cell r="AB26">
            <v>56</v>
          </cell>
          <cell r="AC26">
            <v>57</v>
          </cell>
          <cell r="AD26">
            <v>65</v>
          </cell>
          <cell r="AE26">
            <v>82</v>
          </cell>
          <cell r="AF26">
            <v>32</v>
          </cell>
          <cell r="AG26">
            <v>42</v>
          </cell>
          <cell r="AH26">
            <v>17</v>
          </cell>
          <cell r="AI26">
            <v>27</v>
          </cell>
          <cell r="AJ26">
            <v>6</v>
          </cell>
          <cell r="AK26">
            <v>22</v>
          </cell>
          <cell r="AM26">
            <v>3</v>
          </cell>
        </row>
        <row r="27">
          <cell r="A27" t="str">
            <v>23</v>
          </cell>
          <cell r="H27">
            <v>6</v>
          </cell>
          <cell r="I27">
            <v>6</v>
          </cell>
          <cell r="J27">
            <v>11</v>
          </cell>
          <cell r="K27">
            <v>52</v>
          </cell>
          <cell r="L27">
            <v>19</v>
          </cell>
          <cell r="M27">
            <v>40</v>
          </cell>
          <cell r="N27">
            <v>12</v>
          </cell>
          <cell r="O27">
            <v>54</v>
          </cell>
          <cell r="P27">
            <v>8</v>
          </cell>
          <cell r="Q27">
            <v>29</v>
          </cell>
          <cell r="R27">
            <v>3</v>
          </cell>
          <cell r="S27">
            <v>28</v>
          </cell>
          <cell r="U27" t="str">
            <v>24</v>
          </cell>
          <cell r="V27">
            <v>1</v>
          </cell>
          <cell r="W27">
            <v>1</v>
          </cell>
          <cell r="X27">
            <v>17</v>
          </cell>
          <cell r="Y27">
            <v>13</v>
          </cell>
          <cell r="Z27">
            <v>18</v>
          </cell>
          <cell r="AA27">
            <v>17</v>
          </cell>
          <cell r="AB27">
            <v>18</v>
          </cell>
          <cell r="AC27">
            <v>23</v>
          </cell>
          <cell r="AD27">
            <v>11</v>
          </cell>
          <cell r="AE27">
            <v>12</v>
          </cell>
          <cell r="AF27">
            <v>4</v>
          </cell>
          <cell r="AG27">
            <v>8</v>
          </cell>
          <cell r="AH27">
            <v>3</v>
          </cell>
          <cell r="AI27">
            <v>7</v>
          </cell>
          <cell r="AJ27">
            <v>1</v>
          </cell>
          <cell r="AK27">
            <v>5</v>
          </cell>
          <cell r="AL27">
            <v>1</v>
          </cell>
          <cell r="AM27">
            <v>2</v>
          </cell>
        </row>
        <row r="28">
          <cell r="A28" t="str">
            <v>24</v>
          </cell>
          <cell r="H28">
            <v>1</v>
          </cell>
          <cell r="I28">
            <v>7</v>
          </cell>
          <cell r="J28">
            <v>4</v>
          </cell>
          <cell r="K28">
            <v>13</v>
          </cell>
          <cell r="L28">
            <v>6</v>
          </cell>
          <cell r="M28">
            <v>7</v>
          </cell>
          <cell r="N28">
            <v>8</v>
          </cell>
          <cell r="O28">
            <v>13</v>
          </cell>
          <cell r="P28">
            <v>3</v>
          </cell>
          <cell r="Q28">
            <v>20</v>
          </cell>
          <cell r="R28">
            <v>2</v>
          </cell>
          <cell r="S28">
            <v>14</v>
          </cell>
          <cell r="U28" t="str">
            <v>25</v>
          </cell>
          <cell r="V28">
            <v>2</v>
          </cell>
          <cell r="W28">
            <v>15</v>
          </cell>
          <cell r="X28">
            <v>24</v>
          </cell>
          <cell r="Y28">
            <v>111</v>
          </cell>
          <cell r="Z28">
            <v>32</v>
          </cell>
          <cell r="AA28">
            <v>139</v>
          </cell>
          <cell r="AB28">
            <v>23</v>
          </cell>
          <cell r="AC28">
            <v>114</v>
          </cell>
          <cell r="AD28">
            <v>36</v>
          </cell>
          <cell r="AE28">
            <v>117</v>
          </cell>
          <cell r="AF28">
            <v>23</v>
          </cell>
          <cell r="AG28">
            <v>94</v>
          </cell>
          <cell r="AH28">
            <v>12</v>
          </cell>
          <cell r="AI28">
            <v>61</v>
          </cell>
          <cell r="AJ28">
            <v>4</v>
          </cell>
          <cell r="AK28">
            <v>44</v>
          </cell>
          <cell r="AL28">
            <v>3</v>
          </cell>
          <cell r="AM28">
            <v>19</v>
          </cell>
        </row>
        <row r="29">
          <cell r="A29" t="str">
            <v>25</v>
          </cell>
          <cell r="E29">
            <v>1</v>
          </cell>
          <cell r="F29">
            <v>4</v>
          </cell>
          <cell r="G29">
            <v>42</v>
          </cell>
          <cell r="H29">
            <v>8</v>
          </cell>
          <cell r="I29">
            <v>86</v>
          </cell>
          <cell r="J29">
            <v>10</v>
          </cell>
          <cell r="K29">
            <v>83</v>
          </cell>
          <cell r="L29">
            <v>6</v>
          </cell>
          <cell r="M29">
            <v>81</v>
          </cell>
          <cell r="N29">
            <v>3</v>
          </cell>
          <cell r="O29">
            <v>82</v>
          </cell>
          <cell r="P29">
            <v>2</v>
          </cell>
          <cell r="Q29">
            <v>89</v>
          </cell>
          <cell r="R29">
            <v>3</v>
          </cell>
          <cell r="S29">
            <v>38</v>
          </cell>
          <cell r="U29" t="str">
            <v>26</v>
          </cell>
          <cell r="V29">
            <v>6</v>
          </cell>
          <cell r="W29">
            <v>21</v>
          </cell>
          <cell r="X29">
            <v>68</v>
          </cell>
          <cell r="Y29">
            <v>162</v>
          </cell>
          <cell r="Z29">
            <v>94</v>
          </cell>
          <cell r="AA29">
            <v>162</v>
          </cell>
          <cell r="AB29">
            <v>62</v>
          </cell>
          <cell r="AC29">
            <v>108</v>
          </cell>
          <cell r="AD29">
            <v>61</v>
          </cell>
          <cell r="AE29">
            <v>119</v>
          </cell>
          <cell r="AF29">
            <v>47</v>
          </cell>
          <cell r="AG29">
            <v>92</v>
          </cell>
          <cell r="AH29">
            <v>30</v>
          </cell>
          <cell r="AI29">
            <v>55</v>
          </cell>
          <cell r="AJ29">
            <v>17</v>
          </cell>
          <cell r="AK29">
            <v>41</v>
          </cell>
          <cell r="AL29">
            <v>3</v>
          </cell>
          <cell r="AM29">
            <v>18</v>
          </cell>
        </row>
        <row r="30">
          <cell r="A30" t="str">
            <v>26</v>
          </cell>
          <cell r="D30">
            <v>1</v>
          </cell>
          <cell r="E30">
            <v>5</v>
          </cell>
          <cell r="F30">
            <v>12</v>
          </cell>
          <cell r="G30">
            <v>47</v>
          </cell>
          <cell r="H30">
            <v>18</v>
          </cell>
          <cell r="I30">
            <v>102</v>
          </cell>
          <cell r="J30">
            <v>19</v>
          </cell>
          <cell r="K30">
            <v>106</v>
          </cell>
          <cell r="L30">
            <v>16</v>
          </cell>
          <cell r="M30">
            <v>86</v>
          </cell>
          <cell r="N30">
            <v>12</v>
          </cell>
          <cell r="O30">
            <v>90</v>
          </cell>
          <cell r="P30">
            <v>14</v>
          </cell>
          <cell r="Q30">
            <v>64</v>
          </cell>
          <cell r="R30">
            <v>4</v>
          </cell>
          <cell r="S30">
            <v>40</v>
          </cell>
          <cell r="U30" t="str">
            <v>27</v>
          </cell>
          <cell r="V30">
            <v>5</v>
          </cell>
          <cell r="W30">
            <v>27</v>
          </cell>
          <cell r="X30">
            <v>79</v>
          </cell>
          <cell r="Y30">
            <v>312</v>
          </cell>
          <cell r="Z30">
            <v>143</v>
          </cell>
          <cell r="AA30">
            <v>446</v>
          </cell>
          <cell r="AB30">
            <v>107</v>
          </cell>
          <cell r="AC30">
            <v>344</v>
          </cell>
          <cell r="AD30">
            <v>116</v>
          </cell>
          <cell r="AE30">
            <v>257</v>
          </cell>
          <cell r="AF30">
            <v>108</v>
          </cell>
          <cell r="AG30">
            <v>204</v>
          </cell>
          <cell r="AH30">
            <v>40</v>
          </cell>
          <cell r="AI30">
            <v>123</v>
          </cell>
          <cell r="AJ30">
            <v>27</v>
          </cell>
          <cell r="AK30">
            <v>84</v>
          </cell>
          <cell r="AL30">
            <v>3</v>
          </cell>
          <cell r="AM30">
            <v>34</v>
          </cell>
        </row>
        <row r="31">
          <cell r="A31" t="str">
            <v>27</v>
          </cell>
          <cell r="E31">
            <v>4</v>
          </cell>
          <cell r="F31">
            <v>4</v>
          </cell>
          <cell r="G31">
            <v>33</v>
          </cell>
          <cell r="H31">
            <v>17</v>
          </cell>
          <cell r="I31">
            <v>141</v>
          </cell>
          <cell r="J31">
            <v>32</v>
          </cell>
          <cell r="K31">
            <v>202</v>
          </cell>
          <cell r="L31">
            <v>60</v>
          </cell>
          <cell r="M31">
            <v>153</v>
          </cell>
          <cell r="N31">
            <v>41</v>
          </cell>
          <cell r="O31">
            <v>123</v>
          </cell>
          <cell r="P31">
            <v>18</v>
          </cell>
          <cell r="Q31">
            <v>93</v>
          </cell>
          <cell r="R31">
            <v>11</v>
          </cell>
          <cell r="S31">
            <v>46</v>
          </cell>
          <cell r="U31" t="str">
            <v>28</v>
          </cell>
          <cell r="V31">
            <v>1</v>
          </cell>
          <cell r="W31">
            <v>4</v>
          </cell>
          <cell r="X31">
            <v>27</v>
          </cell>
          <cell r="Y31">
            <v>63</v>
          </cell>
          <cell r="Z31">
            <v>68</v>
          </cell>
          <cell r="AA31">
            <v>197</v>
          </cell>
          <cell r="AB31">
            <v>61</v>
          </cell>
          <cell r="AC31">
            <v>131</v>
          </cell>
          <cell r="AD31">
            <v>71</v>
          </cell>
          <cell r="AE31">
            <v>84</v>
          </cell>
          <cell r="AF31">
            <v>23</v>
          </cell>
          <cell r="AG31">
            <v>71</v>
          </cell>
          <cell r="AH31">
            <v>19</v>
          </cell>
          <cell r="AI31">
            <v>34</v>
          </cell>
          <cell r="AJ31">
            <v>3</v>
          </cell>
          <cell r="AK31">
            <v>18</v>
          </cell>
          <cell r="AL31">
            <v>2</v>
          </cell>
          <cell r="AM31">
            <v>4</v>
          </cell>
        </row>
        <row r="32">
          <cell r="A32" t="str">
            <v>28</v>
          </cell>
          <cell r="F32">
            <v>1</v>
          </cell>
          <cell r="G32">
            <v>8</v>
          </cell>
          <cell r="H32">
            <v>14</v>
          </cell>
          <cell r="I32">
            <v>67</v>
          </cell>
          <cell r="J32">
            <v>18</v>
          </cell>
          <cell r="K32">
            <v>120</v>
          </cell>
          <cell r="L32">
            <v>17</v>
          </cell>
          <cell r="M32">
            <v>97</v>
          </cell>
          <cell r="N32">
            <v>11</v>
          </cell>
          <cell r="O32">
            <v>73</v>
          </cell>
          <cell r="P32">
            <v>5</v>
          </cell>
          <cell r="Q32">
            <v>43</v>
          </cell>
          <cell r="R32">
            <v>4</v>
          </cell>
          <cell r="S32">
            <v>33</v>
          </cell>
          <cell r="U32" t="str">
            <v>29</v>
          </cell>
          <cell r="V32">
            <v>2</v>
          </cell>
          <cell r="W32">
            <v>1</v>
          </cell>
          <cell r="X32">
            <v>9</v>
          </cell>
          <cell r="Y32">
            <v>21</v>
          </cell>
          <cell r="Z32">
            <v>13</v>
          </cell>
          <cell r="AA32">
            <v>51</v>
          </cell>
          <cell r="AB32">
            <v>16</v>
          </cell>
          <cell r="AC32">
            <v>43</v>
          </cell>
          <cell r="AD32">
            <v>13</v>
          </cell>
          <cell r="AE32">
            <v>28</v>
          </cell>
          <cell r="AF32">
            <v>3</v>
          </cell>
          <cell r="AG32">
            <v>15</v>
          </cell>
          <cell r="AH32">
            <v>1</v>
          </cell>
          <cell r="AI32">
            <v>7</v>
          </cell>
          <cell r="AJ32">
            <v>2</v>
          </cell>
          <cell r="AK32">
            <v>4</v>
          </cell>
          <cell r="AL32">
            <v>1</v>
          </cell>
          <cell r="AM32">
            <v>1</v>
          </cell>
        </row>
        <row r="33">
          <cell r="A33" t="str">
            <v>29</v>
          </cell>
          <cell r="G33">
            <v>2</v>
          </cell>
          <cell r="H33">
            <v>4</v>
          </cell>
          <cell r="I33">
            <v>28</v>
          </cell>
          <cell r="J33">
            <v>4</v>
          </cell>
          <cell r="K33">
            <v>22</v>
          </cell>
          <cell r="L33">
            <v>2</v>
          </cell>
          <cell r="M33">
            <v>39</v>
          </cell>
          <cell r="N33">
            <v>4</v>
          </cell>
          <cell r="O33">
            <v>33</v>
          </cell>
          <cell r="P33">
            <v>2</v>
          </cell>
          <cell r="Q33">
            <v>27</v>
          </cell>
          <cell r="S33">
            <v>13</v>
          </cell>
          <cell r="U33" t="str">
            <v>30</v>
          </cell>
          <cell r="W33">
            <v>4</v>
          </cell>
          <cell r="X33">
            <v>13</v>
          </cell>
          <cell r="Y33">
            <v>41</v>
          </cell>
          <cell r="Z33">
            <v>14</v>
          </cell>
          <cell r="AA33">
            <v>95</v>
          </cell>
          <cell r="AB33">
            <v>23</v>
          </cell>
          <cell r="AC33">
            <v>75</v>
          </cell>
          <cell r="AD33">
            <v>18</v>
          </cell>
          <cell r="AE33">
            <v>52</v>
          </cell>
          <cell r="AF33">
            <v>6</v>
          </cell>
          <cell r="AG33">
            <v>21</v>
          </cell>
          <cell r="AH33">
            <v>2</v>
          </cell>
          <cell r="AI33">
            <v>17</v>
          </cell>
          <cell r="AJ33">
            <v>3</v>
          </cell>
          <cell r="AK33">
            <v>3</v>
          </cell>
          <cell r="AL33">
            <v>1</v>
          </cell>
        </row>
        <row r="34">
          <cell r="A34" t="str">
            <v>30</v>
          </cell>
          <cell r="G34">
            <v>7</v>
          </cell>
          <cell r="H34">
            <v>7</v>
          </cell>
          <cell r="I34">
            <v>22</v>
          </cell>
          <cell r="J34">
            <v>8</v>
          </cell>
          <cell r="K34">
            <v>66</v>
          </cell>
          <cell r="L34">
            <v>9</v>
          </cell>
          <cell r="M34">
            <v>49</v>
          </cell>
          <cell r="N34">
            <v>4</v>
          </cell>
          <cell r="O34">
            <v>30</v>
          </cell>
          <cell r="P34">
            <v>3</v>
          </cell>
          <cell r="Q34">
            <v>20</v>
          </cell>
          <cell r="R34">
            <v>2</v>
          </cell>
          <cell r="S34">
            <v>11</v>
          </cell>
          <cell r="U34" t="str">
            <v>31</v>
          </cell>
          <cell r="W34">
            <v>3</v>
          </cell>
          <cell r="X34">
            <v>42</v>
          </cell>
          <cell r="Y34">
            <v>66</v>
          </cell>
          <cell r="Z34">
            <v>86</v>
          </cell>
          <cell r="AA34">
            <v>129</v>
          </cell>
          <cell r="AB34">
            <v>69</v>
          </cell>
          <cell r="AC34">
            <v>81</v>
          </cell>
          <cell r="AD34">
            <v>68</v>
          </cell>
          <cell r="AE34">
            <v>56</v>
          </cell>
          <cell r="AF34">
            <v>18</v>
          </cell>
          <cell r="AG34">
            <v>29</v>
          </cell>
          <cell r="AH34">
            <v>6</v>
          </cell>
          <cell r="AI34">
            <v>14</v>
          </cell>
          <cell r="AJ34">
            <v>3</v>
          </cell>
          <cell r="AK34">
            <v>12</v>
          </cell>
          <cell r="AM34">
            <v>4</v>
          </cell>
        </row>
        <row r="35">
          <cell r="A35" t="str">
            <v>31</v>
          </cell>
          <cell r="G35">
            <v>9</v>
          </cell>
          <cell r="H35">
            <v>18</v>
          </cell>
          <cell r="I35">
            <v>41</v>
          </cell>
          <cell r="J35">
            <v>31</v>
          </cell>
          <cell r="K35">
            <v>80</v>
          </cell>
          <cell r="L35">
            <v>9</v>
          </cell>
          <cell r="M35">
            <v>60</v>
          </cell>
          <cell r="N35">
            <v>4</v>
          </cell>
          <cell r="O35">
            <v>27</v>
          </cell>
          <cell r="P35">
            <v>5</v>
          </cell>
          <cell r="Q35">
            <v>29</v>
          </cell>
          <cell r="R35">
            <v>5</v>
          </cell>
          <cell r="S35">
            <v>20</v>
          </cell>
          <cell r="U35" t="str">
            <v>32</v>
          </cell>
          <cell r="V35">
            <v>4</v>
          </cell>
          <cell r="W35">
            <v>2</v>
          </cell>
          <cell r="X35">
            <v>39</v>
          </cell>
          <cell r="Y35">
            <v>74</v>
          </cell>
          <cell r="Z35">
            <v>79</v>
          </cell>
          <cell r="AA35">
            <v>131</v>
          </cell>
          <cell r="AB35">
            <v>103</v>
          </cell>
          <cell r="AC35">
            <v>114</v>
          </cell>
          <cell r="AD35">
            <v>100</v>
          </cell>
          <cell r="AE35">
            <v>79</v>
          </cell>
          <cell r="AF35">
            <v>51</v>
          </cell>
          <cell r="AG35">
            <v>50</v>
          </cell>
          <cell r="AH35">
            <v>16</v>
          </cell>
          <cell r="AI35">
            <v>16</v>
          </cell>
          <cell r="AJ35">
            <v>4</v>
          </cell>
          <cell r="AK35">
            <v>23</v>
          </cell>
          <cell r="AL35">
            <v>1</v>
          </cell>
          <cell r="AM35">
            <v>8</v>
          </cell>
        </row>
        <row r="36">
          <cell r="A36" t="str">
            <v>32</v>
          </cell>
          <cell r="F36">
            <v>2</v>
          </cell>
          <cell r="G36">
            <v>4</v>
          </cell>
          <cell r="H36">
            <v>9</v>
          </cell>
          <cell r="I36">
            <v>47</v>
          </cell>
          <cell r="J36">
            <v>32</v>
          </cell>
          <cell r="K36">
            <v>98</v>
          </cell>
          <cell r="L36">
            <v>35</v>
          </cell>
          <cell r="M36">
            <v>69</v>
          </cell>
          <cell r="N36">
            <v>14</v>
          </cell>
          <cell r="O36">
            <v>39</v>
          </cell>
          <cell r="P36">
            <v>6</v>
          </cell>
          <cell r="Q36">
            <v>20</v>
          </cell>
          <cell r="R36">
            <v>2</v>
          </cell>
          <cell r="S36">
            <v>29</v>
          </cell>
          <cell r="U36" t="str">
            <v>33</v>
          </cell>
          <cell r="V36">
            <v>2</v>
          </cell>
          <cell r="W36">
            <v>5</v>
          </cell>
          <cell r="X36">
            <v>42</v>
          </cell>
          <cell r="Y36">
            <v>57</v>
          </cell>
          <cell r="Z36">
            <v>69</v>
          </cell>
          <cell r="AA36">
            <v>94</v>
          </cell>
          <cell r="AB36">
            <v>60</v>
          </cell>
          <cell r="AC36">
            <v>87</v>
          </cell>
          <cell r="AD36">
            <v>54</v>
          </cell>
          <cell r="AE36">
            <v>40</v>
          </cell>
          <cell r="AF36">
            <v>27</v>
          </cell>
          <cell r="AG36">
            <v>18</v>
          </cell>
          <cell r="AH36">
            <v>7</v>
          </cell>
          <cell r="AI36">
            <v>16</v>
          </cell>
          <cell r="AJ36">
            <v>3</v>
          </cell>
          <cell r="AK36">
            <v>10</v>
          </cell>
          <cell r="AL36">
            <v>1</v>
          </cell>
          <cell r="AM36">
            <v>2</v>
          </cell>
        </row>
        <row r="37">
          <cell r="A37" t="str">
            <v>33</v>
          </cell>
          <cell r="E37">
            <v>1</v>
          </cell>
          <cell r="G37">
            <v>7</v>
          </cell>
          <cell r="H37">
            <v>15</v>
          </cell>
          <cell r="I37">
            <v>33</v>
          </cell>
          <cell r="J37">
            <v>34</v>
          </cell>
          <cell r="K37">
            <v>69</v>
          </cell>
          <cell r="L37">
            <v>8</v>
          </cell>
          <cell r="M37">
            <v>60</v>
          </cell>
          <cell r="N37">
            <v>8</v>
          </cell>
          <cell r="O37">
            <v>39</v>
          </cell>
          <cell r="P37">
            <v>4</v>
          </cell>
          <cell r="Q37">
            <v>20</v>
          </cell>
          <cell r="R37">
            <v>2</v>
          </cell>
          <cell r="S37">
            <v>17</v>
          </cell>
          <cell r="U37" t="str">
            <v>34</v>
          </cell>
          <cell r="V37">
            <v>1</v>
          </cell>
          <cell r="W37">
            <v>1</v>
          </cell>
          <cell r="X37">
            <v>1</v>
          </cell>
          <cell r="Y37">
            <v>20</v>
          </cell>
          <cell r="Z37">
            <v>10</v>
          </cell>
          <cell r="AA37">
            <v>35</v>
          </cell>
          <cell r="AB37">
            <v>6</v>
          </cell>
          <cell r="AC37">
            <v>21</v>
          </cell>
          <cell r="AD37">
            <v>6</v>
          </cell>
          <cell r="AE37">
            <v>14</v>
          </cell>
          <cell r="AF37">
            <v>2</v>
          </cell>
          <cell r="AG37">
            <v>4</v>
          </cell>
          <cell r="AI37">
            <v>3</v>
          </cell>
          <cell r="AJ37">
            <v>1</v>
          </cell>
        </row>
        <row r="38">
          <cell r="A38" t="str">
            <v>34</v>
          </cell>
          <cell r="G38">
            <v>1</v>
          </cell>
          <cell r="I38">
            <v>9</v>
          </cell>
          <cell r="J38">
            <v>5</v>
          </cell>
          <cell r="K38">
            <v>15</v>
          </cell>
          <cell r="L38">
            <v>5</v>
          </cell>
          <cell r="M38">
            <v>16</v>
          </cell>
          <cell r="N38">
            <v>3</v>
          </cell>
          <cell r="O38">
            <v>10</v>
          </cell>
          <cell r="Q38">
            <v>3</v>
          </cell>
          <cell r="S38">
            <v>3</v>
          </cell>
          <cell r="U38" t="str">
            <v>35</v>
          </cell>
          <cell r="W38">
            <v>2</v>
          </cell>
          <cell r="X38">
            <v>16</v>
          </cell>
          <cell r="Y38">
            <v>42</v>
          </cell>
          <cell r="Z38">
            <v>38</v>
          </cell>
          <cell r="AA38">
            <v>58</v>
          </cell>
          <cell r="AB38">
            <v>28</v>
          </cell>
          <cell r="AC38">
            <v>48</v>
          </cell>
          <cell r="AD38">
            <v>22</v>
          </cell>
          <cell r="AE38">
            <v>31</v>
          </cell>
          <cell r="AF38">
            <v>18</v>
          </cell>
          <cell r="AG38">
            <v>18</v>
          </cell>
          <cell r="AH38">
            <v>3</v>
          </cell>
          <cell r="AI38">
            <v>10</v>
          </cell>
          <cell r="AJ38">
            <v>3</v>
          </cell>
          <cell r="AK38">
            <v>9</v>
          </cell>
          <cell r="AL38">
            <v>2</v>
          </cell>
          <cell r="AM38">
            <v>3</v>
          </cell>
        </row>
        <row r="39">
          <cell r="A39" t="str">
            <v>35</v>
          </cell>
          <cell r="F39">
            <v>1</v>
          </cell>
          <cell r="G39">
            <v>5</v>
          </cell>
          <cell r="H39">
            <v>9</v>
          </cell>
          <cell r="I39">
            <v>17</v>
          </cell>
          <cell r="J39">
            <v>6</v>
          </cell>
          <cell r="K39">
            <v>34</v>
          </cell>
          <cell r="L39">
            <v>5</v>
          </cell>
          <cell r="M39">
            <v>33</v>
          </cell>
          <cell r="N39">
            <v>1</v>
          </cell>
          <cell r="O39">
            <v>30</v>
          </cell>
          <cell r="P39">
            <v>1</v>
          </cell>
          <cell r="Q39">
            <v>32</v>
          </cell>
          <cell r="S39">
            <v>19</v>
          </cell>
          <cell r="U39" t="str">
            <v>36</v>
          </cell>
          <cell r="V39">
            <v>1</v>
          </cell>
          <cell r="W39">
            <v>1</v>
          </cell>
          <cell r="X39">
            <v>11</v>
          </cell>
          <cell r="Y39">
            <v>19</v>
          </cell>
          <cell r="Z39">
            <v>26</v>
          </cell>
          <cell r="AA39">
            <v>38</v>
          </cell>
          <cell r="AB39">
            <v>30</v>
          </cell>
          <cell r="AC39">
            <v>47</v>
          </cell>
          <cell r="AD39">
            <v>17</v>
          </cell>
          <cell r="AE39">
            <v>27</v>
          </cell>
          <cell r="AF39">
            <v>10</v>
          </cell>
          <cell r="AG39">
            <v>17</v>
          </cell>
          <cell r="AH39">
            <v>5</v>
          </cell>
          <cell r="AI39">
            <v>7</v>
          </cell>
          <cell r="AK39">
            <v>7</v>
          </cell>
          <cell r="AL39">
            <v>1</v>
          </cell>
          <cell r="AM39">
            <v>7</v>
          </cell>
        </row>
        <row r="40">
          <cell r="A40" t="str">
            <v>36</v>
          </cell>
          <cell r="G40">
            <v>2</v>
          </cell>
          <cell r="H40">
            <v>4</v>
          </cell>
          <cell r="I40">
            <v>10</v>
          </cell>
          <cell r="J40">
            <v>5</v>
          </cell>
          <cell r="K40">
            <v>22</v>
          </cell>
          <cell r="L40">
            <v>3</v>
          </cell>
          <cell r="M40">
            <v>28</v>
          </cell>
          <cell r="O40">
            <v>22</v>
          </cell>
          <cell r="P40">
            <v>1</v>
          </cell>
          <cell r="Q40">
            <v>18</v>
          </cell>
          <cell r="R40">
            <v>1</v>
          </cell>
          <cell r="S40">
            <v>6</v>
          </cell>
          <cell r="U40" t="str">
            <v>37</v>
          </cell>
          <cell r="X40">
            <v>5</v>
          </cell>
          <cell r="Y40">
            <v>10</v>
          </cell>
          <cell r="Z40">
            <v>11</v>
          </cell>
          <cell r="AA40">
            <v>23</v>
          </cell>
          <cell r="AB40">
            <v>10</v>
          </cell>
          <cell r="AC40">
            <v>21</v>
          </cell>
          <cell r="AD40">
            <v>9</v>
          </cell>
          <cell r="AE40">
            <v>16</v>
          </cell>
          <cell r="AF40">
            <v>5</v>
          </cell>
          <cell r="AG40">
            <v>9</v>
          </cell>
          <cell r="AH40">
            <v>2</v>
          </cell>
          <cell r="AI40">
            <v>3</v>
          </cell>
          <cell r="AJ40">
            <v>2</v>
          </cell>
          <cell r="AK40">
            <v>1</v>
          </cell>
          <cell r="AM40">
            <v>1</v>
          </cell>
        </row>
        <row r="41">
          <cell r="A41" t="str">
            <v>37</v>
          </cell>
          <cell r="G41">
            <v>1</v>
          </cell>
          <cell r="H41">
            <v>2</v>
          </cell>
          <cell r="I41">
            <v>4</v>
          </cell>
          <cell r="J41">
            <v>3</v>
          </cell>
          <cell r="K41">
            <v>10</v>
          </cell>
          <cell r="L41">
            <v>2</v>
          </cell>
          <cell r="M41">
            <v>13</v>
          </cell>
          <cell r="N41">
            <v>3</v>
          </cell>
          <cell r="O41">
            <v>10</v>
          </cell>
          <cell r="P41">
            <v>1</v>
          </cell>
          <cell r="Q41">
            <v>4</v>
          </cell>
          <cell r="R41">
            <v>1</v>
          </cell>
          <cell r="S41">
            <v>5</v>
          </cell>
          <cell r="U41" t="str">
            <v>60</v>
          </cell>
          <cell r="V41">
            <v>6</v>
          </cell>
          <cell r="W41">
            <v>12</v>
          </cell>
          <cell r="X41">
            <v>60</v>
          </cell>
          <cell r="Y41">
            <v>218</v>
          </cell>
          <cell r="Z41">
            <v>67</v>
          </cell>
          <cell r="AA41">
            <v>314</v>
          </cell>
          <cell r="AB41">
            <v>73</v>
          </cell>
          <cell r="AC41">
            <v>265</v>
          </cell>
          <cell r="AD41">
            <v>59</v>
          </cell>
          <cell r="AE41">
            <v>168</v>
          </cell>
          <cell r="AF41">
            <v>35</v>
          </cell>
          <cell r="AG41">
            <v>142</v>
          </cell>
          <cell r="AH41">
            <v>16</v>
          </cell>
          <cell r="AI41">
            <v>84</v>
          </cell>
          <cell r="AJ41">
            <v>2</v>
          </cell>
          <cell r="AK41">
            <v>71</v>
          </cell>
          <cell r="AM41">
            <v>17</v>
          </cell>
        </row>
        <row r="42">
          <cell r="A42" t="str">
            <v>60</v>
          </cell>
          <cell r="G42">
            <v>22</v>
          </cell>
          <cell r="H42">
            <v>9</v>
          </cell>
          <cell r="I42">
            <v>83</v>
          </cell>
          <cell r="J42">
            <v>24</v>
          </cell>
          <cell r="K42">
            <v>172</v>
          </cell>
          <cell r="L42">
            <v>14</v>
          </cell>
          <cell r="M42">
            <v>164</v>
          </cell>
          <cell r="N42">
            <v>14</v>
          </cell>
          <cell r="O42">
            <v>134</v>
          </cell>
          <cell r="P42">
            <v>4</v>
          </cell>
          <cell r="Q42">
            <v>87</v>
          </cell>
          <cell r="R42">
            <v>2</v>
          </cell>
          <cell r="S42">
            <v>38</v>
          </cell>
          <cell r="U42" t="str">
            <v>61</v>
          </cell>
          <cell r="V42">
            <v>4</v>
          </cell>
          <cell r="W42">
            <v>15</v>
          </cell>
          <cell r="X42">
            <v>37</v>
          </cell>
          <cell r="Y42">
            <v>137</v>
          </cell>
          <cell r="Z42">
            <v>61</v>
          </cell>
          <cell r="AA42">
            <v>215</v>
          </cell>
          <cell r="AB42">
            <v>42</v>
          </cell>
          <cell r="AC42">
            <v>162</v>
          </cell>
          <cell r="AD42">
            <v>51</v>
          </cell>
          <cell r="AE42">
            <v>193</v>
          </cell>
          <cell r="AF42">
            <v>33</v>
          </cell>
          <cell r="AG42">
            <v>134</v>
          </cell>
          <cell r="AH42">
            <v>13</v>
          </cell>
          <cell r="AI42">
            <v>77</v>
          </cell>
          <cell r="AJ42">
            <v>8</v>
          </cell>
          <cell r="AK42">
            <v>34</v>
          </cell>
          <cell r="AM42">
            <v>10</v>
          </cell>
        </row>
        <row r="43">
          <cell r="A43" t="str">
            <v>61</v>
          </cell>
          <cell r="F43">
            <v>1</v>
          </cell>
          <cell r="G43">
            <v>13</v>
          </cell>
          <cell r="H43">
            <v>9</v>
          </cell>
          <cell r="I43">
            <v>63</v>
          </cell>
          <cell r="J43">
            <v>14</v>
          </cell>
          <cell r="K43">
            <v>117</v>
          </cell>
          <cell r="L43">
            <v>14</v>
          </cell>
          <cell r="M43">
            <v>133</v>
          </cell>
          <cell r="N43">
            <v>14</v>
          </cell>
          <cell r="O43">
            <v>90</v>
          </cell>
          <cell r="P43">
            <v>3</v>
          </cell>
          <cell r="Q43">
            <v>46</v>
          </cell>
          <cell r="R43">
            <v>1</v>
          </cell>
          <cell r="S43">
            <v>18</v>
          </cell>
          <cell r="U43" t="str">
            <v>62</v>
          </cell>
          <cell r="V43">
            <v>2</v>
          </cell>
          <cell r="W43">
            <v>4</v>
          </cell>
          <cell r="X43">
            <v>38</v>
          </cell>
          <cell r="Y43">
            <v>89</v>
          </cell>
          <cell r="Z43">
            <v>60</v>
          </cell>
          <cell r="AA43">
            <v>120</v>
          </cell>
          <cell r="AB43">
            <v>50</v>
          </cell>
          <cell r="AC43">
            <v>82</v>
          </cell>
          <cell r="AD43">
            <v>41</v>
          </cell>
          <cell r="AE43">
            <v>84</v>
          </cell>
          <cell r="AF43">
            <v>27</v>
          </cell>
          <cell r="AG43">
            <v>39</v>
          </cell>
          <cell r="AH43">
            <v>9</v>
          </cell>
          <cell r="AI43">
            <v>31</v>
          </cell>
          <cell r="AJ43">
            <v>7</v>
          </cell>
          <cell r="AK43">
            <v>23</v>
          </cell>
          <cell r="AM43">
            <v>4</v>
          </cell>
        </row>
        <row r="44">
          <cell r="A44" t="str">
            <v>62</v>
          </cell>
          <cell r="E44">
            <v>1</v>
          </cell>
          <cell r="F44">
            <v>1</v>
          </cell>
          <cell r="G44">
            <v>5</v>
          </cell>
          <cell r="H44">
            <v>15</v>
          </cell>
          <cell r="I44">
            <v>39</v>
          </cell>
          <cell r="J44">
            <v>25</v>
          </cell>
          <cell r="K44">
            <v>72</v>
          </cell>
          <cell r="L44">
            <v>23</v>
          </cell>
          <cell r="M44">
            <v>65</v>
          </cell>
          <cell r="N44">
            <v>13</v>
          </cell>
          <cell r="O44">
            <v>57</v>
          </cell>
          <cell r="P44">
            <v>6</v>
          </cell>
          <cell r="Q44">
            <v>45</v>
          </cell>
          <cell r="R44">
            <v>2</v>
          </cell>
          <cell r="S44">
            <v>20</v>
          </cell>
          <cell r="U44" t="str">
            <v>63</v>
          </cell>
          <cell r="V44">
            <v>3</v>
          </cell>
          <cell r="W44">
            <v>9</v>
          </cell>
          <cell r="X44">
            <v>32</v>
          </cell>
          <cell r="Y44">
            <v>116</v>
          </cell>
          <cell r="Z44">
            <v>49</v>
          </cell>
          <cell r="AA44">
            <v>243</v>
          </cell>
          <cell r="AB44">
            <v>52</v>
          </cell>
          <cell r="AC44">
            <v>183</v>
          </cell>
          <cell r="AD44">
            <v>39</v>
          </cell>
          <cell r="AE44">
            <v>163</v>
          </cell>
          <cell r="AF44">
            <v>28</v>
          </cell>
          <cell r="AG44">
            <v>127</v>
          </cell>
          <cell r="AH44">
            <v>11</v>
          </cell>
          <cell r="AI44">
            <v>61</v>
          </cell>
          <cell r="AJ44">
            <v>4</v>
          </cell>
          <cell r="AK44">
            <v>33</v>
          </cell>
          <cell r="AL44">
            <v>3</v>
          </cell>
          <cell r="AM44">
            <v>10</v>
          </cell>
        </row>
        <row r="45">
          <cell r="A45" t="str">
            <v>63</v>
          </cell>
          <cell r="F45">
            <v>2</v>
          </cell>
          <cell r="G45">
            <v>8</v>
          </cell>
          <cell r="H45">
            <v>13</v>
          </cell>
          <cell r="I45">
            <v>67</v>
          </cell>
          <cell r="J45">
            <v>15</v>
          </cell>
          <cell r="K45">
            <v>140</v>
          </cell>
          <cell r="L45">
            <v>19</v>
          </cell>
          <cell r="M45">
            <v>127</v>
          </cell>
          <cell r="N45">
            <v>12</v>
          </cell>
          <cell r="O45">
            <v>83</v>
          </cell>
          <cell r="P45">
            <v>2</v>
          </cell>
          <cell r="Q45">
            <v>50</v>
          </cell>
          <cell r="R45">
            <v>1</v>
          </cell>
          <cell r="S45">
            <v>23</v>
          </cell>
          <cell r="U45" t="str">
            <v>64</v>
          </cell>
          <cell r="V45">
            <v>1</v>
          </cell>
          <cell r="W45">
            <v>2</v>
          </cell>
          <cell r="X45">
            <v>27</v>
          </cell>
          <cell r="Y45">
            <v>18</v>
          </cell>
          <cell r="Z45">
            <v>110</v>
          </cell>
          <cell r="AA45">
            <v>82</v>
          </cell>
          <cell r="AB45">
            <v>102</v>
          </cell>
          <cell r="AC45">
            <v>96</v>
          </cell>
          <cell r="AD45">
            <v>74</v>
          </cell>
          <cell r="AE45">
            <v>60</v>
          </cell>
          <cell r="AF45">
            <v>62</v>
          </cell>
          <cell r="AG45">
            <v>38</v>
          </cell>
          <cell r="AH45">
            <v>28</v>
          </cell>
          <cell r="AI45">
            <v>35</v>
          </cell>
          <cell r="AJ45">
            <v>18</v>
          </cell>
          <cell r="AK45">
            <v>26</v>
          </cell>
          <cell r="AL45">
            <v>9</v>
          </cell>
          <cell r="AM45">
            <v>9</v>
          </cell>
        </row>
        <row r="46">
          <cell r="A46" t="str">
            <v>64</v>
          </cell>
          <cell r="G46">
            <v>1</v>
          </cell>
          <cell r="H46">
            <v>5</v>
          </cell>
          <cell r="I46">
            <v>19</v>
          </cell>
          <cell r="J46">
            <v>13</v>
          </cell>
          <cell r="K46">
            <v>42</v>
          </cell>
          <cell r="L46">
            <v>27</v>
          </cell>
          <cell r="M46">
            <v>57</v>
          </cell>
          <cell r="N46">
            <v>14</v>
          </cell>
          <cell r="O46">
            <v>53</v>
          </cell>
          <cell r="P46">
            <v>11</v>
          </cell>
          <cell r="Q46">
            <v>31</v>
          </cell>
          <cell r="R46">
            <v>4</v>
          </cell>
          <cell r="S46">
            <v>22</v>
          </cell>
          <cell r="U46" t="str">
            <v>65</v>
          </cell>
          <cell r="X46">
            <v>28</v>
          </cell>
          <cell r="Y46">
            <v>9</v>
          </cell>
          <cell r="Z46">
            <v>104</v>
          </cell>
          <cell r="AA46">
            <v>71</v>
          </cell>
          <cell r="AB46">
            <v>108</v>
          </cell>
          <cell r="AC46">
            <v>80</v>
          </cell>
          <cell r="AD46">
            <v>107</v>
          </cell>
          <cell r="AE46">
            <v>59</v>
          </cell>
          <cell r="AF46">
            <v>52</v>
          </cell>
          <cell r="AG46">
            <v>40</v>
          </cell>
          <cell r="AH46">
            <v>21</v>
          </cell>
          <cell r="AI46">
            <v>23</v>
          </cell>
          <cell r="AJ46">
            <v>18</v>
          </cell>
          <cell r="AK46">
            <v>12</v>
          </cell>
          <cell r="AL46">
            <v>7</v>
          </cell>
          <cell r="AM46">
            <v>1</v>
          </cell>
        </row>
        <row r="47">
          <cell r="A47" t="str">
            <v>65</v>
          </cell>
          <cell r="F47">
            <v>1</v>
          </cell>
          <cell r="H47">
            <v>8</v>
          </cell>
          <cell r="I47">
            <v>15</v>
          </cell>
          <cell r="J47">
            <v>27</v>
          </cell>
          <cell r="K47">
            <v>37</v>
          </cell>
          <cell r="L47">
            <v>26</v>
          </cell>
          <cell r="M47">
            <v>51</v>
          </cell>
          <cell r="N47">
            <v>13</v>
          </cell>
          <cell r="O47">
            <v>35</v>
          </cell>
          <cell r="P47">
            <v>8</v>
          </cell>
          <cell r="Q47">
            <v>24</v>
          </cell>
          <cell r="R47">
            <v>4</v>
          </cell>
          <cell r="S47">
            <v>15</v>
          </cell>
          <cell r="U47" t="str">
            <v>66</v>
          </cell>
          <cell r="V47">
            <v>1</v>
          </cell>
          <cell r="X47">
            <v>7</v>
          </cell>
          <cell r="Y47">
            <v>15</v>
          </cell>
          <cell r="Z47">
            <v>58</v>
          </cell>
          <cell r="AA47">
            <v>69</v>
          </cell>
          <cell r="AB47">
            <v>77</v>
          </cell>
          <cell r="AC47">
            <v>49</v>
          </cell>
          <cell r="AD47">
            <v>79</v>
          </cell>
          <cell r="AE47">
            <v>60</v>
          </cell>
          <cell r="AF47">
            <v>34</v>
          </cell>
          <cell r="AG47">
            <v>31</v>
          </cell>
          <cell r="AH47">
            <v>20</v>
          </cell>
          <cell r="AI47">
            <v>12</v>
          </cell>
          <cell r="AJ47">
            <v>9</v>
          </cell>
          <cell r="AK47">
            <v>9</v>
          </cell>
          <cell r="AL47">
            <v>5</v>
          </cell>
          <cell r="AM47">
            <v>5</v>
          </cell>
        </row>
        <row r="48">
          <cell r="A48" t="str">
            <v>66</v>
          </cell>
          <cell r="G48">
            <v>4</v>
          </cell>
          <cell r="H48">
            <v>2</v>
          </cell>
          <cell r="I48">
            <v>13</v>
          </cell>
          <cell r="J48">
            <v>12</v>
          </cell>
          <cell r="K48">
            <v>32</v>
          </cell>
          <cell r="L48">
            <v>23</v>
          </cell>
          <cell r="M48">
            <v>52</v>
          </cell>
          <cell r="N48">
            <v>12</v>
          </cell>
          <cell r="O48">
            <v>28</v>
          </cell>
          <cell r="P48">
            <v>2</v>
          </cell>
          <cell r="Q48">
            <v>15</v>
          </cell>
          <cell r="R48">
            <v>1</v>
          </cell>
          <cell r="S48">
            <v>14</v>
          </cell>
          <cell r="U48" t="str">
            <v>67</v>
          </cell>
          <cell r="V48">
            <v>1</v>
          </cell>
          <cell r="W48">
            <v>2</v>
          </cell>
          <cell r="X48">
            <v>31</v>
          </cell>
          <cell r="Y48">
            <v>32</v>
          </cell>
          <cell r="Z48">
            <v>65</v>
          </cell>
          <cell r="AA48">
            <v>75</v>
          </cell>
          <cell r="AB48">
            <v>64</v>
          </cell>
          <cell r="AC48">
            <v>49</v>
          </cell>
          <cell r="AD48">
            <v>49</v>
          </cell>
          <cell r="AE48">
            <v>60</v>
          </cell>
          <cell r="AF48">
            <v>23</v>
          </cell>
          <cell r="AG48">
            <v>22</v>
          </cell>
          <cell r="AH48">
            <v>7</v>
          </cell>
          <cell r="AI48">
            <v>17</v>
          </cell>
          <cell r="AJ48">
            <v>4</v>
          </cell>
          <cell r="AK48">
            <v>13</v>
          </cell>
          <cell r="AM48">
            <v>5</v>
          </cell>
        </row>
        <row r="49">
          <cell r="A49" t="str">
            <v>67</v>
          </cell>
          <cell r="F49">
            <v>3</v>
          </cell>
          <cell r="G49">
            <v>2</v>
          </cell>
          <cell r="H49">
            <v>5</v>
          </cell>
          <cell r="I49">
            <v>20</v>
          </cell>
          <cell r="J49">
            <v>20</v>
          </cell>
          <cell r="K49">
            <v>35</v>
          </cell>
          <cell r="L49">
            <v>12</v>
          </cell>
          <cell r="M49">
            <v>32</v>
          </cell>
          <cell r="N49">
            <v>6</v>
          </cell>
          <cell r="O49">
            <v>29</v>
          </cell>
          <cell r="P49">
            <v>6</v>
          </cell>
          <cell r="Q49">
            <v>9</v>
          </cell>
          <cell r="R49">
            <v>1</v>
          </cell>
          <cell r="S49">
            <v>6</v>
          </cell>
          <cell r="U49" t="str">
            <v>68</v>
          </cell>
          <cell r="V49">
            <v>3</v>
          </cell>
          <cell r="X49">
            <v>18</v>
          </cell>
          <cell r="Y49">
            <v>14</v>
          </cell>
          <cell r="Z49">
            <v>40</v>
          </cell>
          <cell r="AA49">
            <v>36</v>
          </cell>
          <cell r="AB49">
            <v>46</v>
          </cell>
          <cell r="AC49">
            <v>42</v>
          </cell>
          <cell r="AD49">
            <v>31</v>
          </cell>
          <cell r="AE49">
            <v>37</v>
          </cell>
          <cell r="AF49">
            <v>26</v>
          </cell>
          <cell r="AG49">
            <v>22</v>
          </cell>
          <cell r="AH49">
            <v>9</v>
          </cell>
          <cell r="AI49">
            <v>5</v>
          </cell>
          <cell r="AJ49">
            <v>6</v>
          </cell>
          <cell r="AK49">
            <v>15</v>
          </cell>
          <cell r="AL49">
            <v>3</v>
          </cell>
          <cell r="AM49">
            <v>2</v>
          </cell>
        </row>
        <row r="50">
          <cell r="A50" t="str">
            <v>68</v>
          </cell>
          <cell r="G50">
            <v>2</v>
          </cell>
          <cell r="H50">
            <v>6</v>
          </cell>
          <cell r="I50">
            <v>13</v>
          </cell>
          <cell r="J50">
            <v>9</v>
          </cell>
          <cell r="K50">
            <v>30</v>
          </cell>
          <cell r="L50">
            <v>6</v>
          </cell>
          <cell r="M50">
            <v>31</v>
          </cell>
          <cell r="N50">
            <v>7</v>
          </cell>
          <cell r="O50">
            <v>20</v>
          </cell>
          <cell r="P50">
            <v>4</v>
          </cell>
          <cell r="Q50">
            <v>11</v>
          </cell>
          <cell r="S50">
            <v>8</v>
          </cell>
          <cell r="U50" t="str">
            <v>69</v>
          </cell>
          <cell r="W50">
            <v>1</v>
          </cell>
          <cell r="X50">
            <v>6</v>
          </cell>
          <cell r="Y50">
            <v>3</v>
          </cell>
          <cell r="Z50">
            <v>36</v>
          </cell>
          <cell r="AA50">
            <v>31</v>
          </cell>
          <cell r="AB50">
            <v>42</v>
          </cell>
          <cell r="AC50">
            <v>38</v>
          </cell>
          <cell r="AD50">
            <v>31</v>
          </cell>
          <cell r="AE50">
            <v>30</v>
          </cell>
          <cell r="AF50">
            <v>15</v>
          </cell>
          <cell r="AG50">
            <v>19</v>
          </cell>
          <cell r="AH50">
            <v>8</v>
          </cell>
          <cell r="AI50">
            <v>12</v>
          </cell>
          <cell r="AJ50">
            <v>3</v>
          </cell>
          <cell r="AK50">
            <v>6</v>
          </cell>
          <cell r="AL50">
            <v>3</v>
          </cell>
          <cell r="AM50">
            <v>2</v>
          </cell>
        </row>
        <row r="51">
          <cell r="A51" t="str">
            <v>69</v>
          </cell>
          <cell r="F51">
            <v>1</v>
          </cell>
          <cell r="G51">
            <v>3</v>
          </cell>
          <cell r="H51">
            <v>5</v>
          </cell>
          <cell r="I51">
            <v>6</v>
          </cell>
          <cell r="J51">
            <v>10</v>
          </cell>
          <cell r="K51">
            <v>16</v>
          </cell>
          <cell r="L51">
            <v>9</v>
          </cell>
          <cell r="M51">
            <v>21</v>
          </cell>
          <cell r="N51">
            <v>3</v>
          </cell>
          <cell r="O51">
            <v>19</v>
          </cell>
          <cell r="P51">
            <v>2</v>
          </cell>
          <cell r="Q51">
            <v>9</v>
          </cell>
          <cell r="R51">
            <v>2</v>
          </cell>
          <cell r="S51">
            <v>10</v>
          </cell>
          <cell r="U51" t="str">
            <v>70</v>
          </cell>
          <cell r="X51">
            <v>23</v>
          </cell>
          <cell r="Y51">
            <v>5</v>
          </cell>
          <cell r="Z51">
            <v>29</v>
          </cell>
          <cell r="AA51">
            <v>31</v>
          </cell>
          <cell r="AB51">
            <v>45</v>
          </cell>
          <cell r="AC51">
            <v>25</v>
          </cell>
          <cell r="AD51">
            <v>34</v>
          </cell>
          <cell r="AE51">
            <v>37</v>
          </cell>
          <cell r="AF51">
            <v>53</v>
          </cell>
          <cell r="AG51">
            <v>45</v>
          </cell>
          <cell r="AH51">
            <v>46</v>
          </cell>
          <cell r="AI51">
            <v>42</v>
          </cell>
          <cell r="AJ51">
            <v>30</v>
          </cell>
          <cell r="AK51">
            <v>26</v>
          </cell>
          <cell r="AL51">
            <v>9</v>
          </cell>
          <cell r="AM51">
            <v>9</v>
          </cell>
        </row>
        <row r="52">
          <cell r="A52" t="str">
            <v>70</v>
          </cell>
          <cell r="H52">
            <v>5</v>
          </cell>
          <cell r="I52">
            <v>3</v>
          </cell>
          <cell r="J52">
            <v>5</v>
          </cell>
          <cell r="K52">
            <v>2</v>
          </cell>
          <cell r="L52">
            <v>11</v>
          </cell>
          <cell r="M52">
            <v>22</v>
          </cell>
          <cell r="N52">
            <v>16</v>
          </cell>
          <cell r="O52">
            <v>32</v>
          </cell>
          <cell r="P52">
            <v>14</v>
          </cell>
          <cell r="Q52">
            <v>28</v>
          </cell>
          <cell r="R52">
            <v>7</v>
          </cell>
          <cell r="S52">
            <v>27</v>
          </cell>
          <cell r="U52" t="str">
            <v>71</v>
          </cell>
          <cell r="V52">
            <v>2</v>
          </cell>
          <cell r="W52">
            <v>1</v>
          </cell>
          <cell r="X52">
            <v>37</v>
          </cell>
          <cell r="Y52">
            <v>15</v>
          </cell>
          <cell r="Z52">
            <v>64</v>
          </cell>
          <cell r="AA52">
            <v>36</v>
          </cell>
          <cell r="AB52">
            <v>81</v>
          </cell>
          <cell r="AC52">
            <v>51</v>
          </cell>
          <cell r="AD52">
            <v>57</v>
          </cell>
          <cell r="AE52">
            <v>46</v>
          </cell>
          <cell r="AF52">
            <v>47</v>
          </cell>
          <cell r="AG52">
            <v>43</v>
          </cell>
          <cell r="AH52">
            <v>29</v>
          </cell>
          <cell r="AI52">
            <v>43</v>
          </cell>
          <cell r="AJ52">
            <v>31</v>
          </cell>
          <cell r="AK52">
            <v>34</v>
          </cell>
          <cell r="AL52">
            <v>4</v>
          </cell>
          <cell r="AM52">
            <v>10</v>
          </cell>
        </row>
        <row r="53">
          <cell r="A53" t="str">
            <v>71</v>
          </cell>
          <cell r="F53">
            <v>1</v>
          </cell>
          <cell r="G53">
            <v>1</v>
          </cell>
          <cell r="H53">
            <v>2</v>
          </cell>
          <cell r="I53">
            <v>6</v>
          </cell>
          <cell r="J53">
            <v>14</v>
          </cell>
          <cell r="K53">
            <v>17</v>
          </cell>
          <cell r="L53">
            <v>7</v>
          </cell>
          <cell r="M53">
            <v>15</v>
          </cell>
          <cell r="N53">
            <v>19</v>
          </cell>
          <cell r="O53">
            <v>23</v>
          </cell>
          <cell r="P53">
            <v>10</v>
          </cell>
          <cell r="Q53">
            <v>29</v>
          </cell>
          <cell r="R53">
            <v>5</v>
          </cell>
          <cell r="S53">
            <v>23</v>
          </cell>
          <cell r="U53" t="str">
            <v>72</v>
          </cell>
          <cell r="X53">
            <v>2</v>
          </cell>
          <cell r="Y53">
            <v>2</v>
          </cell>
          <cell r="Z53">
            <v>2</v>
          </cell>
          <cell r="AA53">
            <v>6</v>
          </cell>
          <cell r="AB53">
            <v>7</v>
          </cell>
          <cell r="AC53">
            <v>6</v>
          </cell>
          <cell r="AD53">
            <v>6</v>
          </cell>
          <cell r="AE53">
            <v>11</v>
          </cell>
          <cell r="AF53">
            <v>6</v>
          </cell>
          <cell r="AG53">
            <v>5</v>
          </cell>
          <cell r="AH53">
            <v>1</v>
          </cell>
          <cell r="AI53">
            <v>4</v>
          </cell>
          <cell r="AJ53">
            <v>1</v>
          </cell>
          <cell r="AK53">
            <v>3</v>
          </cell>
          <cell r="AL53">
            <v>2</v>
          </cell>
        </row>
        <row r="54">
          <cell r="A54" t="str">
            <v>72</v>
          </cell>
          <cell r="J54">
            <v>3</v>
          </cell>
          <cell r="K54">
            <v>2</v>
          </cell>
          <cell r="M54">
            <v>5</v>
          </cell>
          <cell r="O54">
            <v>3</v>
          </cell>
          <cell r="P54">
            <v>1</v>
          </cell>
          <cell r="Q54">
            <v>4</v>
          </cell>
          <cell r="R54">
            <v>2</v>
          </cell>
          <cell r="S54">
            <v>4</v>
          </cell>
          <cell r="U54" t="str">
            <v>73</v>
          </cell>
          <cell r="Y54">
            <v>1</v>
          </cell>
          <cell r="Z54">
            <v>6</v>
          </cell>
          <cell r="AA54">
            <v>1</v>
          </cell>
          <cell r="AB54">
            <v>1</v>
          </cell>
          <cell r="AC54">
            <v>2</v>
          </cell>
          <cell r="AD54">
            <v>2</v>
          </cell>
          <cell r="AE54">
            <v>4</v>
          </cell>
          <cell r="AF54">
            <v>3</v>
          </cell>
          <cell r="AG54">
            <v>2</v>
          </cell>
          <cell r="AH54">
            <v>2</v>
          </cell>
          <cell r="AI54">
            <v>2</v>
          </cell>
          <cell r="AK54">
            <v>2</v>
          </cell>
          <cell r="AM54">
            <v>1</v>
          </cell>
        </row>
        <row r="55">
          <cell r="A55" t="str">
            <v>73</v>
          </cell>
          <cell r="I55">
            <v>1</v>
          </cell>
          <cell r="K55">
            <v>3</v>
          </cell>
          <cell r="L55">
            <v>1</v>
          </cell>
          <cell r="M55">
            <v>2</v>
          </cell>
          <cell r="N55">
            <v>1</v>
          </cell>
          <cell r="O55">
            <v>5</v>
          </cell>
          <cell r="P55">
            <v>4</v>
          </cell>
          <cell r="Q55">
            <v>6</v>
          </cell>
          <cell r="R55">
            <v>1</v>
          </cell>
          <cell r="S55">
            <v>3</v>
          </cell>
          <cell r="U55" t="str">
            <v>74</v>
          </cell>
          <cell r="V55">
            <v>1</v>
          </cell>
          <cell r="W55">
            <v>3</v>
          </cell>
          <cell r="X55">
            <v>27</v>
          </cell>
          <cell r="Y55">
            <v>57</v>
          </cell>
          <cell r="Z55">
            <v>45</v>
          </cell>
          <cell r="AA55">
            <v>94</v>
          </cell>
          <cell r="AB55">
            <v>54</v>
          </cell>
          <cell r="AC55">
            <v>64</v>
          </cell>
          <cell r="AD55">
            <v>43</v>
          </cell>
          <cell r="AE55">
            <v>73</v>
          </cell>
          <cell r="AF55">
            <v>33</v>
          </cell>
          <cell r="AG55">
            <v>65</v>
          </cell>
          <cell r="AH55">
            <v>14</v>
          </cell>
          <cell r="AI55">
            <v>36</v>
          </cell>
          <cell r="AJ55">
            <v>5</v>
          </cell>
          <cell r="AK55">
            <v>19</v>
          </cell>
          <cell r="AM55">
            <v>4</v>
          </cell>
        </row>
        <row r="56">
          <cell r="A56" t="str">
            <v>74</v>
          </cell>
          <cell r="G56">
            <v>1</v>
          </cell>
          <cell r="H56">
            <v>6</v>
          </cell>
          <cell r="I56">
            <v>17</v>
          </cell>
          <cell r="J56">
            <v>11</v>
          </cell>
          <cell r="K56">
            <v>27</v>
          </cell>
          <cell r="L56">
            <v>10</v>
          </cell>
          <cell r="M56">
            <v>32</v>
          </cell>
          <cell r="N56">
            <v>2</v>
          </cell>
          <cell r="O56">
            <v>23</v>
          </cell>
          <cell r="P56">
            <v>5</v>
          </cell>
          <cell r="Q56">
            <v>13</v>
          </cell>
          <cell r="R56">
            <v>1</v>
          </cell>
          <cell r="S56">
            <v>18</v>
          </cell>
          <cell r="U56" t="str">
            <v>76</v>
          </cell>
          <cell r="AA56">
            <v>1</v>
          </cell>
          <cell r="AB56">
            <v>3</v>
          </cell>
          <cell r="AE56">
            <v>1</v>
          </cell>
          <cell r="AF56">
            <v>1</v>
          </cell>
          <cell r="AG56">
            <v>5</v>
          </cell>
          <cell r="AH56">
            <v>1</v>
          </cell>
          <cell r="AI56">
            <v>1</v>
          </cell>
        </row>
        <row r="57">
          <cell r="A57" t="str">
            <v>76</v>
          </cell>
          <cell r="I57">
            <v>1</v>
          </cell>
          <cell r="K57">
            <v>3</v>
          </cell>
          <cell r="N57">
            <v>2</v>
          </cell>
          <cell r="O57">
            <v>4</v>
          </cell>
          <cell r="P57">
            <v>1</v>
          </cell>
          <cell r="Q57">
            <v>3</v>
          </cell>
          <cell r="R57">
            <v>1</v>
          </cell>
          <cell r="S57">
            <v>2</v>
          </cell>
          <cell r="U57" t="str">
            <v>77</v>
          </cell>
          <cell r="Z57">
            <v>1</v>
          </cell>
          <cell r="AA57">
            <v>1</v>
          </cell>
          <cell r="AC57">
            <v>2</v>
          </cell>
          <cell r="AD57">
            <v>1</v>
          </cell>
          <cell r="AG57">
            <v>1</v>
          </cell>
          <cell r="AH57">
            <v>1</v>
          </cell>
        </row>
        <row r="58">
          <cell r="A58" t="str">
            <v>77</v>
          </cell>
          <cell r="K58">
            <v>3</v>
          </cell>
          <cell r="L58">
            <v>1</v>
          </cell>
          <cell r="M58">
            <v>2</v>
          </cell>
          <cell r="N58">
            <v>1</v>
          </cell>
          <cell r="O58">
            <v>4</v>
          </cell>
          <cell r="P58">
            <v>2</v>
          </cell>
          <cell r="S58">
            <v>3</v>
          </cell>
          <cell r="U58" t="str">
            <v>85</v>
          </cell>
          <cell r="V58">
            <v>3</v>
          </cell>
          <cell r="W58">
            <v>2</v>
          </cell>
          <cell r="X58">
            <v>22</v>
          </cell>
          <cell r="Y58">
            <v>16</v>
          </cell>
          <cell r="Z58">
            <v>55</v>
          </cell>
          <cell r="AA58">
            <v>31</v>
          </cell>
          <cell r="AB58">
            <v>37</v>
          </cell>
          <cell r="AC58">
            <v>36</v>
          </cell>
          <cell r="AD58">
            <v>25</v>
          </cell>
          <cell r="AE58">
            <v>23</v>
          </cell>
          <cell r="AF58">
            <v>21</v>
          </cell>
          <cell r="AG58">
            <v>13</v>
          </cell>
          <cell r="AH58">
            <v>16</v>
          </cell>
          <cell r="AI58">
            <v>12</v>
          </cell>
          <cell r="AJ58">
            <v>28</v>
          </cell>
          <cell r="AK58">
            <v>14</v>
          </cell>
          <cell r="AL58">
            <v>9</v>
          </cell>
          <cell r="AM58">
            <v>6</v>
          </cell>
        </row>
        <row r="59">
          <cell r="A59" t="str">
            <v>85</v>
          </cell>
          <cell r="G59">
            <v>1</v>
          </cell>
          <cell r="H59">
            <v>4</v>
          </cell>
          <cell r="I59">
            <v>10</v>
          </cell>
          <cell r="J59">
            <v>13</v>
          </cell>
          <cell r="K59">
            <v>15</v>
          </cell>
          <cell r="L59">
            <v>7</v>
          </cell>
          <cell r="M59">
            <v>15</v>
          </cell>
          <cell r="N59">
            <v>7</v>
          </cell>
          <cell r="O59">
            <v>20</v>
          </cell>
          <cell r="P59">
            <v>9</v>
          </cell>
          <cell r="Q59">
            <v>20</v>
          </cell>
          <cell r="R59">
            <v>2</v>
          </cell>
          <cell r="S59">
            <v>14</v>
          </cell>
          <cell r="U59" t="str">
            <v>86</v>
          </cell>
          <cell r="X59">
            <v>27</v>
          </cell>
          <cell r="Y59">
            <v>15</v>
          </cell>
          <cell r="Z59">
            <v>59</v>
          </cell>
          <cell r="AA59">
            <v>53</v>
          </cell>
          <cell r="AB59">
            <v>71</v>
          </cell>
          <cell r="AC59">
            <v>35</v>
          </cell>
          <cell r="AD59">
            <v>42</v>
          </cell>
          <cell r="AE59">
            <v>28</v>
          </cell>
          <cell r="AF59">
            <v>25</v>
          </cell>
          <cell r="AG59">
            <v>22</v>
          </cell>
          <cell r="AH59">
            <v>18</v>
          </cell>
          <cell r="AI59">
            <v>7</v>
          </cell>
          <cell r="AJ59">
            <v>12</v>
          </cell>
          <cell r="AK59">
            <v>15</v>
          </cell>
          <cell r="AL59">
            <v>5</v>
          </cell>
          <cell r="AM59">
            <v>7</v>
          </cell>
        </row>
        <row r="60">
          <cell r="A60" t="str">
            <v>86</v>
          </cell>
          <cell r="F60">
            <v>2</v>
          </cell>
          <cell r="G60">
            <v>6</v>
          </cell>
          <cell r="H60">
            <v>12</v>
          </cell>
          <cell r="I60">
            <v>16</v>
          </cell>
          <cell r="J60">
            <v>18</v>
          </cell>
          <cell r="K60">
            <v>21</v>
          </cell>
          <cell r="L60">
            <v>20</v>
          </cell>
          <cell r="M60">
            <v>32</v>
          </cell>
          <cell r="N60">
            <v>17</v>
          </cell>
          <cell r="O60">
            <v>29</v>
          </cell>
          <cell r="P60">
            <v>12</v>
          </cell>
          <cell r="Q60">
            <v>27</v>
          </cell>
          <cell r="R60">
            <v>6</v>
          </cell>
          <cell r="S60">
            <v>30</v>
          </cell>
          <cell r="U60" t="str">
            <v>87</v>
          </cell>
          <cell r="X60">
            <v>14</v>
          </cell>
          <cell r="Y60">
            <v>15</v>
          </cell>
          <cell r="Z60">
            <v>49</v>
          </cell>
          <cell r="AA60">
            <v>37</v>
          </cell>
          <cell r="AB60">
            <v>51</v>
          </cell>
          <cell r="AC60">
            <v>32</v>
          </cell>
          <cell r="AD60">
            <v>37</v>
          </cell>
          <cell r="AE60">
            <v>20</v>
          </cell>
          <cell r="AF60">
            <v>29</v>
          </cell>
          <cell r="AG60">
            <v>18</v>
          </cell>
          <cell r="AH60">
            <v>22</v>
          </cell>
          <cell r="AI60">
            <v>11</v>
          </cell>
          <cell r="AJ60">
            <v>22</v>
          </cell>
          <cell r="AK60">
            <v>12</v>
          </cell>
          <cell r="AL60">
            <v>8</v>
          </cell>
          <cell r="AM60">
            <v>7</v>
          </cell>
        </row>
        <row r="61">
          <cell r="A61" t="str">
            <v>87</v>
          </cell>
          <cell r="G61">
            <v>1</v>
          </cell>
          <cell r="H61">
            <v>5</v>
          </cell>
          <cell r="I61">
            <v>6</v>
          </cell>
          <cell r="J61">
            <v>22</v>
          </cell>
          <cell r="K61">
            <v>20</v>
          </cell>
          <cell r="L61">
            <v>22</v>
          </cell>
          <cell r="M61">
            <v>26</v>
          </cell>
          <cell r="N61">
            <v>10</v>
          </cell>
          <cell r="O61">
            <v>27</v>
          </cell>
          <cell r="P61">
            <v>6</v>
          </cell>
          <cell r="Q61">
            <v>25</v>
          </cell>
          <cell r="R61">
            <v>6</v>
          </cell>
          <cell r="S61">
            <v>19</v>
          </cell>
        </row>
      </sheetData>
      <sheetData sheetId="12">
        <row r="1">
          <cell r="I1" t="str">
            <v>CNU2</v>
          </cell>
          <cell r="J1" t="str">
            <v>age_REC_Median</v>
          </cell>
          <cell r="K1" t="str">
            <v>age_REC_Mean</v>
          </cell>
        </row>
        <row r="2">
          <cell r="C2" t="str">
            <v>01</v>
          </cell>
          <cell r="D2">
            <v>47</v>
          </cell>
          <cell r="E2">
            <v>49</v>
          </cell>
          <cell r="I2" t="str">
            <v>01</v>
          </cell>
          <cell r="J2">
            <v>49</v>
          </cell>
          <cell r="K2">
            <v>50.484293193717299</v>
          </cell>
          <cell r="O2" t="str">
            <v>01</v>
          </cell>
          <cell r="P2">
            <v>49</v>
          </cell>
          <cell r="Q2">
            <v>49.9402985074627</v>
          </cell>
        </row>
        <row r="3">
          <cell r="C3" t="str">
            <v>02</v>
          </cell>
          <cell r="D3">
            <v>45</v>
          </cell>
          <cell r="E3">
            <v>48.293233082706799</v>
          </cell>
          <cell r="I3" t="str">
            <v>02</v>
          </cell>
          <cell r="J3">
            <v>52</v>
          </cell>
          <cell r="K3">
            <v>52.362903225806399</v>
          </cell>
          <cell r="O3" t="str">
            <v>02</v>
          </cell>
          <cell r="P3">
            <v>49</v>
          </cell>
          <cell r="Q3">
            <v>51.291089108910903</v>
          </cell>
        </row>
        <row r="4">
          <cell r="C4" t="str">
            <v>03</v>
          </cell>
          <cell r="D4">
            <v>47.5</v>
          </cell>
          <cell r="E4">
            <v>47.9444444444444</v>
          </cell>
          <cell r="I4" t="str">
            <v>03</v>
          </cell>
          <cell r="J4">
            <v>50</v>
          </cell>
          <cell r="K4">
            <v>51.824175824175803</v>
          </cell>
          <cell r="O4" t="str">
            <v>03</v>
          </cell>
          <cell r="P4">
            <v>49</v>
          </cell>
          <cell r="Q4">
            <v>51.183486238532097</v>
          </cell>
        </row>
        <row r="5">
          <cell r="C5" t="str">
            <v>04</v>
          </cell>
          <cell r="D5">
            <v>45</v>
          </cell>
          <cell r="E5">
            <v>45.7826086956522</v>
          </cell>
          <cell r="I5" t="str">
            <v>04</v>
          </cell>
          <cell r="J5">
            <v>54</v>
          </cell>
          <cell r="K5">
            <v>54.3611111111111</v>
          </cell>
          <cell r="O5" t="str">
            <v>04</v>
          </cell>
          <cell r="P5">
            <v>52</v>
          </cell>
          <cell r="Q5">
            <v>52.8549618320611</v>
          </cell>
        </row>
        <row r="6">
          <cell r="C6" t="str">
            <v>05</v>
          </cell>
          <cell r="D6">
            <v>47</v>
          </cell>
          <cell r="E6">
            <v>48.188679245282998</v>
          </cell>
          <cell r="I6" t="str">
            <v>05</v>
          </cell>
          <cell r="J6">
            <v>52</v>
          </cell>
          <cell r="K6">
            <v>53.237209302325603</v>
          </cell>
          <cell r="O6" t="str">
            <v>05</v>
          </cell>
          <cell r="P6">
            <v>50.5</v>
          </cell>
          <cell r="Q6">
            <v>52.238805970149301</v>
          </cell>
        </row>
        <row r="7">
          <cell r="C7" t="str">
            <v>06</v>
          </cell>
          <cell r="D7">
            <v>47</v>
          </cell>
          <cell r="E7">
            <v>48.8965517241379</v>
          </cell>
          <cell r="I7" t="str">
            <v>06</v>
          </cell>
          <cell r="J7">
            <v>52</v>
          </cell>
          <cell r="K7">
            <v>53.152439024390198</v>
          </cell>
          <cell r="O7" t="str">
            <v>06</v>
          </cell>
          <cell r="P7">
            <v>50</v>
          </cell>
          <cell r="Q7">
            <v>52.040540540540498</v>
          </cell>
        </row>
        <row r="8">
          <cell r="C8" t="str">
            <v>07</v>
          </cell>
          <cell r="D8">
            <v>55</v>
          </cell>
          <cell r="E8">
            <v>55.428571428571402</v>
          </cell>
          <cell r="I8" t="str">
            <v>07</v>
          </cell>
          <cell r="J8">
            <v>60</v>
          </cell>
          <cell r="K8">
            <v>58.158730158730201</v>
          </cell>
          <cell r="O8" t="str">
            <v>07</v>
          </cell>
          <cell r="P8">
            <v>57.5</v>
          </cell>
          <cell r="Q8">
            <v>56.873949579831901</v>
          </cell>
        </row>
        <row r="9">
          <cell r="C9" t="str">
            <v>08</v>
          </cell>
          <cell r="D9">
            <v>55</v>
          </cell>
          <cell r="E9">
            <v>55.156862745098003</v>
          </cell>
          <cell r="I9" t="str">
            <v>08</v>
          </cell>
          <cell r="J9">
            <v>57</v>
          </cell>
          <cell r="K9">
            <v>56.552238805970099</v>
          </cell>
          <cell r="O9" t="str">
            <v>08</v>
          </cell>
          <cell r="P9">
            <v>55</v>
          </cell>
          <cell r="Q9">
            <v>55.9491525423729</v>
          </cell>
        </row>
        <row r="10">
          <cell r="C10" t="str">
            <v>09</v>
          </cell>
          <cell r="D10">
            <v>56</v>
          </cell>
          <cell r="E10">
            <v>55.300613496932499</v>
          </cell>
          <cell r="I10" t="str">
            <v>09</v>
          </cell>
          <cell r="J10">
            <v>58</v>
          </cell>
          <cell r="K10">
            <v>57.261083743842399</v>
          </cell>
          <cell r="O10" t="str">
            <v>09</v>
          </cell>
          <cell r="P10">
            <v>57</v>
          </cell>
          <cell r="Q10">
            <v>56.387978142076499</v>
          </cell>
        </row>
        <row r="11">
          <cell r="C11" t="str">
            <v>10</v>
          </cell>
          <cell r="D11">
            <v>53</v>
          </cell>
          <cell r="E11">
            <v>53.842105263157897</v>
          </cell>
          <cell r="I11" t="str">
            <v>10</v>
          </cell>
          <cell r="J11">
            <v>55</v>
          </cell>
          <cell r="K11">
            <v>55</v>
          </cell>
          <cell r="O11" t="str">
            <v>10</v>
          </cell>
          <cell r="P11">
            <v>54</v>
          </cell>
          <cell r="Q11">
            <v>54.494252873563198</v>
          </cell>
        </row>
        <row r="12">
          <cell r="C12" t="str">
            <v>11</v>
          </cell>
          <cell r="D12">
            <v>54.5</v>
          </cell>
          <cell r="E12">
            <v>54.400943396226403</v>
          </cell>
          <cell r="I12" t="str">
            <v>11</v>
          </cell>
          <cell r="J12">
            <v>57</v>
          </cell>
          <cell r="K12">
            <v>56.211340206185596</v>
          </cell>
          <cell r="O12" t="str">
            <v>11</v>
          </cell>
          <cell r="P12">
            <v>56</v>
          </cell>
          <cell r="Q12">
            <v>55.266009852216698</v>
          </cell>
        </row>
        <row r="13">
          <cell r="C13" t="str">
            <v>12</v>
          </cell>
          <cell r="D13">
            <v>58</v>
          </cell>
          <cell r="E13">
            <v>57</v>
          </cell>
          <cell r="I13" t="str">
            <v>12</v>
          </cell>
          <cell r="J13">
            <v>60</v>
          </cell>
          <cell r="K13">
            <v>58.640625</v>
          </cell>
          <cell r="O13" t="str">
            <v>12</v>
          </cell>
          <cell r="P13">
            <v>59</v>
          </cell>
          <cell r="Q13">
            <v>57.9633027522936</v>
          </cell>
        </row>
        <row r="14">
          <cell r="C14" t="str">
            <v>13</v>
          </cell>
          <cell r="D14">
            <v>61</v>
          </cell>
          <cell r="E14">
            <v>58.684210526315802</v>
          </cell>
          <cell r="I14" t="str">
            <v>13</v>
          </cell>
          <cell r="J14">
            <v>55</v>
          </cell>
          <cell r="K14">
            <v>57.2631578947368</v>
          </cell>
          <cell r="O14" t="str">
            <v>13</v>
          </cell>
          <cell r="P14">
            <v>58.5</v>
          </cell>
          <cell r="Q14">
            <v>57.973684210526301</v>
          </cell>
        </row>
        <row r="15">
          <cell r="C15" t="str">
            <v>14</v>
          </cell>
          <cell r="D15">
            <v>54.5</v>
          </cell>
          <cell r="E15">
            <v>55.045454545454497</v>
          </cell>
          <cell r="I15" t="str">
            <v>14</v>
          </cell>
          <cell r="J15">
            <v>55</v>
          </cell>
          <cell r="K15">
            <v>55.486956521739103</v>
          </cell>
          <cell r="O15" t="str">
            <v>14</v>
          </cell>
          <cell r="P15">
            <v>55</v>
          </cell>
          <cell r="Q15">
            <v>55.251012145749002</v>
          </cell>
        </row>
        <row r="16">
          <cell r="C16" t="str">
            <v>15</v>
          </cell>
          <cell r="D16">
            <v>59</v>
          </cell>
          <cell r="E16">
            <v>58.696969696969703</v>
          </cell>
          <cell r="I16" t="str">
            <v>15</v>
          </cell>
          <cell r="J16">
            <v>62</v>
          </cell>
          <cell r="K16">
            <v>59.271604938271601</v>
          </cell>
          <cell r="O16" t="str">
            <v>15</v>
          </cell>
          <cell r="P16">
            <v>60</v>
          </cell>
          <cell r="Q16">
            <v>59.105263157894697</v>
          </cell>
        </row>
        <row r="17">
          <cell r="C17" t="str">
            <v>16</v>
          </cell>
          <cell r="D17">
            <v>52</v>
          </cell>
          <cell r="E17">
            <v>52.748299319727899</v>
          </cell>
          <cell r="I17" t="str">
            <v>16</v>
          </cell>
          <cell r="J17">
            <v>56</v>
          </cell>
          <cell r="K17">
            <v>55.138248847926299</v>
          </cell>
          <cell r="O17" t="str">
            <v>16</v>
          </cell>
          <cell r="P17">
            <v>54</v>
          </cell>
          <cell r="Q17">
            <v>54.173076923076898</v>
          </cell>
        </row>
        <row r="18">
          <cell r="C18" t="str">
            <v>17</v>
          </cell>
          <cell r="D18">
            <v>54</v>
          </cell>
          <cell r="E18">
            <v>54.9375</v>
          </cell>
          <cell r="I18" t="str">
            <v>17</v>
          </cell>
          <cell r="J18">
            <v>57</v>
          </cell>
          <cell r="K18">
            <v>56.320895522388099</v>
          </cell>
          <cell r="O18" t="str">
            <v>17</v>
          </cell>
          <cell r="P18">
            <v>56.5</v>
          </cell>
          <cell r="Q18">
            <v>56.054216867469897</v>
          </cell>
        </row>
        <row r="19">
          <cell r="C19" t="str">
            <v>18</v>
          </cell>
          <cell r="D19">
            <v>56.5</v>
          </cell>
          <cell r="E19">
            <v>56.6</v>
          </cell>
          <cell r="I19" t="str">
            <v>18</v>
          </cell>
          <cell r="J19">
            <v>58</v>
          </cell>
          <cell r="K19">
            <v>57.541353383458599</v>
          </cell>
          <cell r="O19" t="str">
            <v>18</v>
          </cell>
          <cell r="P19">
            <v>58</v>
          </cell>
          <cell r="Q19">
            <v>57.248704663212401</v>
          </cell>
        </row>
        <row r="20">
          <cell r="C20" t="str">
            <v>19</v>
          </cell>
          <cell r="D20">
            <v>56</v>
          </cell>
          <cell r="E20">
            <v>55.462499999999999</v>
          </cell>
          <cell r="I20" t="str">
            <v>19</v>
          </cell>
          <cell r="J20">
            <v>58</v>
          </cell>
          <cell r="K20">
            <v>56.197674418604599</v>
          </cell>
          <cell r="O20" t="str">
            <v>19</v>
          </cell>
          <cell r="P20">
            <v>57.5</v>
          </cell>
          <cell r="Q20">
            <v>55.964285714285701</v>
          </cell>
        </row>
        <row r="21">
          <cell r="C21" t="str">
            <v>20</v>
          </cell>
          <cell r="D21">
            <v>57</v>
          </cell>
          <cell r="E21">
            <v>55.6666666666667</v>
          </cell>
          <cell r="I21" t="str">
            <v>20</v>
          </cell>
          <cell r="J21">
            <v>60</v>
          </cell>
          <cell r="K21">
            <v>57.927272727272701</v>
          </cell>
          <cell r="O21" t="str">
            <v>20</v>
          </cell>
          <cell r="P21">
            <v>58.5</v>
          </cell>
          <cell r="Q21">
            <v>57.4428571428571</v>
          </cell>
        </row>
        <row r="22">
          <cell r="C22" t="str">
            <v>21</v>
          </cell>
          <cell r="D22">
            <v>55</v>
          </cell>
          <cell r="E22">
            <v>55.439560439560402</v>
          </cell>
          <cell r="I22" t="str">
            <v>21</v>
          </cell>
          <cell r="J22">
            <v>56</v>
          </cell>
          <cell r="K22">
            <v>55.752808988764002</v>
          </cell>
          <cell r="O22" t="str">
            <v>21</v>
          </cell>
          <cell r="P22">
            <v>56</v>
          </cell>
          <cell r="Q22">
            <v>55.646840148698899</v>
          </cell>
        </row>
        <row r="23">
          <cell r="C23" t="str">
            <v>22</v>
          </cell>
          <cell r="D23">
            <v>57</v>
          </cell>
          <cell r="E23">
            <v>56.383177570093501</v>
          </cell>
          <cell r="I23" t="str">
            <v>22</v>
          </cell>
          <cell r="J23">
            <v>56</v>
          </cell>
          <cell r="K23">
            <v>55.785046728971999</v>
          </cell>
          <cell r="O23" t="str">
            <v>22</v>
          </cell>
          <cell r="P23">
            <v>56</v>
          </cell>
          <cell r="Q23">
            <v>55.934579439252303</v>
          </cell>
        </row>
        <row r="24">
          <cell r="C24" t="str">
            <v>23</v>
          </cell>
          <cell r="D24">
            <v>53</v>
          </cell>
          <cell r="E24">
            <v>53.559322033898297</v>
          </cell>
          <cell r="I24" t="str">
            <v>23</v>
          </cell>
          <cell r="J24">
            <v>55</v>
          </cell>
          <cell r="K24">
            <v>55.090909090909101</v>
          </cell>
          <cell r="O24" t="str">
            <v>23</v>
          </cell>
          <cell r="P24">
            <v>54.5</v>
          </cell>
          <cell r="Q24">
            <v>54.753731343283597</v>
          </cell>
        </row>
        <row r="25">
          <cell r="C25" t="str">
            <v>24</v>
          </cell>
          <cell r="D25">
            <v>55</v>
          </cell>
          <cell r="E25">
            <v>54.9583333333333</v>
          </cell>
          <cell r="I25" t="str">
            <v>24</v>
          </cell>
          <cell r="J25">
            <v>58</v>
          </cell>
          <cell r="K25">
            <v>56.648648648648603</v>
          </cell>
          <cell r="O25" t="str">
            <v>24</v>
          </cell>
          <cell r="P25">
            <v>57</v>
          </cell>
          <cell r="Q25">
            <v>56.234693877551003</v>
          </cell>
        </row>
        <row r="26">
          <cell r="C26" t="str">
            <v>25</v>
          </cell>
          <cell r="D26">
            <v>47.5</v>
          </cell>
          <cell r="E26">
            <v>48.75</v>
          </cell>
          <cell r="I26" t="str">
            <v>25</v>
          </cell>
          <cell r="J26">
            <v>52</v>
          </cell>
          <cell r="K26">
            <v>51.888446215139403</v>
          </cell>
          <cell r="O26" t="str">
            <v>25</v>
          </cell>
          <cell r="P26">
            <v>51</v>
          </cell>
          <cell r="Q26">
            <v>51.678438661709997</v>
          </cell>
        </row>
        <row r="27">
          <cell r="C27" t="str">
            <v>26</v>
          </cell>
          <cell r="D27">
            <v>49</v>
          </cell>
          <cell r="E27">
            <v>50.1354166666667</v>
          </cell>
          <cell r="I27" t="str">
            <v>26</v>
          </cell>
          <cell r="J27">
            <v>50</v>
          </cell>
          <cell r="K27">
            <v>50.720370370370397</v>
          </cell>
          <cell r="O27" t="str">
            <v>26</v>
          </cell>
          <cell r="P27">
            <v>50</v>
          </cell>
          <cell r="Q27">
            <v>50.632075471698101</v>
          </cell>
        </row>
        <row r="28">
          <cell r="C28" t="str">
            <v>27</v>
          </cell>
          <cell r="D28">
            <v>53</v>
          </cell>
          <cell r="E28">
            <v>52.890710382513703</v>
          </cell>
          <cell r="I28" t="str">
            <v>27</v>
          </cell>
          <cell r="J28">
            <v>50</v>
          </cell>
          <cell r="K28">
            <v>51.079245283018899</v>
          </cell>
          <cell r="O28" t="str">
            <v>27</v>
          </cell>
          <cell r="P28">
            <v>51</v>
          </cell>
          <cell r="Q28">
            <v>51.418200408997997</v>
          </cell>
        </row>
        <row r="29">
          <cell r="C29" t="str">
            <v>28</v>
          </cell>
          <cell r="D29">
            <v>50.5</v>
          </cell>
          <cell r="E29">
            <v>50.857142857142897</v>
          </cell>
          <cell r="I29" t="str">
            <v>28</v>
          </cell>
          <cell r="J29">
            <v>51</v>
          </cell>
          <cell r="K29">
            <v>51.863945578231302</v>
          </cell>
          <cell r="O29" t="str">
            <v>28</v>
          </cell>
          <cell r="P29">
            <v>51</v>
          </cell>
          <cell r="Q29">
            <v>51.726027397260303</v>
          </cell>
        </row>
        <row r="30">
          <cell r="C30" t="str">
            <v>29</v>
          </cell>
          <cell r="D30">
            <v>49.5</v>
          </cell>
          <cell r="E30">
            <v>50.6875</v>
          </cell>
          <cell r="I30" t="str">
            <v>29</v>
          </cell>
          <cell r="J30">
            <v>53</v>
          </cell>
          <cell r="K30">
            <v>53.353658536585399</v>
          </cell>
          <cell r="O30" t="str">
            <v>29</v>
          </cell>
          <cell r="P30">
            <v>52</v>
          </cell>
          <cell r="Q30">
            <v>53.116666666666703</v>
          </cell>
        </row>
        <row r="31">
          <cell r="C31" t="str">
            <v>30</v>
          </cell>
          <cell r="D31">
            <v>50</v>
          </cell>
          <cell r="E31">
            <v>51.2424242424242</v>
          </cell>
          <cell r="I31" t="str">
            <v>30</v>
          </cell>
          <cell r="J31">
            <v>50</v>
          </cell>
          <cell r="K31">
            <v>51.404878048780503</v>
          </cell>
          <cell r="O31" t="str">
            <v>30</v>
          </cell>
          <cell r="P31">
            <v>50</v>
          </cell>
          <cell r="Q31">
            <v>51.382352941176499</v>
          </cell>
        </row>
        <row r="32">
          <cell r="C32" t="str">
            <v>31</v>
          </cell>
          <cell r="D32">
            <v>47</v>
          </cell>
          <cell r="E32">
            <v>49.3333333333333</v>
          </cell>
          <cell r="I32" t="str">
            <v>31</v>
          </cell>
          <cell r="J32">
            <v>50</v>
          </cell>
          <cell r="K32">
            <v>51.195488721804502</v>
          </cell>
          <cell r="O32" t="str">
            <v>31</v>
          </cell>
          <cell r="P32">
            <v>49</v>
          </cell>
          <cell r="Q32">
            <v>50.7988165680473</v>
          </cell>
        </row>
        <row r="33">
          <cell r="C33" t="str">
            <v>32</v>
          </cell>
          <cell r="D33">
            <v>50.5</v>
          </cell>
          <cell r="E33">
            <v>50.98</v>
          </cell>
          <cell r="I33" t="str">
            <v>32</v>
          </cell>
          <cell r="J33">
            <v>50</v>
          </cell>
          <cell r="K33">
            <v>51.457516339869301</v>
          </cell>
          <cell r="O33" t="str">
            <v>32</v>
          </cell>
          <cell r="P33">
            <v>50</v>
          </cell>
          <cell r="Q33">
            <v>51.339901477832498</v>
          </cell>
        </row>
        <row r="34">
          <cell r="C34" t="str">
            <v>33</v>
          </cell>
          <cell r="D34">
            <v>48</v>
          </cell>
          <cell r="E34">
            <v>49.0704225352113</v>
          </cell>
          <cell r="I34" t="str">
            <v>33</v>
          </cell>
          <cell r="J34">
            <v>50</v>
          </cell>
          <cell r="K34">
            <v>51.569105691056897</v>
          </cell>
          <cell r="O34" t="str">
            <v>33</v>
          </cell>
          <cell r="P34">
            <v>49</v>
          </cell>
          <cell r="Q34">
            <v>51.009463722397498</v>
          </cell>
        </row>
        <row r="35">
          <cell r="C35" t="str">
            <v>34</v>
          </cell>
          <cell r="D35">
            <v>52</v>
          </cell>
          <cell r="E35">
            <v>51.076923076923102</v>
          </cell>
          <cell r="I35" t="str">
            <v>34</v>
          </cell>
          <cell r="J35">
            <v>51</v>
          </cell>
          <cell r="K35">
            <v>51.140350877193001</v>
          </cell>
          <cell r="O35" t="str">
            <v>34</v>
          </cell>
          <cell r="P35">
            <v>51</v>
          </cell>
          <cell r="Q35">
            <v>51.128571428571398</v>
          </cell>
        </row>
        <row r="36">
          <cell r="C36" t="str">
            <v>35</v>
          </cell>
          <cell r="D36">
            <v>46</v>
          </cell>
          <cell r="E36">
            <v>47.130434782608702</v>
          </cell>
          <cell r="I36" t="str">
            <v>35</v>
          </cell>
          <cell r="J36">
            <v>54</v>
          </cell>
          <cell r="K36">
            <v>53.970588235294102</v>
          </cell>
          <cell r="O36" t="str">
            <v>35</v>
          </cell>
          <cell r="P36">
            <v>53</v>
          </cell>
          <cell r="Q36">
            <v>53.155440414507801</v>
          </cell>
        </row>
        <row r="37">
          <cell r="C37" t="str">
            <v>36</v>
          </cell>
          <cell r="D37">
            <v>48</v>
          </cell>
          <cell r="E37">
            <v>49.642857142857103</v>
          </cell>
          <cell r="I37" t="str">
            <v>36</v>
          </cell>
          <cell r="J37">
            <v>53</v>
          </cell>
          <cell r="K37">
            <v>53.092592592592602</v>
          </cell>
          <cell r="O37" t="str">
            <v>36</v>
          </cell>
          <cell r="P37">
            <v>52</v>
          </cell>
          <cell r="Q37">
            <v>52.6967213114754</v>
          </cell>
        </row>
        <row r="38">
          <cell r="C38" t="str">
            <v>37</v>
          </cell>
          <cell r="D38">
            <v>50</v>
          </cell>
          <cell r="E38">
            <v>52.3333333333333</v>
          </cell>
          <cell r="I38" t="str">
            <v>37</v>
          </cell>
          <cell r="J38">
            <v>52</v>
          </cell>
          <cell r="K38">
            <v>53.276595744680897</v>
          </cell>
          <cell r="O38" t="str">
            <v>37</v>
          </cell>
          <cell r="P38">
            <v>51</v>
          </cell>
          <cell r="Q38">
            <v>53.084745762711897</v>
          </cell>
        </row>
        <row r="39">
          <cell r="C39" t="str">
            <v>60</v>
          </cell>
          <cell r="D39">
            <v>50</v>
          </cell>
          <cell r="E39">
            <v>50.895522388059703</v>
          </cell>
          <cell r="I39" t="str">
            <v>60</v>
          </cell>
          <cell r="J39">
            <v>52</v>
          </cell>
          <cell r="K39">
            <v>52.11</v>
          </cell>
          <cell r="O39" t="str">
            <v>60</v>
          </cell>
          <cell r="P39">
            <v>51</v>
          </cell>
          <cell r="Q39">
            <v>52.003911342894398</v>
          </cell>
        </row>
        <row r="40">
          <cell r="C40" t="str">
            <v>61</v>
          </cell>
          <cell r="D40">
            <v>50.5</v>
          </cell>
          <cell r="E40">
            <v>50.785714285714299</v>
          </cell>
          <cell r="I40" t="str">
            <v>61</v>
          </cell>
          <cell r="J40">
            <v>51</v>
          </cell>
          <cell r="K40">
            <v>51.633333333333297</v>
          </cell>
          <cell r="O40" t="str">
            <v>61</v>
          </cell>
          <cell r="P40">
            <v>51</v>
          </cell>
          <cell r="Q40">
            <v>51.544776119402997</v>
          </cell>
        </row>
        <row r="41">
          <cell r="C41" t="str">
            <v>62</v>
          </cell>
          <cell r="D41">
            <v>50</v>
          </cell>
          <cell r="E41">
            <v>50.529411764705898</v>
          </cell>
          <cell r="I41" t="str">
            <v>62</v>
          </cell>
          <cell r="J41">
            <v>52</v>
          </cell>
          <cell r="K41">
            <v>52.726973684210499</v>
          </cell>
          <cell r="O41" t="str">
            <v>62</v>
          </cell>
          <cell r="P41">
            <v>51</v>
          </cell>
          <cell r="Q41">
            <v>52.246786632390702</v>
          </cell>
        </row>
        <row r="42">
          <cell r="C42" t="str">
            <v>63</v>
          </cell>
          <cell r="D42">
            <v>50</v>
          </cell>
          <cell r="E42">
            <v>49.75</v>
          </cell>
          <cell r="I42" t="str">
            <v>63</v>
          </cell>
          <cell r="J42">
            <v>51</v>
          </cell>
          <cell r="K42">
            <v>51.534136546184698</v>
          </cell>
          <cell r="O42" t="str">
            <v>63</v>
          </cell>
          <cell r="P42">
            <v>50</v>
          </cell>
          <cell r="Q42">
            <v>51.330960854092503</v>
          </cell>
        </row>
        <row r="43">
          <cell r="C43" t="str">
            <v>64</v>
          </cell>
          <cell r="D43">
            <v>52</v>
          </cell>
          <cell r="E43">
            <v>53.229729729729698</v>
          </cell>
          <cell r="I43" t="str">
            <v>64</v>
          </cell>
          <cell r="J43">
            <v>54</v>
          </cell>
          <cell r="K43">
            <v>54.28</v>
          </cell>
          <cell r="O43" t="str">
            <v>64</v>
          </cell>
          <cell r="P43">
            <v>54</v>
          </cell>
          <cell r="Q43">
            <v>54.020066889632098</v>
          </cell>
        </row>
        <row r="44">
          <cell r="C44" t="str">
            <v>65</v>
          </cell>
          <cell r="D44">
            <v>50</v>
          </cell>
          <cell r="E44">
            <v>51.597701149425298</v>
          </cell>
          <cell r="I44" t="str">
            <v>65</v>
          </cell>
          <cell r="J44">
            <v>53</v>
          </cell>
          <cell r="K44">
            <v>53.966101694915302</v>
          </cell>
          <cell r="O44" t="str">
            <v>65</v>
          </cell>
          <cell r="P44">
            <v>53</v>
          </cell>
          <cell r="Q44">
            <v>53.185606060606098</v>
          </cell>
        </row>
        <row r="45">
          <cell r="C45" t="str">
            <v>66</v>
          </cell>
          <cell r="D45">
            <v>52</v>
          </cell>
          <cell r="E45">
            <v>52.211538461538503</v>
          </cell>
          <cell r="I45" t="str">
            <v>66</v>
          </cell>
          <cell r="J45">
            <v>52</v>
          </cell>
          <cell r="K45">
            <v>52.993670886075897</v>
          </cell>
          <cell r="O45" t="str">
            <v>66</v>
          </cell>
          <cell r="P45">
            <v>52</v>
          </cell>
          <cell r="Q45">
            <v>52.8</v>
          </cell>
        </row>
        <row r="46">
          <cell r="C46" t="str">
            <v>67</v>
          </cell>
          <cell r="D46">
            <v>49</v>
          </cell>
          <cell r="E46">
            <v>50.396226415094297</v>
          </cell>
          <cell r="I46" t="str">
            <v>67</v>
          </cell>
          <cell r="J46">
            <v>51</v>
          </cell>
          <cell r="K46">
            <v>51.451127819548901</v>
          </cell>
          <cell r="O46" t="str">
            <v>67</v>
          </cell>
          <cell r="P46">
            <v>51</v>
          </cell>
          <cell r="Q46">
            <v>51.1505376344086</v>
          </cell>
        </row>
        <row r="47">
          <cell r="C47" t="str">
            <v>68</v>
          </cell>
          <cell r="D47">
            <v>50.5</v>
          </cell>
          <cell r="E47">
            <v>51.40625</v>
          </cell>
          <cell r="I47" t="str">
            <v>68</v>
          </cell>
          <cell r="J47">
            <v>51</v>
          </cell>
          <cell r="K47">
            <v>52.165217391304303</v>
          </cell>
          <cell r="O47" t="str">
            <v>68</v>
          </cell>
          <cell r="P47">
            <v>51</v>
          </cell>
          <cell r="Q47">
            <v>52</v>
          </cell>
        </row>
        <row r="48">
          <cell r="C48" t="str">
            <v>69</v>
          </cell>
          <cell r="D48">
            <v>49.5</v>
          </cell>
          <cell r="E48">
            <v>50.4375</v>
          </cell>
          <cell r="I48" t="str">
            <v>69</v>
          </cell>
          <cell r="J48">
            <v>53</v>
          </cell>
          <cell r="K48">
            <v>53.678571428571402</v>
          </cell>
          <cell r="O48" t="str">
            <v>69</v>
          </cell>
          <cell r="P48">
            <v>52</v>
          </cell>
          <cell r="Q48">
            <v>52.784482758620697</v>
          </cell>
        </row>
        <row r="49">
          <cell r="C49" t="str">
            <v>70</v>
          </cell>
          <cell r="D49">
            <v>57.5</v>
          </cell>
          <cell r="E49">
            <v>56.362068965517203</v>
          </cell>
          <cell r="I49" t="str">
            <v>70</v>
          </cell>
          <cell r="J49">
            <v>59</v>
          </cell>
          <cell r="K49">
            <v>58.947368421052602</v>
          </cell>
          <cell r="O49" t="str">
            <v>70</v>
          </cell>
          <cell r="P49">
            <v>58</v>
          </cell>
          <cell r="Q49">
            <v>58.075581395348799</v>
          </cell>
        </row>
        <row r="50">
          <cell r="C50" t="str">
            <v>71</v>
          </cell>
          <cell r="D50">
            <v>57</v>
          </cell>
          <cell r="E50">
            <v>55.1034482758621</v>
          </cell>
          <cell r="I50" t="str">
            <v>71</v>
          </cell>
          <cell r="J50">
            <v>58</v>
          </cell>
          <cell r="K50">
            <v>57.1929824561403</v>
          </cell>
          <cell r="O50" t="str">
            <v>71</v>
          </cell>
          <cell r="P50">
            <v>58</v>
          </cell>
          <cell r="Q50">
            <v>56.488372093023301</v>
          </cell>
        </row>
        <row r="51">
          <cell r="C51" t="str">
            <v>72</v>
          </cell>
          <cell r="D51">
            <v>55.5</v>
          </cell>
          <cell r="E51">
            <v>55.1666666666667</v>
          </cell>
          <cell r="I51" t="str">
            <v>72</v>
          </cell>
          <cell r="J51">
            <v>56.5</v>
          </cell>
          <cell r="K51">
            <v>57.6666666666667</v>
          </cell>
          <cell r="O51" t="str">
            <v>72</v>
          </cell>
          <cell r="P51">
            <v>56.5</v>
          </cell>
          <cell r="Q51">
            <v>57.0416666666667</v>
          </cell>
        </row>
        <row r="52">
          <cell r="C52" t="str">
            <v>73</v>
          </cell>
          <cell r="D52">
            <v>61</v>
          </cell>
          <cell r="E52">
            <v>60.857142857142897</v>
          </cell>
          <cell r="I52" t="str">
            <v>73</v>
          </cell>
          <cell r="J52">
            <v>58.5</v>
          </cell>
          <cell r="K52">
            <v>57.55</v>
          </cell>
          <cell r="O52" t="str">
            <v>73</v>
          </cell>
          <cell r="P52">
            <v>61</v>
          </cell>
          <cell r="Q52">
            <v>58.407407407407398</v>
          </cell>
        </row>
        <row r="53">
          <cell r="C53" t="str">
            <v>74</v>
          </cell>
          <cell r="D53">
            <v>50</v>
          </cell>
          <cell r="E53">
            <v>51.0571428571429</v>
          </cell>
          <cell r="I53" t="str">
            <v>74</v>
          </cell>
          <cell r="J53">
            <v>52</v>
          </cell>
          <cell r="K53">
            <v>53.244274809160302</v>
          </cell>
          <cell r="O53" t="str">
            <v>74</v>
          </cell>
          <cell r="P53">
            <v>52</v>
          </cell>
          <cell r="Q53">
            <v>52.783132530120497</v>
          </cell>
        </row>
        <row r="54">
          <cell r="C54" t="str">
            <v>76</v>
          </cell>
          <cell r="D54">
            <v>60.5</v>
          </cell>
          <cell r="E54">
            <v>61</v>
          </cell>
          <cell r="I54" t="str">
            <v>76</v>
          </cell>
          <cell r="J54">
            <v>57</v>
          </cell>
          <cell r="K54">
            <v>56</v>
          </cell>
          <cell r="O54" t="str">
            <v>76</v>
          </cell>
          <cell r="P54">
            <v>57</v>
          </cell>
          <cell r="Q54">
            <v>57.176470588235297</v>
          </cell>
        </row>
        <row r="55">
          <cell r="C55" t="str">
            <v>77</v>
          </cell>
          <cell r="D55">
            <v>58</v>
          </cell>
          <cell r="E55">
            <v>57.5</v>
          </cell>
          <cell r="I55" t="str">
            <v>77</v>
          </cell>
          <cell r="J55">
            <v>55</v>
          </cell>
          <cell r="K55">
            <v>56.25</v>
          </cell>
          <cell r="O55" t="str">
            <v>77</v>
          </cell>
          <cell r="P55">
            <v>55.5</v>
          </cell>
          <cell r="Q55">
            <v>56.5625</v>
          </cell>
        </row>
        <row r="56">
          <cell r="C56" t="str">
            <v>85</v>
          </cell>
          <cell r="D56">
            <v>52</v>
          </cell>
          <cell r="E56">
            <v>52.976190476190503</v>
          </cell>
          <cell r="I56" t="str">
            <v>85</v>
          </cell>
          <cell r="J56">
            <v>56</v>
          </cell>
          <cell r="K56">
            <v>55.578947368421098</v>
          </cell>
          <cell r="O56" t="str">
            <v>85</v>
          </cell>
          <cell r="P56">
            <v>55</v>
          </cell>
          <cell r="Q56">
            <v>54.781021897810199</v>
          </cell>
        </row>
        <row r="57">
          <cell r="C57" t="str">
            <v>86</v>
          </cell>
          <cell r="D57">
            <v>52</v>
          </cell>
          <cell r="E57">
            <v>52.471264367816097</v>
          </cell>
          <cell r="I57" t="str">
            <v>86</v>
          </cell>
          <cell r="J57">
            <v>55</v>
          </cell>
          <cell r="K57">
            <v>55.043478260869598</v>
          </cell>
          <cell r="O57" t="str">
            <v>86</v>
          </cell>
          <cell r="P57">
            <v>54</v>
          </cell>
          <cell r="Q57">
            <v>54.1411290322581</v>
          </cell>
        </row>
        <row r="58">
          <cell r="C58" t="str">
            <v>87</v>
          </cell>
          <cell r="D58">
            <v>51</v>
          </cell>
          <cell r="E58">
            <v>52.450704225352098</v>
          </cell>
          <cell r="I58" t="str">
            <v>87</v>
          </cell>
          <cell r="J58">
            <v>56</v>
          </cell>
          <cell r="K58">
            <v>55.870967741935502</v>
          </cell>
          <cell r="O58" t="str">
            <v>87</v>
          </cell>
          <cell r="P58">
            <v>54</v>
          </cell>
          <cell r="Q58">
            <v>54.625641025641002</v>
          </cell>
        </row>
        <row r="62">
          <cell r="C62" t="str">
            <v>01</v>
          </cell>
          <cell r="D62">
            <v>44</v>
          </cell>
          <cell r="E62">
            <v>45.389570552147198</v>
          </cell>
          <cell r="I62" t="str">
            <v>01</v>
          </cell>
          <cell r="J62">
            <v>44</v>
          </cell>
          <cell r="K62">
            <v>45.666077738515902</v>
          </cell>
          <cell r="O62" t="str">
            <v>01</v>
          </cell>
          <cell r="P62">
            <v>44</v>
          </cell>
          <cell r="Q62">
            <v>45.518062397372702</v>
          </cell>
        </row>
        <row r="63">
          <cell r="C63" t="str">
            <v>02</v>
          </cell>
          <cell r="D63">
            <v>44</v>
          </cell>
          <cell r="E63">
            <v>44.494623655913998</v>
          </cell>
          <cell r="I63" t="str">
            <v>02</v>
          </cell>
          <cell r="J63">
            <v>45</v>
          </cell>
          <cell r="K63">
            <v>46.082959641255599</v>
          </cell>
          <cell r="O63" t="str">
            <v>02</v>
          </cell>
          <cell r="P63">
            <v>45</v>
          </cell>
          <cell r="Q63">
            <v>45.360635696821497</v>
          </cell>
        </row>
        <row r="64">
          <cell r="C64" t="str">
            <v>03</v>
          </cell>
          <cell r="D64">
            <v>43</v>
          </cell>
          <cell r="E64">
            <v>44.154929577464799</v>
          </cell>
          <cell r="I64" t="str">
            <v>03</v>
          </cell>
          <cell r="J64">
            <v>44</v>
          </cell>
          <cell r="K64">
            <v>45.120879120879103</v>
          </cell>
          <cell r="O64" t="str">
            <v>03</v>
          </cell>
          <cell r="P64">
            <v>44</v>
          </cell>
          <cell r="Q64">
            <v>44.697530864197503</v>
          </cell>
        </row>
        <row r="65">
          <cell r="C65" t="str">
            <v>04</v>
          </cell>
          <cell r="D65">
            <v>41</v>
          </cell>
          <cell r="E65">
            <v>43.2173913043478</v>
          </cell>
          <cell r="I65" t="str">
            <v>04</v>
          </cell>
          <cell r="J65">
            <v>44</v>
          </cell>
          <cell r="K65">
            <v>46.257142857142902</v>
          </cell>
          <cell r="O65" t="str">
            <v>04</v>
          </cell>
          <cell r="P65">
            <v>44</v>
          </cell>
          <cell r="Q65">
            <v>45.051724137930997</v>
          </cell>
        </row>
        <row r="66">
          <cell r="C66" t="str">
            <v>05</v>
          </cell>
          <cell r="D66">
            <v>43</v>
          </cell>
          <cell r="E66">
            <v>43.770398481973402</v>
          </cell>
          <cell r="I66" t="str">
            <v>05</v>
          </cell>
          <cell r="J66">
            <v>46</v>
          </cell>
          <cell r="K66">
            <v>46.854643337819702</v>
          </cell>
          <cell r="O66" t="str">
            <v>05</v>
          </cell>
          <cell r="P66">
            <v>45</v>
          </cell>
          <cell r="Q66">
            <v>45.574803149606304</v>
          </cell>
        </row>
        <row r="67">
          <cell r="C67" t="str">
            <v>06</v>
          </cell>
          <cell r="D67">
            <v>42</v>
          </cell>
          <cell r="E67">
            <v>43.244498777506102</v>
          </cell>
          <cell r="I67" t="str">
            <v>06</v>
          </cell>
          <cell r="J67">
            <v>46</v>
          </cell>
          <cell r="K67">
            <v>46.847150259067398</v>
          </cell>
          <cell r="O67" t="str">
            <v>06</v>
          </cell>
          <cell r="P67">
            <v>44</v>
          </cell>
          <cell r="Q67">
            <v>44.9937106918239</v>
          </cell>
        </row>
        <row r="68">
          <cell r="C68" t="str">
            <v>07</v>
          </cell>
          <cell r="D68">
            <v>45</v>
          </cell>
          <cell r="E68">
            <v>46.533512064343199</v>
          </cell>
          <cell r="I68" t="str">
            <v>07</v>
          </cell>
          <cell r="J68">
            <v>47</v>
          </cell>
          <cell r="K68">
            <v>48.284883720930203</v>
          </cell>
          <cell r="O68" t="str">
            <v>07</v>
          </cell>
          <cell r="P68">
            <v>46</v>
          </cell>
          <cell r="Q68">
            <v>47.086238532110102</v>
          </cell>
        </row>
        <row r="69">
          <cell r="C69" t="str">
            <v>08</v>
          </cell>
          <cell r="D69">
            <v>45.5</v>
          </cell>
          <cell r="E69">
            <v>46.689393939393902</v>
          </cell>
          <cell r="I69" t="str">
            <v>08</v>
          </cell>
          <cell r="J69">
            <v>44</v>
          </cell>
          <cell r="K69">
            <v>45.24</v>
          </cell>
          <cell r="O69" t="str">
            <v>08</v>
          </cell>
          <cell r="P69">
            <v>45</v>
          </cell>
          <cell r="Q69">
            <v>46.1642512077295</v>
          </cell>
        </row>
        <row r="70">
          <cell r="C70" t="str">
            <v>09</v>
          </cell>
          <cell r="D70">
            <v>47</v>
          </cell>
          <cell r="E70">
            <v>47.1709601873536</v>
          </cell>
          <cell r="I70" t="str">
            <v>09</v>
          </cell>
          <cell r="J70">
            <v>48</v>
          </cell>
          <cell r="K70">
            <v>48.487179487179503</v>
          </cell>
          <cell r="O70" t="str">
            <v>09</v>
          </cell>
          <cell r="P70">
            <v>47</v>
          </cell>
          <cell r="Q70">
            <v>47.636913767019699</v>
          </cell>
        </row>
        <row r="71">
          <cell r="C71" t="str">
            <v>10</v>
          </cell>
          <cell r="D71">
            <v>43.5</v>
          </cell>
          <cell r="E71">
            <v>45.255555555555603</v>
          </cell>
          <cell r="I71" t="str">
            <v>10</v>
          </cell>
          <cell r="J71">
            <v>50</v>
          </cell>
          <cell r="K71">
            <v>50.5</v>
          </cell>
          <cell r="O71" t="str">
            <v>10</v>
          </cell>
          <cell r="P71">
            <v>46</v>
          </cell>
          <cell r="Q71">
            <v>46.924242424242401</v>
          </cell>
        </row>
        <row r="72">
          <cell r="C72" t="str">
            <v>11</v>
          </cell>
          <cell r="D72">
            <v>46</v>
          </cell>
          <cell r="E72">
            <v>46.911798396334497</v>
          </cell>
          <cell r="I72" t="str">
            <v>11</v>
          </cell>
          <cell r="J72">
            <v>49</v>
          </cell>
          <cell r="K72">
            <v>49.571120689655203</v>
          </cell>
          <cell r="O72" t="str">
            <v>11</v>
          </cell>
          <cell r="P72">
            <v>47</v>
          </cell>
          <cell r="Q72">
            <v>47.834704562453297</v>
          </cell>
        </row>
        <row r="73">
          <cell r="C73" t="str">
            <v>12</v>
          </cell>
          <cell r="D73">
            <v>47</v>
          </cell>
          <cell r="E73">
            <v>47.726457399103097</v>
          </cell>
          <cell r="I73" t="str">
            <v>12</v>
          </cell>
          <cell r="J73">
            <v>53</v>
          </cell>
          <cell r="K73">
            <v>51.677685950413199</v>
          </cell>
          <cell r="O73" t="str">
            <v>12</v>
          </cell>
          <cell r="P73">
            <v>49</v>
          </cell>
          <cell r="Q73">
            <v>49.116279069767401</v>
          </cell>
        </row>
        <row r="74">
          <cell r="C74" t="str">
            <v>13</v>
          </cell>
          <cell r="D74">
            <v>49</v>
          </cell>
          <cell r="E74">
            <v>48.475409836065602</v>
          </cell>
          <cell r="I74" t="str">
            <v>13</v>
          </cell>
          <cell r="J74">
            <v>50.5</v>
          </cell>
          <cell r="K74">
            <v>50.294117647058798</v>
          </cell>
          <cell r="O74" t="str">
            <v>13</v>
          </cell>
          <cell r="P74">
            <v>49</v>
          </cell>
          <cell r="Q74">
            <v>49.126315789473701</v>
          </cell>
        </row>
        <row r="75">
          <cell r="C75" t="str">
            <v>14</v>
          </cell>
          <cell r="D75">
            <v>45.5</v>
          </cell>
          <cell r="E75">
            <v>47.034883720930203</v>
          </cell>
          <cell r="I75" t="str">
            <v>14</v>
          </cell>
          <cell r="J75">
            <v>47</v>
          </cell>
          <cell r="K75">
            <v>48.672268907563002</v>
          </cell>
          <cell r="O75" t="str">
            <v>14</v>
          </cell>
          <cell r="P75">
            <v>46</v>
          </cell>
          <cell r="Q75">
            <v>47.551724137930997</v>
          </cell>
        </row>
        <row r="76">
          <cell r="C76" t="str">
            <v>15</v>
          </cell>
          <cell r="D76">
            <v>50</v>
          </cell>
          <cell r="E76">
            <v>50.771604938271601</v>
          </cell>
          <cell r="I76" t="str">
            <v>15</v>
          </cell>
          <cell r="J76">
            <v>52</v>
          </cell>
          <cell r="K76">
            <v>51.492957746478901</v>
          </cell>
          <cell r="O76" t="str">
            <v>15</v>
          </cell>
          <cell r="P76">
            <v>52</v>
          </cell>
          <cell r="Q76">
            <v>51.108552631578902</v>
          </cell>
        </row>
        <row r="77">
          <cell r="C77" t="str">
            <v>16</v>
          </cell>
          <cell r="D77">
            <v>44</v>
          </cell>
          <cell r="E77">
            <v>44.6960132890365</v>
          </cell>
          <cell r="I77" t="str">
            <v>16</v>
          </cell>
          <cell r="J77">
            <v>47</v>
          </cell>
          <cell r="K77">
            <v>47.240896358543402</v>
          </cell>
          <cell r="O77" t="str">
            <v>16</v>
          </cell>
          <cell r="P77">
            <v>45</v>
          </cell>
          <cell r="Q77">
            <v>45.643378519290899</v>
          </cell>
        </row>
        <row r="78">
          <cell r="C78" t="str">
            <v>17</v>
          </cell>
          <cell r="D78">
            <v>43</v>
          </cell>
          <cell r="E78">
            <v>45.081081081081102</v>
          </cell>
          <cell r="I78" t="str">
            <v>17</v>
          </cell>
          <cell r="J78">
            <v>46</v>
          </cell>
          <cell r="K78">
            <v>47.278145695364202</v>
          </cell>
          <cell r="O78" t="str">
            <v>17</v>
          </cell>
          <cell r="P78">
            <v>45</v>
          </cell>
          <cell r="Q78">
            <v>46.5555555555556</v>
          </cell>
        </row>
        <row r="79">
          <cell r="C79" t="str">
            <v>18</v>
          </cell>
          <cell r="D79">
            <v>44</v>
          </cell>
          <cell r="E79">
            <v>46.021097046413502</v>
          </cell>
          <cell r="I79" t="str">
            <v>18</v>
          </cell>
          <cell r="J79">
            <v>49</v>
          </cell>
          <cell r="K79">
            <v>49.515625</v>
          </cell>
          <cell r="O79" t="str">
            <v>18</v>
          </cell>
          <cell r="P79">
            <v>47</v>
          </cell>
          <cell r="Q79">
            <v>47.835699797160203</v>
          </cell>
        </row>
        <row r="80">
          <cell r="C80" t="str">
            <v>19</v>
          </cell>
          <cell r="D80">
            <v>44</v>
          </cell>
          <cell r="E80">
            <v>45.485380116959099</v>
          </cell>
          <cell r="I80" t="str">
            <v>19</v>
          </cell>
          <cell r="J80">
            <v>47</v>
          </cell>
          <cell r="K80">
            <v>48.073089700996697</v>
          </cell>
          <cell r="O80" t="str">
            <v>19</v>
          </cell>
          <cell r="P80">
            <v>46</v>
          </cell>
          <cell r="Q80">
            <v>46.696734059097999</v>
          </cell>
        </row>
        <row r="81">
          <cell r="C81" t="str">
            <v>20</v>
          </cell>
          <cell r="D81">
            <v>45</v>
          </cell>
          <cell r="E81">
            <v>45.76</v>
          </cell>
          <cell r="I81" t="str">
            <v>20</v>
          </cell>
          <cell r="J81">
            <v>53</v>
          </cell>
          <cell r="K81">
            <v>50.854545454545502</v>
          </cell>
          <cell r="O81" t="str">
            <v>20</v>
          </cell>
          <cell r="P81">
            <v>47.5</v>
          </cell>
          <cell r="Q81">
            <v>47.915384615384603</v>
          </cell>
        </row>
        <row r="82">
          <cell r="C82" t="str">
            <v>21</v>
          </cell>
          <cell r="D82">
            <v>45</v>
          </cell>
          <cell r="E82">
            <v>45.762773722627699</v>
          </cell>
          <cell r="I82" t="str">
            <v>21</v>
          </cell>
          <cell r="J82">
            <v>44</v>
          </cell>
          <cell r="K82">
            <v>45.30078125</v>
          </cell>
          <cell r="O82" t="str">
            <v>21</v>
          </cell>
          <cell r="P82">
            <v>44</v>
          </cell>
          <cell r="Q82">
            <v>45.539622641509403</v>
          </cell>
        </row>
        <row r="83">
          <cell r="C83" t="str">
            <v>22</v>
          </cell>
          <cell r="D83">
            <v>45</v>
          </cell>
          <cell r="E83">
            <v>46.0946372239748</v>
          </cell>
          <cell r="I83" t="str">
            <v>22</v>
          </cell>
          <cell r="J83">
            <v>46</v>
          </cell>
          <cell r="K83">
            <v>46.941860465116299</v>
          </cell>
          <cell r="O83" t="str">
            <v>22</v>
          </cell>
          <cell r="P83">
            <v>46</v>
          </cell>
          <cell r="Q83">
            <v>46.535552193645998</v>
          </cell>
        </row>
        <row r="84">
          <cell r="C84" t="str">
            <v>23</v>
          </cell>
          <cell r="D84">
            <v>43</v>
          </cell>
          <cell r="E84">
            <v>43.5610687022901</v>
          </cell>
          <cell r="I84" t="str">
            <v>23</v>
          </cell>
          <cell r="J84">
            <v>45</v>
          </cell>
          <cell r="K84">
            <v>44.939655172413801</v>
          </cell>
          <cell r="O84" t="str">
            <v>23</v>
          </cell>
          <cell r="P84">
            <v>44</v>
          </cell>
          <cell r="Q84">
            <v>44.347540983606599</v>
          </cell>
        </row>
        <row r="85">
          <cell r="C85" t="str">
            <v>24</v>
          </cell>
          <cell r="D85">
            <v>40</v>
          </cell>
          <cell r="E85">
            <v>40.594594594594597</v>
          </cell>
          <cell r="I85" t="str">
            <v>24</v>
          </cell>
          <cell r="J85">
            <v>43</v>
          </cell>
          <cell r="K85">
            <v>44.113636363636402</v>
          </cell>
          <cell r="O85" t="str">
            <v>24</v>
          </cell>
          <cell r="P85">
            <v>41.5</v>
          </cell>
          <cell r="Q85">
            <v>42.506172839506199</v>
          </cell>
        </row>
        <row r="86">
          <cell r="C86" t="str">
            <v>25</v>
          </cell>
          <cell r="D86">
            <v>44</v>
          </cell>
          <cell r="E86">
            <v>44.144654088050302</v>
          </cell>
          <cell r="I86" t="str">
            <v>25</v>
          </cell>
          <cell r="J86">
            <v>44</v>
          </cell>
          <cell r="K86">
            <v>44.488795518207297</v>
          </cell>
          <cell r="O86" t="str">
            <v>25</v>
          </cell>
          <cell r="P86">
            <v>44</v>
          </cell>
          <cell r="Q86">
            <v>44.426116838487999</v>
          </cell>
        </row>
        <row r="87">
          <cell r="C87" t="str">
            <v>26</v>
          </cell>
          <cell r="D87">
            <v>42</v>
          </cell>
          <cell r="E87">
            <v>42.981912144702797</v>
          </cell>
          <cell r="I87" t="str">
            <v>26</v>
          </cell>
          <cell r="J87">
            <v>42</v>
          </cell>
          <cell r="K87">
            <v>43.048843187660701</v>
          </cell>
          <cell r="O87" t="str">
            <v>26</v>
          </cell>
          <cell r="P87">
            <v>42</v>
          </cell>
          <cell r="Q87">
            <v>43.026609442060099</v>
          </cell>
        </row>
        <row r="88">
          <cell r="C88" t="str">
            <v>27</v>
          </cell>
          <cell r="D88">
            <v>44</v>
          </cell>
          <cell r="E88">
            <v>44.152866242038201</v>
          </cell>
          <cell r="I88" t="str">
            <v>27</v>
          </cell>
          <cell r="J88">
            <v>41</v>
          </cell>
          <cell r="K88">
            <v>43.0251228836701</v>
          </cell>
          <cell r="O88" t="str">
            <v>27</v>
          </cell>
          <cell r="P88">
            <v>42</v>
          </cell>
          <cell r="Q88">
            <v>43.313135420902803</v>
          </cell>
        </row>
        <row r="89">
          <cell r="C89" t="str">
            <v>28</v>
          </cell>
          <cell r="D89">
            <v>43</v>
          </cell>
          <cell r="E89">
            <v>43.312727272727301</v>
          </cell>
          <cell r="I89" t="str">
            <v>28</v>
          </cell>
          <cell r="J89">
            <v>41</v>
          </cell>
          <cell r="K89">
            <v>42.698019801980202</v>
          </cell>
          <cell r="O89" t="str">
            <v>28</v>
          </cell>
          <cell r="P89">
            <v>41</v>
          </cell>
          <cell r="Q89">
            <v>42.889897843359797</v>
          </cell>
        </row>
        <row r="90">
          <cell r="C90" t="str">
            <v>29</v>
          </cell>
          <cell r="D90">
            <v>41.5</v>
          </cell>
          <cell r="E90">
            <v>41.8333333333333</v>
          </cell>
          <cell r="I90" t="str">
            <v>29</v>
          </cell>
          <cell r="J90">
            <v>41</v>
          </cell>
          <cell r="K90">
            <v>42.187134502924003</v>
          </cell>
          <cell r="O90" t="str">
            <v>29</v>
          </cell>
          <cell r="P90">
            <v>41</v>
          </cell>
          <cell r="Q90">
            <v>42.095238095238102</v>
          </cell>
        </row>
        <row r="91">
          <cell r="C91" t="str">
            <v>30</v>
          </cell>
          <cell r="D91">
            <v>43</v>
          </cell>
          <cell r="E91">
            <v>42.9</v>
          </cell>
          <cell r="I91" t="str">
            <v>30</v>
          </cell>
          <cell r="J91">
            <v>40</v>
          </cell>
          <cell r="K91">
            <v>41.613636363636402</v>
          </cell>
          <cell r="O91" t="str">
            <v>30</v>
          </cell>
          <cell r="P91">
            <v>41</v>
          </cell>
          <cell r="Q91">
            <v>41.878865979381402</v>
          </cell>
        </row>
        <row r="92">
          <cell r="C92" t="str">
            <v>31</v>
          </cell>
          <cell r="D92">
            <v>41</v>
          </cell>
          <cell r="E92">
            <v>41.441780821917803</v>
          </cell>
          <cell r="I92" t="str">
            <v>31</v>
          </cell>
          <cell r="J92">
            <v>39</v>
          </cell>
          <cell r="K92">
            <v>41.535532994923898</v>
          </cell>
          <cell r="O92" t="str">
            <v>31</v>
          </cell>
          <cell r="P92">
            <v>40</v>
          </cell>
          <cell r="Q92">
            <v>41.495626822157398</v>
          </cell>
        </row>
        <row r="93">
          <cell r="C93" t="str">
            <v>32</v>
          </cell>
          <cell r="D93">
            <v>43</v>
          </cell>
          <cell r="E93">
            <v>43.284634760705302</v>
          </cell>
          <cell r="I93" t="str">
            <v>32</v>
          </cell>
          <cell r="J93">
            <v>41</v>
          </cell>
          <cell r="K93">
            <v>42.720321931589503</v>
          </cell>
          <cell r="O93" t="str">
            <v>32</v>
          </cell>
          <cell r="P93">
            <v>42</v>
          </cell>
          <cell r="Q93">
            <v>42.970917225950799</v>
          </cell>
        </row>
        <row r="94">
          <cell r="C94" t="str">
            <v>33</v>
          </cell>
          <cell r="D94">
            <v>41</v>
          </cell>
          <cell r="E94">
            <v>41.622641509433997</v>
          </cell>
          <cell r="I94" t="str">
            <v>33</v>
          </cell>
          <cell r="J94">
            <v>40</v>
          </cell>
          <cell r="K94">
            <v>41.118541033434703</v>
          </cell>
          <cell r="O94" t="str">
            <v>33</v>
          </cell>
          <cell r="P94">
            <v>40</v>
          </cell>
          <cell r="Q94">
            <v>41.343434343434303</v>
          </cell>
        </row>
        <row r="95">
          <cell r="C95" t="str">
            <v>34</v>
          </cell>
          <cell r="D95">
            <v>41</v>
          </cell>
          <cell r="E95">
            <v>41.962962962962997</v>
          </cell>
          <cell r="I95" t="str">
            <v>34</v>
          </cell>
          <cell r="J95">
            <v>38</v>
          </cell>
          <cell r="K95">
            <v>39.969387755101998</v>
          </cell>
          <cell r="O95" t="str">
            <v>34</v>
          </cell>
          <cell r="P95">
            <v>39</v>
          </cell>
          <cell r="Q95">
            <v>40.4</v>
          </cell>
        </row>
        <row r="96">
          <cell r="C96" t="str">
            <v>35</v>
          </cell>
          <cell r="D96">
            <v>41</v>
          </cell>
          <cell r="E96">
            <v>42.823076923076897</v>
          </cell>
          <cell r="I96" t="str">
            <v>35</v>
          </cell>
          <cell r="J96">
            <v>40</v>
          </cell>
          <cell r="K96">
            <v>42.058823529411796</v>
          </cell>
          <cell r="O96" t="str">
            <v>35</v>
          </cell>
          <cell r="P96">
            <v>41</v>
          </cell>
          <cell r="Q96">
            <v>42.341880341880298</v>
          </cell>
        </row>
        <row r="97">
          <cell r="C97" t="str">
            <v>36</v>
          </cell>
          <cell r="D97">
            <v>41</v>
          </cell>
          <cell r="E97">
            <v>42.118811881188101</v>
          </cell>
          <cell r="I97" t="str">
            <v>36</v>
          </cell>
          <cell r="J97">
            <v>42</v>
          </cell>
          <cell r="K97">
            <v>43.8</v>
          </cell>
          <cell r="O97" t="str">
            <v>36</v>
          </cell>
          <cell r="P97">
            <v>42</v>
          </cell>
          <cell r="Q97">
            <v>43.173431734317298</v>
          </cell>
        </row>
        <row r="98">
          <cell r="C98" t="str">
            <v>37</v>
          </cell>
          <cell r="D98">
            <v>41</v>
          </cell>
          <cell r="E98">
            <v>43.181818181818201</v>
          </cell>
          <cell r="I98" t="str">
            <v>37</v>
          </cell>
          <cell r="J98">
            <v>41.5</v>
          </cell>
          <cell r="K98">
            <v>42.297619047619101</v>
          </cell>
          <cell r="O98" t="str">
            <v>37</v>
          </cell>
          <cell r="P98">
            <v>41</v>
          </cell>
          <cell r="Q98">
            <v>42.6015625</v>
          </cell>
        </row>
        <row r="99">
          <cell r="C99" t="str">
            <v>60</v>
          </cell>
          <cell r="D99">
            <v>42</v>
          </cell>
          <cell r="E99">
            <v>41.657232704402503</v>
          </cell>
          <cell r="I99" t="str">
            <v>60</v>
          </cell>
          <cell r="J99">
            <v>41</v>
          </cell>
          <cell r="K99">
            <v>43.124709527498098</v>
          </cell>
          <cell r="O99" t="str">
            <v>60</v>
          </cell>
          <cell r="P99">
            <v>41</v>
          </cell>
          <cell r="Q99">
            <v>42.834679925419501</v>
          </cell>
        </row>
        <row r="100">
          <cell r="C100" t="str">
            <v>61</v>
          </cell>
          <cell r="D100">
            <v>42</v>
          </cell>
          <cell r="E100">
            <v>42.783132530120497</v>
          </cell>
          <cell r="I100" t="str">
            <v>61</v>
          </cell>
          <cell r="J100">
            <v>43</v>
          </cell>
          <cell r="K100">
            <v>43.791197543500502</v>
          </cell>
          <cell r="O100" t="str">
            <v>61</v>
          </cell>
          <cell r="P100">
            <v>43</v>
          </cell>
          <cell r="Q100">
            <v>43.586460032626398</v>
          </cell>
        </row>
        <row r="101">
          <cell r="C101" t="str">
            <v>62</v>
          </cell>
          <cell r="D101">
            <v>41</v>
          </cell>
          <cell r="E101">
            <v>42.217948717948701</v>
          </cell>
          <cell r="I101" t="str">
            <v>62</v>
          </cell>
          <cell r="J101">
            <v>41</v>
          </cell>
          <cell r="K101">
            <v>42.575630252100801</v>
          </cell>
          <cell r="O101" t="str">
            <v>62</v>
          </cell>
          <cell r="P101">
            <v>41</v>
          </cell>
          <cell r="Q101">
            <v>42.457746478873197</v>
          </cell>
        </row>
        <row r="102">
          <cell r="C102" t="str">
            <v>63</v>
          </cell>
          <cell r="D102">
            <v>42</v>
          </cell>
          <cell r="E102">
            <v>42.959276018099501</v>
          </cell>
          <cell r="I102" t="str">
            <v>63</v>
          </cell>
          <cell r="J102">
            <v>42</v>
          </cell>
          <cell r="K102">
            <v>43.473015873015903</v>
          </cell>
          <cell r="O102" t="str">
            <v>63</v>
          </cell>
          <cell r="P102">
            <v>42</v>
          </cell>
          <cell r="Q102">
            <v>43.3756432246998</v>
          </cell>
        </row>
        <row r="103">
          <cell r="C103" t="str">
            <v>64</v>
          </cell>
          <cell r="D103">
            <v>43</v>
          </cell>
          <cell r="E103">
            <v>44.658932714617201</v>
          </cell>
          <cell r="I103" t="str">
            <v>64</v>
          </cell>
          <cell r="J103">
            <v>43.5</v>
          </cell>
          <cell r="K103">
            <v>45.551912568306001</v>
          </cell>
          <cell r="O103" t="str">
            <v>64</v>
          </cell>
          <cell r="P103">
            <v>43</v>
          </cell>
          <cell r="Q103">
            <v>45.069008782936002</v>
          </cell>
        </row>
        <row r="104">
          <cell r="C104" t="str">
            <v>65</v>
          </cell>
          <cell r="D104">
            <v>43</v>
          </cell>
          <cell r="E104">
            <v>44.458426966292102</v>
          </cell>
          <cell r="I104" t="str">
            <v>65</v>
          </cell>
          <cell r="J104">
            <v>43</v>
          </cell>
          <cell r="K104">
            <v>44.847457627118601</v>
          </cell>
          <cell r="O104" t="str">
            <v>65</v>
          </cell>
          <cell r="P104">
            <v>43</v>
          </cell>
          <cell r="Q104">
            <v>44.613513513513503</v>
          </cell>
        </row>
        <row r="105">
          <cell r="C105" t="str">
            <v>66</v>
          </cell>
          <cell r="D105">
            <v>45</v>
          </cell>
          <cell r="E105">
            <v>45.372413793103398</v>
          </cell>
          <cell r="I105" t="str">
            <v>66</v>
          </cell>
          <cell r="J105">
            <v>43.5</v>
          </cell>
          <cell r="K105">
            <v>44.311999999999998</v>
          </cell>
          <cell r="O105" t="str">
            <v>66</v>
          </cell>
          <cell r="P105">
            <v>44</v>
          </cell>
          <cell r="Q105">
            <v>44.881481481481501</v>
          </cell>
        </row>
        <row r="106">
          <cell r="C106" t="str">
            <v>67</v>
          </cell>
          <cell r="D106">
            <v>42</v>
          </cell>
          <cell r="E106">
            <v>42.102459016393396</v>
          </cell>
          <cell r="I106" t="str">
            <v>67</v>
          </cell>
          <cell r="J106">
            <v>43</v>
          </cell>
          <cell r="K106">
            <v>43.494545454545502</v>
          </cell>
          <cell r="O106" t="str">
            <v>67</v>
          </cell>
          <cell r="P106">
            <v>42</v>
          </cell>
          <cell r="Q106">
            <v>42.840077071290899</v>
          </cell>
        </row>
        <row r="107">
          <cell r="C107" t="str">
            <v>68</v>
          </cell>
          <cell r="D107">
            <v>43</v>
          </cell>
          <cell r="E107">
            <v>43.890109890109898</v>
          </cell>
          <cell r="I107" t="str">
            <v>68</v>
          </cell>
          <cell r="J107">
            <v>44</v>
          </cell>
          <cell r="K107">
            <v>44.988439306358401</v>
          </cell>
          <cell r="O107" t="str">
            <v>68</v>
          </cell>
          <cell r="P107">
            <v>44</v>
          </cell>
          <cell r="Q107">
            <v>44.425352112676102</v>
          </cell>
        </row>
        <row r="108">
          <cell r="C108" t="str">
            <v>69</v>
          </cell>
          <cell r="D108">
            <v>43</v>
          </cell>
          <cell r="E108">
            <v>44.0972222222222</v>
          </cell>
          <cell r="I108" t="str">
            <v>69</v>
          </cell>
          <cell r="J108">
            <v>44</v>
          </cell>
          <cell r="K108">
            <v>45.521126760563398</v>
          </cell>
          <cell r="O108" t="str">
            <v>69</v>
          </cell>
          <cell r="P108">
            <v>43</v>
          </cell>
          <cell r="Q108">
            <v>44.8041958041958</v>
          </cell>
        </row>
        <row r="109">
          <cell r="C109" t="str">
            <v>70</v>
          </cell>
          <cell r="D109">
            <v>50</v>
          </cell>
          <cell r="E109">
            <v>48.835820895522403</v>
          </cell>
          <cell r="I109" t="str">
            <v>70</v>
          </cell>
          <cell r="J109">
            <v>51</v>
          </cell>
          <cell r="K109">
            <v>50.372727272727303</v>
          </cell>
          <cell r="O109" t="str">
            <v>70</v>
          </cell>
          <cell r="P109">
            <v>50</v>
          </cell>
          <cell r="Q109">
            <v>49.528688524590201</v>
          </cell>
        </row>
        <row r="110">
          <cell r="C110" t="str">
            <v>71</v>
          </cell>
          <cell r="D110">
            <v>44</v>
          </cell>
          <cell r="E110">
            <v>45.451704545454497</v>
          </cell>
          <cell r="I110" t="str">
            <v>71</v>
          </cell>
          <cell r="J110">
            <v>48</v>
          </cell>
          <cell r="K110">
            <v>48.867383512544798</v>
          </cell>
          <cell r="O110" t="str">
            <v>71</v>
          </cell>
          <cell r="P110">
            <v>46</v>
          </cell>
          <cell r="Q110">
            <v>46.961965134706801</v>
          </cell>
        </row>
        <row r="111">
          <cell r="C111" t="str">
            <v>72</v>
          </cell>
          <cell r="D111">
            <v>46</v>
          </cell>
          <cell r="E111">
            <v>47.518518518518498</v>
          </cell>
          <cell r="I111" t="str">
            <v>72</v>
          </cell>
          <cell r="J111">
            <v>46</v>
          </cell>
          <cell r="K111">
            <v>46.405405405405403</v>
          </cell>
          <cell r="O111" t="str">
            <v>72</v>
          </cell>
          <cell r="P111">
            <v>46</v>
          </cell>
          <cell r="Q111">
            <v>46.875</v>
          </cell>
        </row>
        <row r="112">
          <cell r="C112" t="str">
            <v>73</v>
          </cell>
          <cell r="D112">
            <v>43.5</v>
          </cell>
          <cell r="E112">
            <v>44.857142857142897</v>
          </cell>
          <cell r="I112" t="str">
            <v>73</v>
          </cell>
          <cell r="J112">
            <v>49</v>
          </cell>
          <cell r="K112">
            <v>49.733333333333299</v>
          </cell>
          <cell r="O112" t="str">
            <v>73</v>
          </cell>
          <cell r="P112">
            <v>47</v>
          </cell>
          <cell r="Q112">
            <v>47.379310344827601</v>
          </cell>
        </row>
        <row r="113">
          <cell r="C113" t="str">
            <v>74</v>
          </cell>
          <cell r="D113">
            <v>43</v>
          </cell>
          <cell r="E113">
            <v>43.454954954954999</v>
          </cell>
          <cell r="I113" t="str">
            <v>74</v>
          </cell>
          <cell r="J113">
            <v>43</v>
          </cell>
          <cell r="K113">
            <v>44.346987951807201</v>
          </cell>
          <cell r="O113" t="str">
            <v>74</v>
          </cell>
          <cell r="P113">
            <v>43</v>
          </cell>
          <cell r="Q113">
            <v>44.036106750392499</v>
          </cell>
        </row>
        <row r="114">
          <cell r="C114" t="str">
            <v>76</v>
          </cell>
          <cell r="D114">
            <v>44</v>
          </cell>
          <cell r="E114">
            <v>47.6</v>
          </cell>
          <cell r="I114" t="str">
            <v>76</v>
          </cell>
          <cell r="J114">
            <v>51</v>
          </cell>
          <cell r="K114">
            <v>49.75</v>
          </cell>
          <cell r="O114" t="str">
            <v>76</v>
          </cell>
          <cell r="P114">
            <v>51</v>
          </cell>
          <cell r="Q114">
            <v>48.923076923076898</v>
          </cell>
        </row>
        <row r="115">
          <cell r="C115" t="str">
            <v>77</v>
          </cell>
          <cell r="D115">
            <v>46</v>
          </cell>
          <cell r="E115">
            <v>46.3333333333333</v>
          </cell>
          <cell r="I115" t="str">
            <v>77</v>
          </cell>
          <cell r="J115">
            <v>41</v>
          </cell>
          <cell r="K115">
            <v>42.75</v>
          </cell>
          <cell r="O115" t="str">
            <v>77</v>
          </cell>
          <cell r="P115">
            <v>42</v>
          </cell>
          <cell r="Q115">
            <v>44.285714285714299</v>
          </cell>
        </row>
        <row r="116">
          <cell r="C116" t="str">
            <v>85</v>
          </cell>
          <cell r="D116">
            <v>43.5</v>
          </cell>
          <cell r="E116">
            <v>45.782407407407398</v>
          </cell>
          <cell r="I116" t="str">
            <v>85</v>
          </cell>
          <cell r="J116">
            <v>43</v>
          </cell>
          <cell r="K116">
            <v>45.405228758169898</v>
          </cell>
          <cell r="O116" t="str">
            <v>85</v>
          </cell>
          <cell r="P116">
            <v>43</v>
          </cell>
          <cell r="Q116">
            <v>45.626016260162601</v>
          </cell>
        </row>
        <row r="117">
          <cell r="C117" t="str">
            <v>86</v>
          </cell>
          <cell r="D117">
            <v>42</v>
          </cell>
          <cell r="E117">
            <v>44.088803088803097</v>
          </cell>
          <cell r="I117" t="str">
            <v>86</v>
          </cell>
          <cell r="J117">
            <v>42</v>
          </cell>
          <cell r="K117">
            <v>44.708791208791197</v>
          </cell>
          <cell r="O117" t="str">
            <v>86</v>
          </cell>
          <cell r="P117">
            <v>42</v>
          </cell>
          <cell r="Q117">
            <v>44.344671201814101</v>
          </cell>
        </row>
        <row r="118">
          <cell r="C118" t="str">
            <v>87</v>
          </cell>
          <cell r="D118">
            <v>45</v>
          </cell>
          <cell r="E118">
            <v>46.568965517241402</v>
          </cell>
          <cell r="I118" t="str">
            <v>87</v>
          </cell>
          <cell r="J118">
            <v>43</v>
          </cell>
          <cell r="K118">
            <v>45.453947368421098</v>
          </cell>
          <cell r="O118" t="str">
            <v>87</v>
          </cell>
          <cell r="P118">
            <v>44</v>
          </cell>
          <cell r="Q118">
            <v>46.1276041666667</v>
          </cell>
        </row>
      </sheetData>
      <sheetData sheetId="13">
        <row r="2">
          <cell r="C2" t="str">
            <v>01</v>
          </cell>
          <cell r="D2">
            <v>5</v>
          </cell>
          <cell r="E2">
            <v>603</v>
          </cell>
          <cell r="F2">
            <v>42</v>
          </cell>
          <cell r="G2">
            <v>58</v>
          </cell>
          <cell r="H2">
            <v>27</v>
          </cell>
          <cell r="I2">
            <v>70</v>
          </cell>
          <cell r="J2">
            <v>49</v>
          </cell>
          <cell r="K2">
            <v>49.9402985074627</v>
          </cell>
          <cell r="O2" t="str">
            <v>01</v>
          </cell>
          <cell r="P2">
            <v>5</v>
          </cell>
          <cell r="Q2">
            <v>1218</v>
          </cell>
          <cell r="R2">
            <v>38</v>
          </cell>
          <cell r="S2">
            <v>51</v>
          </cell>
          <cell r="T2">
            <v>28</v>
          </cell>
          <cell r="U2">
            <v>68</v>
          </cell>
          <cell r="V2">
            <v>44</v>
          </cell>
          <cell r="W2">
            <v>45.518062397372702</v>
          </cell>
        </row>
        <row r="3">
          <cell r="C3" t="str">
            <v>02</v>
          </cell>
          <cell r="D3">
            <v>5</v>
          </cell>
          <cell r="E3">
            <v>505</v>
          </cell>
          <cell r="F3">
            <v>43</v>
          </cell>
          <cell r="G3">
            <v>61</v>
          </cell>
          <cell r="H3">
            <v>32</v>
          </cell>
          <cell r="I3">
            <v>69</v>
          </cell>
          <cell r="J3">
            <v>49</v>
          </cell>
          <cell r="K3">
            <v>51.291089108910903</v>
          </cell>
          <cell r="O3" t="str">
            <v>02</v>
          </cell>
          <cell r="P3">
            <v>5</v>
          </cell>
          <cell r="Q3">
            <v>818</v>
          </cell>
          <cell r="R3">
            <v>38</v>
          </cell>
          <cell r="S3">
            <v>51</v>
          </cell>
          <cell r="T3">
            <v>29</v>
          </cell>
          <cell r="U3">
            <v>68</v>
          </cell>
          <cell r="V3">
            <v>45</v>
          </cell>
          <cell r="W3">
            <v>45.360635696821497</v>
          </cell>
        </row>
        <row r="4">
          <cell r="C4" t="str">
            <v>03</v>
          </cell>
          <cell r="D4">
            <v>5</v>
          </cell>
          <cell r="E4">
            <v>109</v>
          </cell>
          <cell r="F4">
            <v>43</v>
          </cell>
          <cell r="G4">
            <v>61</v>
          </cell>
          <cell r="H4">
            <v>32</v>
          </cell>
          <cell r="I4">
            <v>70</v>
          </cell>
          <cell r="J4">
            <v>49</v>
          </cell>
          <cell r="K4">
            <v>51.183486238532097</v>
          </cell>
          <cell r="O4" t="str">
            <v>03</v>
          </cell>
          <cell r="P4">
            <v>5</v>
          </cell>
          <cell r="Q4">
            <v>162</v>
          </cell>
          <cell r="R4">
            <v>39</v>
          </cell>
          <cell r="S4">
            <v>49</v>
          </cell>
          <cell r="T4">
            <v>28</v>
          </cell>
          <cell r="U4">
            <v>66</v>
          </cell>
          <cell r="V4">
            <v>44</v>
          </cell>
          <cell r="W4">
            <v>44.697530864197503</v>
          </cell>
        </row>
        <row r="5">
          <cell r="C5" t="str">
            <v>04</v>
          </cell>
          <cell r="D5">
            <v>5</v>
          </cell>
          <cell r="E5">
            <v>131</v>
          </cell>
          <cell r="F5">
            <v>46</v>
          </cell>
          <cell r="G5">
            <v>60</v>
          </cell>
          <cell r="H5">
            <v>30</v>
          </cell>
          <cell r="I5">
            <v>70</v>
          </cell>
          <cell r="J5">
            <v>52</v>
          </cell>
          <cell r="K5">
            <v>52.8549618320611</v>
          </cell>
          <cell r="O5" t="str">
            <v>04</v>
          </cell>
          <cell r="P5">
            <v>5</v>
          </cell>
          <cell r="Q5">
            <v>232</v>
          </cell>
          <cell r="R5">
            <v>38</v>
          </cell>
          <cell r="S5">
            <v>50.5</v>
          </cell>
          <cell r="T5">
            <v>29</v>
          </cell>
          <cell r="U5">
            <v>69</v>
          </cell>
          <cell r="V5">
            <v>44</v>
          </cell>
          <cell r="W5">
            <v>45.051724137930997</v>
          </cell>
        </row>
        <row r="6">
          <cell r="C6" t="str">
            <v>05</v>
          </cell>
          <cell r="D6">
            <v>5</v>
          </cell>
          <cell r="E6">
            <v>536</v>
          </cell>
          <cell r="F6">
            <v>45</v>
          </cell>
          <cell r="G6">
            <v>60</v>
          </cell>
          <cell r="H6">
            <v>34</v>
          </cell>
          <cell r="I6">
            <v>70</v>
          </cell>
          <cell r="J6">
            <v>50.5</v>
          </cell>
          <cell r="K6">
            <v>52.238805970149301</v>
          </cell>
          <cell r="O6" t="str">
            <v>05</v>
          </cell>
          <cell r="P6">
            <v>5</v>
          </cell>
          <cell r="Q6">
            <v>1270</v>
          </cell>
          <cell r="R6">
            <v>37</v>
          </cell>
          <cell r="S6">
            <v>52</v>
          </cell>
          <cell r="T6">
            <v>28</v>
          </cell>
          <cell r="U6">
            <v>68</v>
          </cell>
          <cell r="V6">
            <v>45</v>
          </cell>
          <cell r="W6">
            <v>45.574803149606304</v>
          </cell>
        </row>
        <row r="7">
          <cell r="C7" t="str">
            <v>06</v>
          </cell>
          <cell r="D7">
            <v>5</v>
          </cell>
          <cell r="E7">
            <v>444</v>
          </cell>
          <cell r="F7">
            <v>45</v>
          </cell>
          <cell r="G7">
            <v>60</v>
          </cell>
          <cell r="H7">
            <v>32</v>
          </cell>
          <cell r="I7">
            <v>69</v>
          </cell>
          <cell r="J7">
            <v>50</v>
          </cell>
          <cell r="K7">
            <v>52.040540540540498</v>
          </cell>
          <cell r="O7" t="str">
            <v>06</v>
          </cell>
          <cell r="P7">
            <v>5</v>
          </cell>
          <cell r="Q7">
            <v>1590</v>
          </cell>
          <cell r="R7">
            <v>38</v>
          </cell>
          <cell r="S7">
            <v>50</v>
          </cell>
          <cell r="T7">
            <v>28</v>
          </cell>
          <cell r="U7">
            <v>68</v>
          </cell>
          <cell r="V7">
            <v>44</v>
          </cell>
          <cell r="W7">
            <v>44.9937106918239</v>
          </cell>
        </row>
        <row r="8">
          <cell r="C8" t="str">
            <v>07</v>
          </cell>
          <cell r="D8">
            <v>5</v>
          </cell>
          <cell r="E8">
            <v>238</v>
          </cell>
          <cell r="F8">
            <v>52</v>
          </cell>
          <cell r="G8">
            <v>63</v>
          </cell>
          <cell r="H8">
            <v>38</v>
          </cell>
          <cell r="I8">
            <v>70</v>
          </cell>
          <cell r="J8">
            <v>57.5</v>
          </cell>
          <cell r="K8">
            <v>56.873949579831901</v>
          </cell>
          <cell r="O8" t="str">
            <v>07</v>
          </cell>
          <cell r="P8">
            <v>5</v>
          </cell>
          <cell r="Q8">
            <v>545</v>
          </cell>
          <cell r="R8">
            <v>39</v>
          </cell>
          <cell r="S8">
            <v>55</v>
          </cell>
          <cell r="T8">
            <v>30</v>
          </cell>
          <cell r="U8">
            <v>68</v>
          </cell>
          <cell r="V8">
            <v>46</v>
          </cell>
          <cell r="W8">
            <v>47.086238532110102</v>
          </cell>
        </row>
        <row r="9">
          <cell r="C9" t="str">
            <v>08</v>
          </cell>
          <cell r="D9">
            <v>5</v>
          </cell>
          <cell r="E9">
            <v>118</v>
          </cell>
          <cell r="F9">
            <v>51</v>
          </cell>
          <cell r="G9">
            <v>62</v>
          </cell>
          <cell r="H9">
            <v>40</v>
          </cell>
          <cell r="I9">
            <v>69</v>
          </cell>
          <cell r="J9">
            <v>55</v>
          </cell>
          <cell r="K9">
            <v>55.9491525423729</v>
          </cell>
          <cell r="O9" t="str">
            <v>08</v>
          </cell>
          <cell r="P9">
            <v>5</v>
          </cell>
          <cell r="Q9">
            <v>207</v>
          </cell>
          <cell r="R9">
            <v>40</v>
          </cell>
          <cell r="S9">
            <v>51</v>
          </cell>
          <cell r="T9">
            <v>31</v>
          </cell>
          <cell r="U9">
            <v>63</v>
          </cell>
          <cell r="V9">
            <v>45</v>
          </cell>
          <cell r="W9">
            <v>46.1642512077295</v>
          </cell>
        </row>
        <row r="10">
          <cell r="C10" t="str">
            <v>09</v>
          </cell>
          <cell r="D10">
            <v>5</v>
          </cell>
          <cell r="E10">
            <v>366</v>
          </cell>
          <cell r="F10">
            <v>52</v>
          </cell>
          <cell r="G10">
            <v>62</v>
          </cell>
          <cell r="H10">
            <v>39</v>
          </cell>
          <cell r="I10">
            <v>68</v>
          </cell>
          <cell r="J10">
            <v>57</v>
          </cell>
          <cell r="K10">
            <v>56.387978142076499</v>
          </cell>
          <cell r="O10" t="str">
            <v>09</v>
          </cell>
          <cell r="P10">
            <v>5</v>
          </cell>
          <cell r="Q10">
            <v>661</v>
          </cell>
          <cell r="R10">
            <v>41</v>
          </cell>
          <cell r="S10">
            <v>54</v>
          </cell>
          <cell r="T10">
            <v>28</v>
          </cell>
          <cell r="U10">
            <v>69</v>
          </cell>
          <cell r="V10">
            <v>47</v>
          </cell>
          <cell r="W10">
            <v>47.636913767019699</v>
          </cell>
        </row>
        <row r="11">
          <cell r="C11" t="str">
            <v>10</v>
          </cell>
          <cell r="D11">
            <v>5</v>
          </cell>
          <cell r="E11">
            <v>87</v>
          </cell>
          <cell r="F11">
            <v>49</v>
          </cell>
          <cell r="G11">
            <v>61</v>
          </cell>
          <cell r="H11">
            <v>39</v>
          </cell>
          <cell r="I11">
            <v>68</v>
          </cell>
          <cell r="J11">
            <v>54</v>
          </cell>
          <cell r="K11">
            <v>54.494252873563198</v>
          </cell>
          <cell r="O11" t="str">
            <v>10</v>
          </cell>
          <cell r="P11">
            <v>5</v>
          </cell>
          <cell r="Q11">
            <v>132</v>
          </cell>
          <cell r="R11">
            <v>40</v>
          </cell>
          <cell r="S11">
            <v>53.5</v>
          </cell>
          <cell r="T11">
            <v>31</v>
          </cell>
          <cell r="U11">
            <v>68</v>
          </cell>
          <cell r="V11">
            <v>46</v>
          </cell>
          <cell r="W11">
            <v>46.924242424242401</v>
          </cell>
        </row>
        <row r="12">
          <cell r="C12" t="str">
            <v>11</v>
          </cell>
          <cell r="D12">
            <v>5</v>
          </cell>
          <cell r="E12">
            <v>406</v>
          </cell>
          <cell r="F12">
            <v>50</v>
          </cell>
          <cell r="G12">
            <v>61</v>
          </cell>
          <cell r="H12">
            <v>37</v>
          </cell>
          <cell r="I12">
            <v>69</v>
          </cell>
          <cell r="J12">
            <v>56</v>
          </cell>
          <cell r="K12">
            <v>55.266009852216698</v>
          </cell>
          <cell r="O12" t="str">
            <v>11</v>
          </cell>
          <cell r="P12">
            <v>5</v>
          </cell>
          <cell r="Q12">
            <v>1337</v>
          </cell>
          <cell r="R12">
            <v>40</v>
          </cell>
          <cell r="S12">
            <v>55</v>
          </cell>
          <cell r="T12">
            <v>30</v>
          </cell>
          <cell r="U12">
            <v>68</v>
          </cell>
          <cell r="V12">
            <v>47</v>
          </cell>
          <cell r="W12">
            <v>47.834704562453297</v>
          </cell>
        </row>
        <row r="13">
          <cell r="C13" t="str">
            <v>12</v>
          </cell>
          <cell r="D13">
            <v>5</v>
          </cell>
          <cell r="E13">
            <v>109</v>
          </cell>
          <cell r="F13">
            <v>54</v>
          </cell>
          <cell r="G13">
            <v>62</v>
          </cell>
          <cell r="H13">
            <v>40</v>
          </cell>
          <cell r="I13">
            <v>70</v>
          </cell>
          <cell r="J13">
            <v>59</v>
          </cell>
          <cell r="K13">
            <v>57.9633027522936</v>
          </cell>
          <cell r="O13" t="str">
            <v>12</v>
          </cell>
          <cell r="P13">
            <v>5</v>
          </cell>
          <cell r="Q13">
            <v>344</v>
          </cell>
          <cell r="R13">
            <v>42</v>
          </cell>
          <cell r="S13">
            <v>57</v>
          </cell>
          <cell r="T13">
            <v>31</v>
          </cell>
          <cell r="U13">
            <v>69</v>
          </cell>
          <cell r="V13">
            <v>49</v>
          </cell>
          <cell r="W13">
            <v>49.116279069767401</v>
          </cell>
        </row>
        <row r="14">
          <cell r="C14" t="str">
            <v>13</v>
          </cell>
          <cell r="D14">
            <v>5</v>
          </cell>
          <cell r="E14">
            <v>38</v>
          </cell>
          <cell r="F14">
            <v>52</v>
          </cell>
          <cell r="G14">
            <v>64</v>
          </cell>
          <cell r="H14">
            <v>41</v>
          </cell>
          <cell r="I14">
            <v>69</v>
          </cell>
          <cell r="J14">
            <v>58.5</v>
          </cell>
          <cell r="K14">
            <v>57.973684210526301</v>
          </cell>
          <cell r="O14" t="str">
            <v>13</v>
          </cell>
          <cell r="P14">
            <v>5</v>
          </cell>
          <cell r="Q14">
            <v>95</v>
          </cell>
          <cell r="R14">
            <v>41</v>
          </cell>
          <cell r="S14">
            <v>57</v>
          </cell>
          <cell r="T14">
            <v>32</v>
          </cell>
          <cell r="U14">
            <v>66</v>
          </cell>
          <cell r="V14">
            <v>49</v>
          </cell>
          <cell r="W14">
            <v>49.126315789473701</v>
          </cell>
        </row>
        <row r="15">
          <cell r="C15" t="str">
            <v>14</v>
          </cell>
          <cell r="D15">
            <v>5</v>
          </cell>
          <cell r="E15">
            <v>247</v>
          </cell>
          <cell r="F15">
            <v>50</v>
          </cell>
          <cell r="G15">
            <v>61</v>
          </cell>
          <cell r="H15">
            <v>41</v>
          </cell>
          <cell r="I15">
            <v>68</v>
          </cell>
          <cell r="J15">
            <v>55</v>
          </cell>
          <cell r="K15">
            <v>55.251012145749002</v>
          </cell>
          <cell r="O15" t="str">
            <v>14</v>
          </cell>
          <cell r="P15">
            <v>5</v>
          </cell>
          <cell r="Q15">
            <v>754</v>
          </cell>
          <cell r="R15">
            <v>40</v>
          </cell>
          <cell r="S15">
            <v>55</v>
          </cell>
          <cell r="T15">
            <v>30</v>
          </cell>
          <cell r="U15">
            <v>68</v>
          </cell>
          <cell r="V15">
            <v>46</v>
          </cell>
          <cell r="W15">
            <v>47.551724137930997</v>
          </cell>
        </row>
        <row r="16">
          <cell r="C16" t="str">
            <v>15</v>
          </cell>
          <cell r="D16">
            <v>5</v>
          </cell>
          <cell r="E16">
            <v>114</v>
          </cell>
          <cell r="F16">
            <v>55</v>
          </cell>
          <cell r="G16">
            <v>64</v>
          </cell>
          <cell r="H16">
            <v>42</v>
          </cell>
          <cell r="I16">
            <v>69</v>
          </cell>
          <cell r="J16">
            <v>60</v>
          </cell>
          <cell r="K16">
            <v>59.105263157894697</v>
          </cell>
          <cell r="O16" t="str">
            <v>15</v>
          </cell>
          <cell r="P16">
            <v>5</v>
          </cell>
          <cell r="Q16">
            <v>304</v>
          </cell>
          <cell r="R16">
            <v>44</v>
          </cell>
          <cell r="S16">
            <v>59</v>
          </cell>
          <cell r="T16">
            <v>30</v>
          </cell>
          <cell r="U16">
            <v>68</v>
          </cell>
          <cell r="V16">
            <v>52</v>
          </cell>
          <cell r="W16">
            <v>51.108552631578902</v>
          </cell>
        </row>
        <row r="17">
          <cell r="C17" t="str">
            <v>16</v>
          </cell>
          <cell r="D17">
            <v>5</v>
          </cell>
          <cell r="E17">
            <v>364</v>
          </cell>
          <cell r="F17">
            <v>48</v>
          </cell>
          <cell r="G17">
            <v>61</v>
          </cell>
          <cell r="H17">
            <v>37</v>
          </cell>
          <cell r="I17">
            <v>69</v>
          </cell>
          <cell r="J17">
            <v>54</v>
          </cell>
          <cell r="K17">
            <v>54.173076923076898</v>
          </cell>
          <cell r="O17" t="str">
            <v>16</v>
          </cell>
          <cell r="P17">
            <v>5</v>
          </cell>
          <cell r="Q17">
            <v>959</v>
          </cell>
          <cell r="R17">
            <v>38</v>
          </cell>
          <cell r="S17">
            <v>52</v>
          </cell>
          <cell r="T17">
            <v>28</v>
          </cell>
          <cell r="U17">
            <v>69</v>
          </cell>
          <cell r="V17">
            <v>45</v>
          </cell>
          <cell r="W17">
            <v>45.643378519290899</v>
          </cell>
        </row>
        <row r="18">
          <cell r="C18" t="str">
            <v>17</v>
          </cell>
          <cell r="D18">
            <v>5</v>
          </cell>
          <cell r="E18">
            <v>166</v>
          </cell>
          <cell r="F18">
            <v>50</v>
          </cell>
          <cell r="G18">
            <v>64</v>
          </cell>
          <cell r="H18">
            <v>40</v>
          </cell>
          <cell r="I18">
            <v>69</v>
          </cell>
          <cell r="J18">
            <v>56.5</v>
          </cell>
          <cell r="K18">
            <v>56.054216867469897</v>
          </cell>
          <cell r="O18" t="str">
            <v>17</v>
          </cell>
          <cell r="P18">
            <v>5</v>
          </cell>
          <cell r="Q18">
            <v>225</v>
          </cell>
          <cell r="R18">
            <v>40</v>
          </cell>
          <cell r="S18">
            <v>51</v>
          </cell>
          <cell r="T18">
            <v>30</v>
          </cell>
          <cell r="U18">
            <v>67</v>
          </cell>
          <cell r="V18">
            <v>45</v>
          </cell>
          <cell r="W18">
            <v>46.5555555555556</v>
          </cell>
        </row>
        <row r="19">
          <cell r="C19" t="str">
            <v>18</v>
          </cell>
          <cell r="D19">
            <v>5</v>
          </cell>
          <cell r="E19">
            <v>193</v>
          </cell>
          <cell r="F19">
            <v>52</v>
          </cell>
          <cell r="G19">
            <v>62</v>
          </cell>
          <cell r="H19">
            <v>39</v>
          </cell>
          <cell r="I19">
            <v>71</v>
          </cell>
          <cell r="J19">
            <v>58</v>
          </cell>
          <cell r="K19">
            <v>57.248704663212401</v>
          </cell>
          <cell r="O19" t="str">
            <v>18</v>
          </cell>
          <cell r="P19">
            <v>5</v>
          </cell>
          <cell r="Q19">
            <v>493</v>
          </cell>
          <cell r="R19">
            <v>40</v>
          </cell>
          <cell r="S19">
            <v>56</v>
          </cell>
          <cell r="T19">
            <v>30</v>
          </cell>
          <cell r="U19">
            <v>68</v>
          </cell>
          <cell r="V19">
            <v>47</v>
          </cell>
          <cell r="W19">
            <v>47.835699797160203</v>
          </cell>
        </row>
        <row r="20">
          <cell r="C20" t="str">
            <v>19</v>
          </cell>
          <cell r="D20">
            <v>5</v>
          </cell>
          <cell r="E20">
            <v>252</v>
          </cell>
          <cell r="F20">
            <v>50</v>
          </cell>
          <cell r="G20">
            <v>61.5</v>
          </cell>
          <cell r="H20">
            <v>39</v>
          </cell>
          <cell r="I20">
            <v>70</v>
          </cell>
          <cell r="J20">
            <v>57.5</v>
          </cell>
          <cell r="K20">
            <v>55.964285714285701</v>
          </cell>
          <cell r="O20" t="str">
            <v>19</v>
          </cell>
          <cell r="P20">
            <v>5</v>
          </cell>
          <cell r="Q20">
            <v>643</v>
          </cell>
          <cell r="R20">
            <v>39</v>
          </cell>
          <cell r="S20">
            <v>53</v>
          </cell>
          <cell r="T20">
            <v>29</v>
          </cell>
          <cell r="U20">
            <v>69</v>
          </cell>
          <cell r="V20">
            <v>46</v>
          </cell>
          <cell r="W20">
            <v>46.696734059097999</v>
          </cell>
        </row>
        <row r="21">
          <cell r="C21" t="str">
            <v>20</v>
          </cell>
          <cell r="D21">
            <v>5</v>
          </cell>
          <cell r="E21">
            <v>70</v>
          </cell>
          <cell r="F21">
            <v>50</v>
          </cell>
          <cell r="G21">
            <v>63</v>
          </cell>
          <cell r="H21">
            <v>39</v>
          </cell>
          <cell r="I21">
            <v>68</v>
          </cell>
          <cell r="J21">
            <v>58.5</v>
          </cell>
          <cell r="K21">
            <v>57.4428571428571</v>
          </cell>
          <cell r="O21" t="str">
            <v>20</v>
          </cell>
          <cell r="P21">
            <v>5</v>
          </cell>
          <cell r="Q21">
            <v>130</v>
          </cell>
          <cell r="R21">
            <v>41</v>
          </cell>
          <cell r="S21">
            <v>54</v>
          </cell>
          <cell r="T21">
            <v>30</v>
          </cell>
          <cell r="U21">
            <v>67</v>
          </cell>
          <cell r="V21">
            <v>47.5</v>
          </cell>
          <cell r="W21">
            <v>47.915384615384603</v>
          </cell>
        </row>
        <row r="22">
          <cell r="C22" t="str">
            <v>21</v>
          </cell>
          <cell r="D22">
            <v>5</v>
          </cell>
          <cell r="E22">
            <v>269</v>
          </cell>
          <cell r="F22">
            <v>51</v>
          </cell>
          <cell r="G22">
            <v>61</v>
          </cell>
          <cell r="H22">
            <v>41</v>
          </cell>
          <cell r="I22">
            <v>69</v>
          </cell>
          <cell r="J22">
            <v>56</v>
          </cell>
          <cell r="K22">
            <v>55.646840148698899</v>
          </cell>
          <cell r="O22" t="str">
            <v>21</v>
          </cell>
          <cell r="P22">
            <v>5</v>
          </cell>
          <cell r="Q22">
            <v>530</v>
          </cell>
          <cell r="R22">
            <v>40</v>
          </cell>
          <cell r="S22">
            <v>51</v>
          </cell>
          <cell r="T22">
            <v>32</v>
          </cell>
          <cell r="U22">
            <v>66</v>
          </cell>
          <cell r="V22">
            <v>44</v>
          </cell>
          <cell r="W22">
            <v>45.539622641509403</v>
          </cell>
        </row>
        <row r="23">
          <cell r="C23" t="str">
            <v>22</v>
          </cell>
          <cell r="D23">
            <v>5</v>
          </cell>
          <cell r="E23">
            <v>428</v>
          </cell>
          <cell r="F23">
            <v>51</v>
          </cell>
          <cell r="G23">
            <v>62</v>
          </cell>
          <cell r="H23">
            <v>38</v>
          </cell>
          <cell r="I23">
            <v>69</v>
          </cell>
          <cell r="J23">
            <v>56</v>
          </cell>
          <cell r="K23">
            <v>55.934579439252303</v>
          </cell>
          <cell r="O23" t="str">
            <v>22</v>
          </cell>
          <cell r="P23">
            <v>5</v>
          </cell>
          <cell r="Q23">
            <v>661</v>
          </cell>
          <cell r="R23">
            <v>40</v>
          </cell>
          <cell r="S23">
            <v>52</v>
          </cell>
          <cell r="T23">
            <v>31</v>
          </cell>
          <cell r="U23">
            <v>68</v>
          </cell>
          <cell r="V23">
            <v>46</v>
          </cell>
          <cell r="W23">
            <v>46.535552193645998</v>
          </cell>
        </row>
        <row r="24">
          <cell r="C24" t="str">
            <v>23</v>
          </cell>
          <cell r="D24">
            <v>5</v>
          </cell>
          <cell r="E24">
            <v>268</v>
          </cell>
          <cell r="F24">
            <v>49</v>
          </cell>
          <cell r="G24">
            <v>60</v>
          </cell>
          <cell r="H24">
            <v>41</v>
          </cell>
          <cell r="I24">
            <v>69</v>
          </cell>
          <cell r="J24">
            <v>54.5</v>
          </cell>
          <cell r="K24">
            <v>54.753731343283597</v>
          </cell>
          <cell r="O24" t="str">
            <v>23</v>
          </cell>
          <cell r="P24">
            <v>5</v>
          </cell>
          <cell r="Q24">
            <v>610</v>
          </cell>
          <cell r="R24">
            <v>38</v>
          </cell>
          <cell r="S24">
            <v>49</v>
          </cell>
          <cell r="T24">
            <v>29</v>
          </cell>
          <cell r="U24">
            <v>68</v>
          </cell>
          <cell r="V24">
            <v>44</v>
          </cell>
          <cell r="W24">
            <v>44.347540983606599</v>
          </cell>
        </row>
        <row r="25">
          <cell r="C25" t="str">
            <v>24</v>
          </cell>
          <cell r="D25">
            <v>5</v>
          </cell>
          <cell r="E25">
            <v>98</v>
          </cell>
          <cell r="F25">
            <v>49</v>
          </cell>
          <cell r="G25">
            <v>63</v>
          </cell>
          <cell r="H25">
            <v>40</v>
          </cell>
          <cell r="I25">
            <v>69</v>
          </cell>
          <cell r="J25">
            <v>57</v>
          </cell>
          <cell r="K25">
            <v>56.234693877551003</v>
          </cell>
          <cell r="O25" t="str">
            <v>24</v>
          </cell>
          <cell r="P25">
            <v>5</v>
          </cell>
          <cell r="Q25">
            <v>162</v>
          </cell>
          <cell r="R25">
            <v>36</v>
          </cell>
          <cell r="S25">
            <v>48</v>
          </cell>
          <cell r="T25">
            <v>28</v>
          </cell>
          <cell r="U25">
            <v>67</v>
          </cell>
          <cell r="V25">
            <v>41.5</v>
          </cell>
          <cell r="W25">
            <v>42.506172839506199</v>
          </cell>
        </row>
        <row r="26">
          <cell r="C26" t="str">
            <v>25</v>
          </cell>
          <cell r="D26">
            <v>5</v>
          </cell>
          <cell r="E26">
            <v>538</v>
          </cell>
          <cell r="F26">
            <v>44</v>
          </cell>
          <cell r="G26">
            <v>59</v>
          </cell>
          <cell r="H26">
            <v>30</v>
          </cell>
          <cell r="I26">
            <v>71</v>
          </cell>
          <cell r="J26">
            <v>51</v>
          </cell>
          <cell r="K26">
            <v>51.678438661709997</v>
          </cell>
          <cell r="O26" t="str">
            <v>25</v>
          </cell>
          <cell r="P26">
            <v>5</v>
          </cell>
          <cell r="Q26">
            <v>873</v>
          </cell>
          <cell r="R26">
            <v>36</v>
          </cell>
          <cell r="S26">
            <v>51</v>
          </cell>
          <cell r="T26">
            <v>26</v>
          </cell>
          <cell r="U26">
            <v>68</v>
          </cell>
          <cell r="V26">
            <v>44</v>
          </cell>
          <cell r="W26">
            <v>44.426116838487999</v>
          </cell>
        </row>
        <row r="27">
          <cell r="C27" t="str">
            <v>26</v>
          </cell>
          <cell r="D27">
            <v>5</v>
          </cell>
          <cell r="E27">
            <v>636</v>
          </cell>
          <cell r="F27">
            <v>44</v>
          </cell>
          <cell r="G27">
            <v>57</v>
          </cell>
          <cell r="H27">
            <v>33</v>
          </cell>
          <cell r="I27">
            <v>68</v>
          </cell>
          <cell r="J27">
            <v>50</v>
          </cell>
          <cell r="K27">
            <v>50.632075471698101</v>
          </cell>
          <cell r="O27" t="str">
            <v>26</v>
          </cell>
          <cell r="P27">
            <v>5</v>
          </cell>
          <cell r="Q27">
            <v>1165</v>
          </cell>
          <cell r="R27">
            <v>35</v>
          </cell>
          <cell r="S27">
            <v>50</v>
          </cell>
          <cell r="T27">
            <v>26</v>
          </cell>
          <cell r="U27">
            <v>68</v>
          </cell>
          <cell r="V27">
            <v>42</v>
          </cell>
          <cell r="W27">
            <v>43.026609442060099</v>
          </cell>
        </row>
        <row r="28">
          <cell r="C28" t="str">
            <v>27</v>
          </cell>
          <cell r="D28">
            <v>5</v>
          </cell>
          <cell r="E28">
            <v>978</v>
          </cell>
          <cell r="F28">
            <v>46</v>
          </cell>
          <cell r="G28">
            <v>57</v>
          </cell>
          <cell r="H28">
            <v>32</v>
          </cell>
          <cell r="I28">
            <v>69</v>
          </cell>
          <cell r="J28">
            <v>51</v>
          </cell>
          <cell r="K28">
            <v>51.418200408997997</v>
          </cell>
          <cell r="O28" t="str">
            <v>27</v>
          </cell>
          <cell r="P28">
            <v>5</v>
          </cell>
          <cell r="Q28">
            <v>2459</v>
          </cell>
          <cell r="R28">
            <v>36</v>
          </cell>
          <cell r="S28">
            <v>50</v>
          </cell>
          <cell r="T28">
            <v>27</v>
          </cell>
          <cell r="U28">
            <v>69</v>
          </cell>
          <cell r="V28">
            <v>42</v>
          </cell>
          <cell r="W28">
            <v>43.313135420902803</v>
          </cell>
        </row>
        <row r="29">
          <cell r="C29" t="str">
            <v>28</v>
          </cell>
          <cell r="D29">
            <v>5</v>
          </cell>
          <cell r="E29">
            <v>511</v>
          </cell>
          <cell r="F29">
            <v>46</v>
          </cell>
          <cell r="G29">
            <v>57</v>
          </cell>
          <cell r="H29">
            <v>36</v>
          </cell>
          <cell r="I29">
            <v>72</v>
          </cell>
          <cell r="J29">
            <v>51</v>
          </cell>
          <cell r="K29">
            <v>51.726027397260303</v>
          </cell>
          <cell r="O29" t="str">
            <v>28</v>
          </cell>
          <cell r="P29">
            <v>5</v>
          </cell>
          <cell r="Q29">
            <v>881</v>
          </cell>
          <cell r="R29">
            <v>37</v>
          </cell>
          <cell r="S29">
            <v>48</v>
          </cell>
          <cell r="T29">
            <v>28</v>
          </cell>
          <cell r="U29">
            <v>67</v>
          </cell>
          <cell r="V29">
            <v>41</v>
          </cell>
          <cell r="W29">
            <v>42.889897843359797</v>
          </cell>
        </row>
        <row r="30">
          <cell r="C30" t="str">
            <v>29</v>
          </cell>
          <cell r="D30">
            <v>5</v>
          </cell>
          <cell r="E30">
            <v>180</v>
          </cell>
          <cell r="F30">
            <v>47</v>
          </cell>
          <cell r="G30">
            <v>59</v>
          </cell>
          <cell r="H30">
            <v>38</v>
          </cell>
          <cell r="I30">
            <v>69</v>
          </cell>
          <cell r="J30">
            <v>52</v>
          </cell>
          <cell r="K30">
            <v>53.116666666666703</v>
          </cell>
          <cell r="O30" t="str">
            <v>29</v>
          </cell>
          <cell r="P30">
            <v>5</v>
          </cell>
          <cell r="Q30">
            <v>231</v>
          </cell>
          <cell r="R30">
            <v>37</v>
          </cell>
          <cell r="S30">
            <v>46</v>
          </cell>
          <cell r="T30">
            <v>29</v>
          </cell>
          <cell r="U30">
            <v>65</v>
          </cell>
          <cell r="V30">
            <v>41</v>
          </cell>
          <cell r="W30">
            <v>42.095238095238102</v>
          </cell>
        </row>
        <row r="31">
          <cell r="C31" t="str">
            <v>30</v>
          </cell>
          <cell r="D31">
            <v>5</v>
          </cell>
          <cell r="E31">
            <v>238</v>
          </cell>
          <cell r="F31">
            <v>46</v>
          </cell>
          <cell r="G31">
            <v>56</v>
          </cell>
          <cell r="H31">
            <v>36</v>
          </cell>
          <cell r="I31">
            <v>69</v>
          </cell>
          <cell r="J31">
            <v>50</v>
          </cell>
          <cell r="K31">
            <v>51.382352941176499</v>
          </cell>
          <cell r="O31" t="str">
            <v>30</v>
          </cell>
          <cell r="P31">
            <v>5</v>
          </cell>
          <cell r="Q31">
            <v>388</v>
          </cell>
          <cell r="R31">
            <v>37</v>
          </cell>
          <cell r="S31">
            <v>46</v>
          </cell>
          <cell r="T31">
            <v>28</v>
          </cell>
          <cell r="U31">
            <v>65</v>
          </cell>
          <cell r="V31">
            <v>41</v>
          </cell>
          <cell r="W31">
            <v>41.878865979381402</v>
          </cell>
        </row>
        <row r="32">
          <cell r="C32" t="str">
            <v>31</v>
          </cell>
          <cell r="D32">
            <v>5</v>
          </cell>
          <cell r="E32">
            <v>338</v>
          </cell>
          <cell r="F32">
            <v>45</v>
          </cell>
          <cell r="G32">
            <v>56</v>
          </cell>
          <cell r="H32">
            <v>35</v>
          </cell>
          <cell r="I32">
            <v>70</v>
          </cell>
          <cell r="J32">
            <v>49</v>
          </cell>
          <cell r="K32">
            <v>50.7988165680473</v>
          </cell>
          <cell r="O32" t="str">
            <v>31</v>
          </cell>
          <cell r="P32">
            <v>5</v>
          </cell>
          <cell r="Q32">
            <v>686</v>
          </cell>
          <cell r="R32">
            <v>36</v>
          </cell>
          <cell r="S32">
            <v>46</v>
          </cell>
          <cell r="T32">
            <v>27</v>
          </cell>
          <cell r="U32">
            <v>66</v>
          </cell>
          <cell r="V32">
            <v>40</v>
          </cell>
          <cell r="W32">
            <v>41.495626822157398</v>
          </cell>
        </row>
        <row r="33">
          <cell r="C33" t="str">
            <v>32</v>
          </cell>
          <cell r="D33">
            <v>5</v>
          </cell>
          <cell r="E33">
            <v>406</v>
          </cell>
          <cell r="F33">
            <v>46</v>
          </cell>
          <cell r="G33">
            <v>55</v>
          </cell>
          <cell r="H33">
            <v>37</v>
          </cell>
          <cell r="I33">
            <v>69</v>
          </cell>
          <cell r="J33">
            <v>50</v>
          </cell>
          <cell r="K33">
            <v>51.339901477832498</v>
          </cell>
          <cell r="O33" t="str">
            <v>32</v>
          </cell>
          <cell r="P33">
            <v>5</v>
          </cell>
          <cell r="Q33">
            <v>894</v>
          </cell>
          <cell r="R33">
            <v>37</v>
          </cell>
          <cell r="S33">
            <v>48</v>
          </cell>
          <cell r="T33">
            <v>28</v>
          </cell>
          <cell r="U33">
            <v>68</v>
          </cell>
          <cell r="V33">
            <v>42</v>
          </cell>
          <cell r="W33">
            <v>42.970917225950799</v>
          </cell>
        </row>
        <row r="34">
          <cell r="C34" t="str">
            <v>33</v>
          </cell>
          <cell r="D34">
            <v>5</v>
          </cell>
          <cell r="E34">
            <v>317</v>
          </cell>
          <cell r="F34">
            <v>46</v>
          </cell>
          <cell r="G34">
            <v>55</v>
          </cell>
          <cell r="H34">
            <v>34</v>
          </cell>
          <cell r="I34">
            <v>70</v>
          </cell>
          <cell r="J34">
            <v>49</v>
          </cell>
          <cell r="K34">
            <v>51.009463722397498</v>
          </cell>
          <cell r="O34" t="str">
            <v>33</v>
          </cell>
          <cell r="P34">
            <v>5</v>
          </cell>
          <cell r="Q34">
            <v>594</v>
          </cell>
          <cell r="R34">
            <v>36</v>
          </cell>
          <cell r="S34">
            <v>46</v>
          </cell>
          <cell r="T34">
            <v>27</v>
          </cell>
          <cell r="U34">
            <v>66</v>
          </cell>
          <cell r="V34">
            <v>40</v>
          </cell>
          <cell r="W34">
            <v>41.343434343434303</v>
          </cell>
        </row>
        <row r="35">
          <cell r="C35" t="str">
            <v>34</v>
          </cell>
          <cell r="D35">
            <v>5</v>
          </cell>
          <cell r="E35">
            <v>70</v>
          </cell>
          <cell r="F35">
            <v>47</v>
          </cell>
          <cell r="G35">
            <v>55</v>
          </cell>
          <cell r="H35">
            <v>38</v>
          </cell>
          <cell r="I35">
            <v>68</v>
          </cell>
          <cell r="J35">
            <v>51</v>
          </cell>
          <cell r="K35">
            <v>51.128571428571398</v>
          </cell>
          <cell r="O35" t="str">
            <v>34</v>
          </cell>
          <cell r="P35">
            <v>5</v>
          </cell>
          <cell r="Q35">
            <v>125</v>
          </cell>
          <cell r="R35">
            <v>36</v>
          </cell>
          <cell r="S35">
            <v>44</v>
          </cell>
          <cell r="T35">
            <v>29</v>
          </cell>
          <cell r="U35">
            <v>61</v>
          </cell>
          <cell r="V35">
            <v>39</v>
          </cell>
          <cell r="W35">
            <v>40.4</v>
          </cell>
        </row>
        <row r="36">
          <cell r="C36" t="str">
            <v>35</v>
          </cell>
          <cell r="D36">
            <v>5</v>
          </cell>
          <cell r="E36">
            <v>193</v>
          </cell>
          <cell r="F36">
            <v>47</v>
          </cell>
          <cell r="G36">
            <v>60</v>
          </cell>
          <cell r="H36">
            <v>36</v>
          </cell>
          <cell r="I36">
            <v>69</v>
          </cell>
          <cell r="J36">
            <v>53</v>
          </cell>
          <cell r="K36">
            <v>53.155440414507801</v>
          </cell>
          <cell r="O36" t="str">
            <v>35</v>
          </cell>
          <cell r="P36">
            <v>5</v>
          </cell>
          <cell r="Q36">
            <v>351</v>
          </cell>
          <cell r="R36">
            <v>36</v>
          </cell>
          <cell r="S36">
            <v>48</v>
          </cell>
          <cell r="T36">
            <v>29</v>
          </cell>
          <cell r="U36">
            <v>67</v>
          </cell>
          <cell r="V36">
            <v>41</v>
          </cell>
          <cell r="W36">
            <v>42.341880341880298</v>
          </cell>
        </row>
        <row r="37">
          <cell r="C37" t="str">
            <v>36</v>
          </cell>
          <cell r="D37">
            <v>5</v>
          </cell>
          <cell r="E37">
            <v>122</v>
          </cell>
          <cell r="F37">
            <v>48</v>
          </cell>
          <cell r="G37">
            <v>58</v>
          </cell>
          <cell r="H37">
            <v>37</v>
          </cell>
          <cell r="I37">
            <v>68</v>
          </cell>
          <cell r="J37">
            <v>52</v>
          </cell>
          <cell r="K37">
            <v>52.6967213114754</v>
          </cell>
          <cell r="O37" t="str">
            <v>36</v>
          </cell>
          <cell r="P37">
            <v>5</v>
          </cell>
          <cell r="Q37">
            <v>271</v>
          </cell>
          <cell r="R37">
            <v>37</v>
          </cell>
          <cell r="S37">
            <v>48</v>
          </cell>
          <cell r="T37">
            <v>28</v>
          </cell>
          <cell r="U37">
            <v>67</v>
          </cell>
          <cell r="V37">
            <v>42</v>
          </cell>
          <cell r="W37">
            <v>43.173431734317298</v>
          </cell>
        </row>
        <row r="38">
          <cell r="C38" t="str">
            <v>37</v>
          </cell>
          <cell r="D38">
            <v>5</v>
          </cell>
          <cell r="E38">
            <v>59</v>
          </cell>
          <cell r="F38">
            <v>48</v>
          </cell>
          <cell r="G38">
            <v>58</v>
          </cell>
          <cell r="H38">
            <v>39</v>
          </cell>
          <cell r="I38">
            <v>70</v>
          </cell>
          <cell r="J38">
            <v>51</v>
          </cell>
          <cell r="K38">
            <v>53.084745762711897</v>
          </cell>
          <cell r="O38" t="str">
            <v>37</v>
          </cell>
          <cell r="P38">
            <v>5</v>
          </cell>
          <cell r="Q38">
            <v>128</v>
          </cell>
          <cell r="R38">
            <v>37</v>
          </cell>
          <cell r="S38">
            <v>47.5</v>
          </cell>
          <cell r="T38">
            <v>30</v>
          </cell>
          <cell r="U38">
            <v>67</v>
          </cell>
          <cell r="V38">
            <v>41</v>
          </cell>
          <cell r="W38">
            <v>42.6015625</v>
          </cell>
        </row>
        <row r="39">
          <cell r="C39" t="str">
            <v>60</v>
          </cell>
          <cell r="D39">
            <v>5</v>
          </cell>
          <cell r="E39">
            <v>767</v>
          </cell>
          <cell r="F39">
            <v>46</v>
          </cell>
          <cell r="G39">
            <v>57</v>
          </cell>
          <cell r="H39">
            <v>36</v>
          </cell>
          <cell r="I39">
            <v>69</v>
          </cell>
          <cell r="J39">
            <v>51</v>
          </cell>
          <cell r="K39">
            <v>52.003911342894398</v>
          </cell>
          <cell r="O39" t="str">
            <v>60</v>
          </cell>
          <cell r="P39">
            <v>5</v>
          </cell>
          <cell r="Q39">
            <v>1609</v>
          </cell>
          <cell r="R39">
            <v>36</v>
          </cell>
          <cell r="S39">
            <v>49</v>
          </cell>
          <cell r="T39">
            <v>27</v>
          </cell>
          <cell r="U39">
            <v>68</v>
          </cell>
          <cell r="V39">
            <v>41</v>
          </cell>
          <cell r="W39">
            <v>42.834679925419501</v>
          </cell>
        </row>
        <row r="40">
          <cell r="C40" t="str">
            <v>61</v>
          </cell>
          <cell r="D40">
            <v>5</v>
          </cell>
          <cell r="E40">
            <v>536</v>
          </cell>
          <cell r="F40">
            <v>47</v>
          </cell>
          <cell r="G40">
            <v>56</v>
          </cell>
          <cell r="H40">
            <v>35</v>
          </cell>
          <cell r="I40">
            <v>71</v>
          </cell>
          <cell r="J40">
            <v>51</v>
          </cell>
          <cell r="K40">
            <v>51.544776119402997</v>
          </cell>
          <cell r="O40" t="str">
            <v>61</v>
          </cell>
          <cell r="P40">
            <v>5</v>
          </cell>
          <cell r="Q40">
            <v>1226</v>
          </cell>
          <cell r="R40">
            <v>37</v>
          </cell>
          <cell r="S40">
            <v>50</v>
          </cell>
          <cell r="T40">
            <v>27</v>
          </cell>
          <cell r="U40">
            <v>67</v>
          </cell>
          <cell r="V40">
            <v>43</v>
          </cell>
          <cell r="W40">
            <v>43.586460032626398</v>
          </cell>
        </row>
        <row r="41">
          <cell r="C41" t="str">
            <v>62</v>
          </cell>
          <cell r="D41">
            <v>5</v>
          </cell>
          <cell r="E41">
            <v>389</v>
          </cell>
          <cell r="F41">
            <v>47</v>
          </cell>
          <cell r="G41">
            <v>58</v>
          </cell>
          <cell r="H41">
            <v>34</v>
          </cell>
          <cell r="I41">
            <v>69</v>
          </cell>
          <cell r="J41">
            <v>51</v>
          </cell>
          <cell r="K41">
            <v>52.246786632390702</v>
          </cell>
          <cell r="O41" t="str">
            <v>62</v>
          </cell>
          <cell r="P41">
            <v>5</v>
          </cell>
          <cell r="Q41">
            <v>710</v>
          </cell>
          <cell r="R41">
            <v>36</v>
          </cell>
          <cell r="S41">
            <v>48</v>
          </cell>
          <cell r="T41">
            <v>28</v>
          </cell>
          <cell r="U41">
            <v>67</v>
          </cell>
          <cell r="V41">
            <v>41</v>
          </cell>
          <cell r="W41">
            <v>42.457746478873197</v>
          </cell>
        </row>
        <row r="42">
          <cell r="C42" t="str">
            <v>63</v>
          </cell>
          <cell r="D42">
            <v>5</v>
          </cell>
          <cell r="E42">
            <v>562</v>
          </cell>
          <cell r="F42">
            <v>46</v>
          </cell>
          <cell r="G42">
            <v>56</v>
          </cell>
          <cell r="H42">
            <v>36</v>
          </cell>
          <cell r="I42">
            <v>70</v>
          </cell>
          <cell r="J42">
            <v>50</v>
          </cell>
          <cell r="K42">
            <v>51.330960854092503</v>
          </cell>
          <cell r="O42" t="str">
            <v>63</v>
          </cell>
          <cell r="P42">
            <v>5</v>
          </cell>
          <cell r="Q42">
            <v>1166</v>
          </cell>
          <cell r="R42">
            <v>37</v>
          </cell>
          <cell r="S42">
            <v>49</v>
          </cell>
          <cell r="T42">
            <v>27</v>
          </cell>
          <cell r="U42">
            <v>67</v>
          </cell>
          <cell r="V42">
            <v>42</v>
          </cell>
          <cell r="W42">
            <v>43.3756432246998</v>
          </cell>
        </row>
        <row r="43">
          <cell r="C43" t="str">
            <v>64</v>
          </cell>
          <cell r="D43">
            <v>5</v>
          </cell>
          <cell r="E43">
            <v>299</v>
          </cell>
          <cell r="F43">
            <v>49</v>
          </cell>
          <cell r="G43">
            <v>59</v>
          </cell>
          <cell r="H43">
            <v>38</v>
          </cell>
          <cell r="I43">
            <v>69</v>
          </cell>
          <cell r="J43">
            <v>54</v>
          </cell>
          <cell r="K43">
            <v>54.020066889632098</v>
          </cell>
          <cell r="O43" t="str">
            <v>64</v>
          </cell>
          <cell r="P43">
            <v>5</v>
          </cell>
          <cell r="Q43">
            <v>797</v>
          </cell>
          <cell r="R43">
            <v>38</v>
          </cell>
          <cell r="S43">
            <v>50</v>
          </cell>
          <cell r="T43">
            <v>28</v>
          </cell>
          <cell r="U43">
            <v>68</v>
          </cell>
          <cell r="V43">
            <v>43</v>
          </cell>
          <cell r="W43">
            <v>45.069008782936002</v>
          </cell>
        </row>
        <row r="44">
          <cell r="C44" t="str">
            <v>65</v>
          </cell>
          <cell r="D44">
            <v>5</v>
          </cell>
          <cell r="E44">
            <v>264</v>
          </cell>
          <cell r="F44">
            <v>48</v>
          </cell>
          <cell r="G44">
            <v>57</v>
          </cell>
          <cell r="H44">
            <v>39</v>
          </cell>
          <cell r="I44">
            <v>69</v>
          </cell>
          <cell r="J44">
            <v>53</v>
          </cell>
          <cell r="K44">
            <v>53.185606060606098</v>
          </cell>
          <cell r="O44" t="str">
            <v>65</v>
          </cell>
          <cell r="P44">
            <v>5</v>
          </cell>
          <cell r="Q44">
            <v>740</v>
          </cell>
          <cell r="R44">
            <v>39</v>
          </cell>
          <cell r="S44">
            <v>49</v>
          </cell>
          <cell r="T44">
            <v>30</v>
          </cell>
          <cell r="U44">
            <v>68</v>
          </cell>
          <cell r="V44">
            <v>43</v>
          </cell>
          <cell r="W44">
            <v>44.613513513513503</v>
          </cell>
        </row>
        <row r="45">
          <cell r="C45" t="str">
            <v>66</v>
          </cell>
          <cell r="D45">
            <v>5</v>
          </cell>
          <cell r="E45">
            <v>210</v>
          </cell>
          <cell r="F45">
            <v>49</v>
          </cell>
          <cell r="G45">
            <v>57</v>
          </cell>
          <cell r="H45">
            <v>36</v>
          </cell>
          <cell r="I45">
            <v>68</v>
          </cell>
          <cell r="J45">
            <v>52</v>
          </cell>
          <cell r="K45">
            <v>52.8</v>
          </cell>
          <cell r="O45" t="str">
            <v>66</v>
          </cell>
          <cell r="P45">
            <v>5</v>
          </cell>
          <cell r="Q45">
            <v>540</v>
          </cell>
          <cell r="R45">
            <v>39</v>
          </cell>
          <cell r="S45">
            <v>49</v>
          </cell>
          <cell r="T45">
            <v>29</v>
          </cell>
          <cell r="U45">
            <v>67</v>
          </cell>
          <cell r="V45">
            <v>44</v>
          </cell>
          <cell r="W45">
            <v>44.881481481481501</v>
          </cell>
        </row>
        <row r="46">
          <cell r="C46" t="str">
            <v>67</v>
          </cell>
          <cell r="D46">
            <v>5</v>
          </cell>
          <cell r="E46">
            <v>186</v>
          </cell>
          <cell r="F46">
            <v>46</v>
          </cell>
          <cell r="G46">
            <v>56</v>
          </cell>
          <cell r="H46">
            <v>37</v>
          </cell>
          <cell r="I46">
            <v>68</v>
          </cell>
          <cell r="J46">
            <v>51</v>
          </cell>
          <cell r="K46">
            <v>51.1505376344086</v>
          </cell>
          <cell r="O46" t="str">
            <v>67</v>
          </cell>
          <cell r="P46">
            <v>5</v>
          </cell>
          <cell r="Q46">
            <v>519</v>
          </cell>
          <cell r="R46">
            <v>37</v>
          </cell>
          <cell r="S46">
            <v>47</v>
          </cell>
          <cell r="T46">
            <v>27</v>
          </cell>
          <cell r="U46">
            <v>68</v>
          </cell>
          <cell r="V46">
            <v>42</v>
          </cell>
          <cell r="W46">
            <v>42.840077071290899</v>
          </cell>
        </row>
        <row r="47">
          <cell r="C47" t="str">
            <v>68</v>
          </cell>
          <cell r="D47">
            <v>5</v>
          </cell>
          <cell r="E47">
            <v>147</v>
          </cell>
          <cell r="F47">
            <v>47</v>
          </cell>
          <cell r="G47">
            <v>57</v>
          </cell>
          <cell r="H47">
            <v>36</v>
          </cell>
          <cell r="I47">
            <v>69</v>
          </cell>
          <cell r="J47">
            <v>51</v>
          </cell>
          <cell r="K47">
            <v>52</v>
          </cell>
          <cell r="O47" t="str">
            <v>68</v>
          </cell>
          <cell r="P47">
            <v>5</v>
          </cell>
          <cell r="Q47">
            <v>355</v>
          </cell>
          <cell r="R47">
            <v>38</v>
          </cell>
          <cell r="S47">
            <v>49</v>
          </cell>
          <cell r="T47">
            <v>29</v>
          </cell>
          <cell r="U47">
            <v>67</v>
          </cell>
          <cell r="V47">
            <v>44</v>
          </cell>
          <cell r="W47">
            <v>44.425352112676102</v>
          </cell>
        </row>
        <row r="48">
          <cell r="C48" t="str">
            <v>69</v>
          </cell>
          <cell r="D48">
            <v>5</v>
          </cell>
          <cell r="E48">
            <v>116</v>
          </cell>
          <cell r="F48">
            <v>47</v>
          </cell>
          <cell r="G48">
            <v>58</v>
          </cell>
          <cell r="H48">
            <v>36</v>
          </cell>
          <cell r="I48">
            <v>69</v>
          </cell>
          <cell r="J48">
            <v>52</v>
          </cell>
          <cell r="K48">
            <v>52.784482758620697</v>
          </cell>
          <cell r="O48" t="str">
            <v>69</v>
          </cell>
          <cell r="P48">
            <v>5</v>
          </cell>
          <cell r="Q48">
            <v>286</v>
          </cell>
          <cell r="R48">
            <v>39</v>
          </cell>
          <cell r="S48">
            <v>49</v>
          </cell>
          <cell r="T48">
            <v>29</v>
          </cell>
          <cell r="U48">
            <v>68</v>
          </cell>
          <cell r="V48">
            <v>43</v>
          </cell>
          <cell r="W48">
            <v>44.8041958041958</v>
          </cell>
        </row>
        <row r="49">
          <cell r="C49" t="str">
            <v>70</v>
          </cell>
          <cell r="D49">
            <v>5</v>
          </cell>
          <cell r="E49">
            <v>172</v>
          </cell>
          <cell r="F49">
            <v>54</v>
          </cell>
          <cell r="G49">
            <v>63</v>
          </cell>
          <cell r="H49">
            <v>41</v>
          </cell>
          <cell r="I49">
            <v>68</v>
          </cell>
          <cell r="J49">
            <v>58</v>
          </cell>
          <cell r="K49">
            <v>58.075581395348799</v>
          </cell>
          <cell r="O49" t="str">
            <v>70</v>
          </cell>
          <cell r="P49">
            <v>5</v>
          </cell>
          <cell r="Q49">
            <v>488</v>
          </cell>
          <cell r="R49">
            <v>42</v>
          </cell>
          <cell r="S49">
            <v>57</v>
          </cell>
          <cell r="T49">
            <v>30</v>
          </cell>
          <cell r="U49">
            <v>68</v>
          </cell>
          <cell r="V49">
            <v>50</v>
          </cell>
          <cell r="W49">
            <v>49.528688524590201</v>
          </cell>
        </row>
        <row r="50">
          <cell r="C50" t="str">
            <v>71</v>
          </cell>
          <cell r="D50">
            <v>5</v>
          </cell>
          <cell r="E50">
            <v>172</v>
          </cell>
          <cell r="F50">
            <v>50</v>
          </cell>
          <cell r="G50">
            <v>63</v>
          </cell>
          <cell r="H50">
            <v>37</v>
          </cell>
          <cell r="I50">
            <v>69</v>
          </cell>
          <cell r="J50">
            <v>58</v>
          </cell>
          <cell r="K50">
            <v>56.488372093023301</v>
          </cell>
          <cell r="O50" t="str">
            <v>71</v>
          </cell>
          <cell r="P50">
            <v>5</v>
          </cell>
          <cell r="Q50">
            <v>631</v>
          </cell>
          <cell r="R50">
            <v>40</v>
          </cell>
          <cell r="S50">
            <v>54</v>
          </cell>
          <cell r="T50">
            <v>29</v>
          </cell>
          <cell r="U50">
            <v>68</v>
          </cell>
          <cell r="V50">
            <v>46</v>
          </cell>
          <cell r="W50">
            <v>46.961965134706801</v>
          </cell>
        </row>
        <row r="51">
          <cell r="C51" t="str">
            <v>72</v>
          </cell>
          <cell r="D51">
            <v>5</v>
          </cell>
          <cell r="E51">
            <v>24</v>
          </cell>
          <cell r="F51">
            <v>51</v>
          </cell>
          <cell r="G51">
            <v>64</v>
          </cell>
          <cell r="H51">
            <v>45</v>
          </cell>
          <cell r="I51">
            <v>70</v>
          </cell>
          <cell r="J51">
            <v>56.5</v>
          </cell>
          <cell r="K51">
            <v>57.0416666666667</v>
          </cell>
          <cell r="O51" t="str">
            <v>72</v>
          </cell>
          <cell r="P51">
            <v>5</v>
          </cell>
          <cell r="Q51">
            <v>64</v>
          </cell>
          <cell r="R51">
            <v>41</v>
          </cell>
          <cell r="S51">
            <v>51</v>
          </cell>
          <cell r="T51">
            <v>32</v>
          </cell>
          <cell r="U51">
            <v>68</v>
          </cell>
          <cell r="V51">
            <v>46</v>
          </cell>
          <cell r="W51">
            <v>46.875</v>
          </cell>
        </row>
        <row r="52">
          <cell r="C52" t="str">
            <v>73</v>
          </cell>
          <cell r="D52">
            <v>5</v>
          </cell>
          <cell r="E52">
            <v>27</v>
          </cell>
          <cell r="F52">
            <v>53</v>
          </cell>
          <cell r="G52">
            <v>63</v>
          </cell>
          <cell r="H52">
            <v>43</v>
          </cell>
          <cell r="I52">
            <v>67</v>
          </cell>
          <cell r="J52">
            <v>61</v>
          </cell>
          <cell r="K52">
            <v>58.407407407407398</v>
          </cell>
          <cell r="O52" t="str">
            <v>73</v>
          </cell>
          <cell r="P52">
            <v>5</v>
          </cell>
          <cell r="Q52">
            <v>29</v>
          </cell>
          <cell r="R52">
            <v>39</v>
          </cell>
          <cell r="S52">
            <v>53</v>
          </cell>
          <cell r="T52">
            <v>30</v>
          </cell>
          <cell r="U52">
            <v>66</v>
          </cell>
          <cell r="V52">
            <v>47</v>
          </cell>
          <cell r="W52">
            <v>47.379310344827601</v>
          </cell>
        </row>
        <row r="53">
          <cell r="C53" t="str">
            <v>74</v>
          </cell>
          <cell r="D53">
            <v>5</v>
          </cell>
          <cell r="E53">
            <v>166</v>
          </cell>
          <cell r="F53">
            <v>47</v>
          </cell>
          <cell r="G53">
            <v>58</v>
          </cell>
          <cell r="H53">
            <v>37</v>
          </cell>
          <cell r="I53">
            <v>71</v>
          </cell>
          <cell r="J53">
            <v>52</v>
          </cell>
          <cell r="K53">
            <v>52.783132530120497</v>
          </cell>
          <cell r="O53" t="str">
            <v>74</v>
          </cell>
          <cell r="P53">
            <v>5</v>
          </cell>
          <cell r="Q53">
            <v>637</v>
          </cell>
          <cell r="R53">
            <v>37</v>
          </cell>
          <cell r="S53">
            <v>50</v>
          </cell>
          <cell r="T53">
            <v>29</v>
          </cell>
          <cell r="U53">
            <v>66</v>
          </cell>
          <cell r="V53">
            <v>43</v>
          </cell>
          <cell r="W53">
            <v>44.036106750392499</v>
          </cell>
        </row>
        <row r="54">
          <cell r="C54" t="str">
            <v>76</v>
          </cell>
          <cell r="D54">
            <v>5</v>
          </cell>
          <cell r="E54">
            <v>17</v>
          </cell>
          <cell r="F54">
            <v>55</v>
          </cell>
          <cell r="G54">
            <v>64</v>
          </cell>
          <cell r="H54">
            <v>40</v>
          </cell>
          <cell r="I54">
            <v>68</v>
          </cell>
          <cell r="J54">
            <v>57</v>
          </cell>
          <cell r="K54">
            <v>57.176470588235297</v>
          </cell>
          <cell r="O54" t="str">
            <v>76</v>
          </cell>
          <cell r="P54">
            <v>5</v>
          </cell>
          <cell r="Q54">
            <v>13</v>
          </cell>
          <cell r="R54">
            <v>44</v>
          </cell>
          <cell r="S54">
            <v>51</v>
          </cell>
          <cell r="T54">
            <v>36</v>
          </cell>
          <cell r="U54">
            <v>59</v>
          </cell>
          <cell r="V54">
            <v>51</v>
          </cell>
          <cell r="W54">
            <v>48.923076923076898</v>
          </cell>
        </row>
        <row r="55">
          <cell r="C55" t="str">
            <v>77</v>
          </cell>
          <cell r="D55">
            <v>5</v>
          </cell>
          <cell r="E55">
            <v>16</v>
          </cell>
          <cell r="F55">
            <v>52</v>
          </cell>
          <cell r="G55">
            <v>60.5</v>
          </cell>
          <cell r="H55">
            <v>47</v>
          </cell>
          <cell r="I55">
            <v>68</v>
          </cell>
          <cell r="J55">
            <v>55.5</v>
          </cell>
          <cell r="K55">
            <v>56.5625</v>
          </cell>
          <cell r="O55" t="str">
            <v>77</v>
          </cell>
          <cell r="P55">
            <v>5</v>
          </cell>
          <cell r="Q55">
            <v>7</v>
          </cell>
          <cell r="R55">
            <v>38</v>
          </cell>
          <cell r="S55">
            <v>51</v>
          </cell>
          <cell r="T55">
            <v>37</v>
          </cell>
          <cell r="U55">
            <v>56</v>
          </cell>
          <cell r="V55">
            <v>42</v>
          </cell>
          <cell r="W55">
            <v>44.285714285714299</v>
          </cell>
        </row>
        <row r="56">
          <cell r="C56" t="str">
            <v>85</v>
          </cell>
          <cell r="D56">
            <v>5</v>
          </cell>
          <cell r="E56">
            <v>137</v>
          </cell>
          <cell r="F56">
            <v>48</v>
          </cell>
          <cell r="G56">
            <v>61</v>
          </cell>
          <cell r="H56">
            <v>37</v>
          </cell>
          <cell r="I56">
            <v>70</v>
          </cell>
          <cell r="J56">
            <v>55</v>
          </cell>
          <cell r="K56">
            <v>54.781021897810199</v>
          </cell>
          <cell r="O56" t="str">
            <v>85</v>
          </cell>
          <cell r="P56">
            <v>5</v>
          </cell>
          <cell r="Q56">
            <v>369</v>
          </cell>
          <cell r="R56">
            <v>37</v>
          </cell>
          <cell r="S56">
            <v>54</v>
          </cell>
          <cell r="T56">
            <v>24</v>
          </cell>
          <cell r="U56">
            <v>71</v>
          </cell>
          <cell r="V56">
            <v>43</v>
          </cell>
          <cell r="W56">
            <v>45.626016260162601</v>
          </cell>
        </row>
        <row r="57">
          <cell r="C57" t="str">
            <v>86</v>
          </cell>
          <cell r="D57">
            <v>5</v>
          </cell>
          <cell r="E57">
            <v>248</v>
          </cell>
          <cell r="F57">
            <v>48</v>
          </cell>
          <cell r="G57">
            <v>60</v>
          </cell>
          <cell r="H57">
            <v>35</v>
          </cell>
          <cell r="I57">
            <v>70</v>
          </cell>
          <cell r="J57">
            <v>54</v>
          </cell>
          <cell r="K57">
            <v>54.1411290322581</v>
          </cell>
          <cell r="O57" t="str">
            <v>86</v>
          </cell>
          <cell r="P57">
            <v>5</v>
          </cell>
          <cell r="Q57">
            <v>441</v>
          </cell>
          <cell r="R57">
            <v>38</v>
          </cell>
          <cell r="S57">
            <v>50</v>
          </cell>
          <cell r="T57">
            <v>30</v>
          </cell>
          <cell r="U57">
            <v>66</v>
          </cell>
          <cell r="V57">
            <v>42</v>
          </cell>
          <cell r="W57">
            <v>44.344671201814101</v>
          </cell>
        </row>
        <row r="58">
          <cell r="C58" t="str">
            <v>87</v>
          </cell>
          <cell r="D58">
            <v>5</v>
          </cell>
          <cell r="E58">
            <v>195</v>
          </cell>
          <cell r="F58">
            <v>49</v>
          </cell>
          <cell r="G58">
            <v>61</v>
          </cell>
          <cell r="H58">
            <v>36</v>
          </cell>
          <cell r="I58">
            <v>69</v>
          </cell>
          <cell r="J58">
            <v>54</v>
          </cell>
          <cell r="K58">
            <v>54.625641025641002</v>
          </cell>
          <cell r="O58" t="str">
            <v>87</v>
          </cell>
          <cell r="P58">
            <v>5</v>
          </cell>
          <cell r="Q58">
            <v>384</v>
          </cell>
          <cell r="R58">
            <v>38</v>
          </cell>
          <cell r="S58">
            <v>52</v>
          </cell>
          <cell r="T58">
            <v>31</v>
          </cell>
          <cell r="U58">
            <v>69</v>
          </cell>
          <cell r="V58">
            <v>44</v>
          </cell>
          <cell r="W58">
            <v>46.1276041666667</v>
          </cell>
        </row>
        <row r="68">
          <cell r="B68" t="str">
            <v>01</v>
          </cell>
          <cell r="C68">
            <v>3</v>
          </cell>
          <cell r="D68">
            <v>2430</v>
          </cell>
          <cell r="E68">
            <v>38</v>
          </cell>
          <cell r="F68">
            <v>51</v>
          </cell>
          <cell r="G68">
            <v>28</v>
          </cell>
          <cell r="H68">
            <v>69</v>
          </cell>
          <cell r="I68">
            <v>44</v>
          </cell>
          <cell r="J68">
            <v>45.3658436213992</v>
          </cell>
        </row>
        <row r="69">
          <cell r="B69" t="str">
            <v>02</v>
          </cell>
          <cell r="C69">
            <v>3</v>
          </cell>
          <cell r="D69">
            <v>2860</v>
          </cell>
          <cell r="E69">
            <v>37</v>
          </cell>
          <cell r="F69">
            <v>51</v>
          </cell>
          <cell r="G69">
            <v>28</v>
          </cell>
          <cell r="H69">
            <v>68</v>
          </cell>
          <cell r="I69">
            <v>44</v>
          </cell>
          <cell r="J69">
            <v>45.251748251748303</v>
          </cell>
        </row>
        <row r="70">
          <cell r="B70" t="str">
            <v>03</v>
          </cell>
          <cell r="C70">
            <v>3</v>
          </cell>
          <cell r="D70">
            <v>4379</v>
          </cell>
          <cell r="E70">
            <v>40</v>
          </cell>
          <cell r="F70">
            <v>55</v>
          </cell>
          <cell r="G70">
            <v>28</v>
          </cell>
          <cell r="H70">
            <v>69</v>
          </cell>
          <cell r="I70">
            <v>47</v>
          </cell>
          <cell r="J70">
            <v>47.912537108929001</v>
          </cell>
        </row>
        <row r="71">
          <cell r="B71" t="str">
            <v>04</v>
          </cell>
          <cell r="C71">
            <v>3</v>
          </cell>
          <cell r="D71">
            <v>4413</v>
          </cell>
          <cell r="E71">
            <v>39</v>
          </cell>
          <cell r="F71">
            <v>52</v>
          </cell>
          <cell r="G71">
            <v>28</v>
          </cell>
          <cell r="H71">
            <v>69</v>
          </cell>
          <cell r="I71">
            <v>45</v>
          </cell>
          <cell r="J71">
            <v>45.982098345796501</v>
          </cell>
        </row>
        <row r="72">
          <cell r="B72" t="str">
            <v>05</v>
          </cell>
          <cell r="C72">
            <v>3</v>
          </cell>
          <cell r="D72">
            <v>4497</v>
          </cell>
          <cell r="E72">
            <v>36</v>
          </cell>
          <cell r="F72">
            <v>50</v>
          </cell>
          <cell r="G72">
            <v>26</v>
          </cell>
          <cell r="H72">
            <v>69</v>
          </cell>
          <cell r="I72">
            <v>42</v>
          </cell>
          <cell r="J72">
            <v>43.4549699799867</v>
          </cell>
        </row>
        <row r="73">
          <cell r="B73" t="str">
            <v>06</v>
          </cell>
          <cell r="C73">
            <v>3</v>
          </cell>
          <cell r="D73">
            <v>1500</v>
          </cell>
          <cell r="E73">
            <v>37</v>
          </cell>
          <cell r="F73">
            <v>47</v>
          </cell>
          <cell r="G73">
            <v>28</v>
          </cell>
          <cell r="H73">
            <v>67</v>
          </cell>
          <cell r="I73">
            <v>41</v>
          </cell>
          <cell r="J73">
            <v>42.506</v>
          </cell>
        </row>
        <row r="74">
          <cell r="B74" t="str">
            <v>07</v>
          </cell>
          <cell r="C74">
            <v>3</v>
          </cell>
          <cell r="D74">
            <v>2174</v>
          </cell>
          <cell r="E74">
            <v>36</v>
          </cell>
          <cell r="F74">
            <v>47</v>
          </cell>
          <cell r="G74">
            <v>27</v>
          </cell>
          <cell r="H74">
            <v>68</v>
          </cell>
          <cell r="I74">
            <v>41</v>
          </cell>
          <cell r="J74">
            <v>42.060717571297097</v>
          </cell>
        </row>
        <row r="75">
          <cell r="B75" t="str">
            <v>08</v>
          </cell>
          <cell r="C75">
            <v>3</v>
          </cell>
          <cell r="D75">
            <v>875</v>
          </cell>
          <cell r="E75">
            <v>37</v>
          </cell>
          <cell r="F75">
            <v>47</v>
          </cell>
          <cell r="G75">
            <v>28</v>
          </cell>
          <cell r="H75">
            <v>67</v>
          </cell>
          <cell r="I75">
            <v>41</v>
          </cell>
          <cell r="J75">
            <v>42.36</v>
          </cell>
        </row>
        <row r="76">
          <cell r="B76" t="str">
            <v>09</v>
          </cell>
          <cell r="C76">
            <v>3</v>
          </cell>
          <cell r="D76">
            <v>4711</v>
          </cell>
          <cell r="E76">
            <v>36</v>
          </cell>
          <cell r="F76">
            <v>49</v>
          </cell>
          <cell r="G76">
            <v>27</v>
          </cell>
          <cell r="H76">
            <v>68</v>
          </cell>
          <cell r="I76">
            <v>42</v>
          </cell>
          <cell r="J76">
            <v>43.107408193589499</v>
          </cell>
        </row>
        <row r="77">
          <cell r="B77" t="str">
            <v>10</v>
          </cell>
          <cell r="C77">
            <v>3</v>
          </cell>
          <cell r="D77">
            <v>3237</v>
          </cell>
          <cell r="E77">
            <v>38</v>
          </cell>
          <cell r="F77">
            <v>49</v>
          </cell>
          <cell r="G77">
            <v>27</v>
          </cell>
          <cell r="H77">
            <v>68</v>
          </cell>
          <cell r="I77">
            <v>43</v>
          </cell>
          <cell r="J77">
            <v>44.4822366388631</v>
          </cell>
        </row>
        <row r="78">
          <cell r="B78" t="str">
            <v>11</v>
          </cell>
          <cell r="C78">
            <v>3</v>
          </cell>
          <cell r="D78">
            <v>1194</v>
          </cell>
          <cell r="E78">
            <v>38</v>
          </cell>
          <cell r="F78">
            <v>52</v>
          </cell>
          <cell r="G78">
            <v>24</v>
          </cell>
          <cell r="H78">
            <v>71</v>
          </cell>
          <cell r="I78">
            <v>43</v>
          </cell>
          <cell r="J78">
            <v>45.314070351758801</v>
          </cell>
        </row>
        <row r="79">
          <cell r="B79" t="str">
            <v>12</v>
          </cell>
          <cell r="C79">
            <v>3</v>
          </cell>
          <cell r="D79">
            <v>1849</v>
          </cell>
          <cell r="E79">
            <v>39</v>
          </cell>
          <cell r="F79">
            <v>53</v>
          </cell>
          <cell r="G79">
            <v>29</v>
          </cell>
          <cell r="H79">
            <v>68</v>
          </cell>
          <cell r="I79">
            <v>46</v>
          </cell>
          <cell r="J79">
            <v>46.634937804218502</v>
          </cell>
        </row>
        <row r="80">
          <cell r="B80" t="str">
            <v>Théologie</v>
          </cell>
          <cell r="C80">
            <v>3</v>
          </cell>
          <cell r="D80">
            <v>20</v>
          </cell>
          <cell r="E80">
            <v>42</v>
          </cell>
          <cell r="F80">
            <v>51</v>
          </cell>
          <cell r="G80">
            <v>36</v>
          </cell>
          <cell r="H80">
            <v>59</v>
          </cell>
          <cell r="I80">
            <v>49.5</v>
          </cell>
          <cell r="J80">
            <v>47.3</v>
          </cell>
        </row>
        <row r="81">
          <cell r="B81" t="str">
            <v>01</v>
          </cell>
          <cell r="C81">
            <v>3</v>
          </cell>
          <cell r="D81">
            <v>1348</v>
          </cell>
          <cell r="E81">
            <v>43</v>
          </cell>
          <cell r="F81">
            <v>60</v>
          </cell>
          <cell r="G81">
            <v>27</v>
          </cell>
          <cell r="H81">
            <v>70</v>
          </cell>
          <cell r="I81">
            <v>49</v>
          </cell>
          <cell r="J81">
            <v>50.830118694362</v>
          </cell>
        </row>
        <row r="82">
          <cell r="B82" t="str">
            <v>02</v>
          </cell>
          <cell r="C82">
            <v>3</v>
          </cell>
          <cell r="D82">
            <v>980</v>
          </cell>
          <cell r="E82">
            <v>45</v>
          </cell>
          <cell r="F82">
            <v>60</v>
          </cell>
          <cell r="G82">
            <v>32</v>
          </cell>
          <cell r="H82">
            <v>70</v>
          </cell>
          <cell r="I82">
            <v>50</v>
          </cell>
          <cell r="J82">
            <v>52.148979591836699</v>
          </cell>
        </row>
        <row r="83">
          <cell r="B83" t="str">
            <v>03</v>
          </cell>
          <cell r="C83">
            <v>3</v>
          </cell>
          <cell r="D83">
            <v>1723</v>
          </cell>
          <cell r="E83">
            <v>51</v>
          </cell>
          <cell r="F83">
            <v>62</v>
          </cell>
          <cell r="G83">
            <v>37</v>
          </cell>
          <cell r="H83">
            <v>70</v>
          </cell>
          <cell r="I83">
            <v>57</v>
          </cell>
          <cell r="J83">
            <v>56.2164828786999</v>
          </cell>
        </row>
        <row r="84">
          <cell r="B84" t="str">
            <v>04</v>
          </cell>
          <cell r="C84">
            <v>3</v>
          </cell>
          <cell r="D84">
            <v>2108</v>
          </cell>
          <cell r="E84">
            <v>50</v>
          </cell>
          <cell r="F84">
            <v>62</v>
          </cell>
          <cell r="G84">
            <v>37</v>
          </cell>
          <cell r="H84">
            <v>71</v>
          </cell>
          <cell r="I84">
            <v>56</v>
          </cell>
          <cell r="J84">
            <v>55.640891840607203</v>
          </cell>
        </row>
        <row r="85">
          <cell r="B85" t="str">
            <v>05</v>
          </cell>
          <cell r="C85">
            <v>3</v>
          </cell>
          <cell r="D85">
            <v>2152</v>
          </cell>
          <cell r="E85">
            <v>45</v>
          </cell>
          <cell r="F85">
            <v>58</v>
          </cell>
          <cell r="G85">
            <v>30</v>
          </cell>
          <cell r="H85">
            <v>71</v>
          </cell>
          <cell r="I85">
            <v>51</v>
          </cell>
          <cell r="J85">
            <v>51.250929368029702</v>
          </cell>
        </row>
        <row r="86">
          <cell r="B86" t="str">
            <v>06</v>
          </cell>
          <cell r="C86">
            <v>3</v>
          </cell>
          <cell r="D86">
            <v>929</v>
          </cell>
          <cell r="E86">
            <v>46</v>
          </cell>
          <cell r="F86">
            <v>57</v>
          </cell>
          <cell r="G86">
            <v>36</v>
          </cell>
          <cell r="H86">
            <v>72</v>
          </cell>
          <cell r="I86">
            <v>51</v>
          </cell>
          <cell r="J86">
            <v>51.907427341227098</v>
          </cell>
        </row>
        <row r="87">
          <cell r="B87" t="str">
            <v>07</v>
          </cell>
          <cell r="C87">
            <v>3</v>
          </cell>
          <cell r="D87">
            <v>1061</v>
          </cell>
          <cell r="E87">
            <v>46</v>
          </cell>
          <cell r="F87">
            <v>55</v>
          </cell>
          <cell r="G87">
            <v>34</v>
          </cell>
          <cell r="H87">
            <v>70</v>
          </cell>
          <cell r="I87">
            <v>50</v>
          </cell>
          <cell r="J87">
            <v>51.068803016022599</v>
          </cell>
        </row>
        <row r="88">
          <cell r="B88" t="str">
            <v>08</v>
          </cell>
          <cell r="C88">
            <v>3</v>
          </cell>
          <cell r="D88">
            <v>444</v>
          </cell>
          <cell r="E88">
            <v>47</v>
          </cell>
          <cell r="F88">
            <v>58</v>
          </cell>
          <cell r="G88">
            <v>36</v>
          </cell>
          <cell r="H88">
            <v>70</v>
          </cell>
          <cell r="I88">
            <v>52</v>
          </cell>
          <cell r="J88">
            <v>52.700450450450496</v>
          </cell>
        </row>
        <row r="89">
          <cell r="B89" t="str">
            <v>09</v>
          </cell>
          <cell r="C89">
            <v>3</v>
          </cell>
          <cell r="D89">
            <v>2254</v>
          </cell>
          <cell r="E89">
            <v>46</v>
          </cell>
          <cell r="F89">
            <v>57</v>
          </cell>
          <cell r="G89">
            <v>34</v>
          </cell>
          <cell r="H89">
            <v>71</v>
          </cell>
          <cell r="I89">
            <v>51</v>
          </cell>
          <cell r="J89">
            <v>51.768855368234199</v>
          </cell>
        </row>
        <row r="90">
          <cell r="B90" t="str">
            <v>10</v>
          </cell>
          <cell r="C90">
            <v>3</v>
          </cell>
          <cell r="D90">
            <v>1222</v>
          </cell>
          <cell r="E90">
            <v>48</v>
          </cell>
          <cell r="F90">
            <v>57</v>
          </cell>
          <cell r="G90">
            <v>36</v>
          </cell>
          <cell r="H90">
            <v>69</v>
          </cell>
          <cell r="I90">
            <v>52</v>
          </cell>
          <cell r="J90">
            <v>52.833060556464801</v>
          </cell>
        </row>
        <row r="91">
          <cell r="B91" t="str">
            <v>11</v>
          </cell>
          <cell r="C91">
            <v>3</v>
          </cell>
          <cell r="D91">
            <v>580</v>
          </cell>
          <cell r="E91">
            <v>49</v>
          </cell>
          <cell r="F91">
            <v>61</v>
          </cell>
          <cell r="G91">
            <v>35</v>
          </cell>
          <cell r="H91">
            <v>70</v>
          </cell>
          <cell r="I91">
            <v>54</v>
          </cell>
          <cell r="J91">
            <v>54.4551724137931</v>
          </cell>
        </row>
        <row r="92">
          <cell r="B92" t="str">
            <v>12</v>
          </cell>
          <cell r="C92">
            <v>3</v>
          </cell>
          <cell r="D92">
            <v>561</v>
          </cell>
          <cell r="E92">
            <v>50</v>
          </cell>
          <cell r="F92">
            <v>62</v>
          </cell>
          <cell r="G92">
            <v>37</v>
          </cell>
          <cell r="H92">
            <v>71</v>
          </cell>
          <cell r="I92">
            <v>57</v>
          </cell>
          <cell r="J92">
            <v>55.994652406417103</v>
          </cell>
        </row>
        <row r="93">
          <cell r="B93" t="str">
            <v>Théologie</v>
          </cell>
          <cell r="C93">
            <v>3</v>
          </cell>
          <cell r="D93">
            <v>33</v>
          </cell>
          <cell r="E93">
            <v>53</v>
          </cell>
          <cell r="F93">
            <v>61</v>
          </cell>
          <cell r="G93">
            <v>40</v>
          </cell>
          <cell r="H93">
            <v>68</v>
          </cell>
          <cell r="I93">
            <v>57</v>
          </cell>
          <cell r="J93">
            <v>56.878787878787897</v>
          </cell>
        </row>
        <row r="96">
          <cell r="B96" t="str">
            <v>Droit</v>
          </cell>
          <cell r="C96">
            <v>3</v>
          </cell>
          <cell r="D96">
            <v>5290</v>
          </cell>
          <cell r="E96">
            <v>38</v>
          </cell>
          <cell r="F96">
            <v>51</v>
          </cell>
          <cell r="G96">
            <v>28</v>
          </cell>
          <cell r="H96">
            <v>69</v>
          </cell>
          <cell r="I96">
            <v>44</v>
          </cell>
          <cell r="J96">
            <v>45.304158790170099</v>
          </cell>
        </row>
        <row r="97">
          <cell r="B97" t="str">
            <v>Lettres</v>
          </cell>
          <cell r="C97">
            <v>3</v>
          </cell>
          <cell r="D97">
            <v>10661</v>
          </cell>
          <cell r="E97">
            <v>40</v>
          </cell>
          <cell r="F97">
            <v>54</v>
          </cell>
          <cell r="G97">
            <v>28</v>
          </cell>
          <cell r="H97">
            <v>69</v>
          </cell>
          <cell r="I97">
            <v>46</v>
          </cell>
          <cell r="J97">
            <v>46.890723196698197</v>
          </cell>
        </row>
        <row r="98">
          <cell r="B98" t="str">
            <v>Sciences</v>
          </cell>
          <cell r="C98">
            <v>3</v>
          </cell>
          <cell r="D98">
            <v>16994</v>
          </cell>
          <cell r="E98">
            <v>37</v>
          </cell>
          <cell r="F98">
            <v>49</v>
          </cell>
          <cell r="G98">
            <v>26</v>
          </cell>
          <cell r="H98">
            <v>69</v>
          </cell>
          <cell r="I98">
            <v>42</v>
          </cell>
          <cell r="J98">
            <v>43.235789102036001</v>
          </cell>
        </row>
        <row r="99">
          <cell r="B99" t="str">
            <v>Pharmacie</v>
          </cell>
          <cell r="C99">
            <v>3</v>
          </cell>
          <cell r="D99">
            <v>1194</v>
          </cell>
          <cell r="E99">
            <v>38</v>
          </cell>
          <cell r="F99">
            <v>52</v>
          </cell>
          <cell r="G99">
            <v>24</v>
          </cell>
          <cell r="H99">
            <v>71</v>
          </cell>
          <cell r="I99">
            <v>43</v>
          </cell>
          <cell r="J99">
            <v>45.314070351758801</v>
          </cell>
        </row>
        <row r="100">
          <cell r="B100" t="str">
            <v>Droit</v>
          </cell>
          <cell r="C100">
            <v>3</v>
          </cell>
          <cell r="D100">
            <v>2328</v>
          </cell>
          <cell r="E100">
            <v>44</v>
          </cell>
          <cell r="F100">
            <v>60</v>
          </cell>
          <cell r="G100">
            <v>27</v>
          </cell>
          <cell r="H100">
            <v>70</v>
          </cell>
          <cell r="I100">
            <v>50</v>
          </cell>
          <cell r="J100">
            <v>51.385309278350498</v>
          </cell>
        </row>
        <row r="101">
          <cell r="B101" t="str">
            <v>Lettres</v>
          </cell>
          <cell r="C101">
            <v>3</v>
          </cell>
          <cell r="D101">
            <v>4425</v>
          </cell>
          <cell r="E101">
            <v>50</v>
          </cell>
          <cell r="F101">
            <v>62</v>
          </cell>
          <cell r="G101">
            <v>37</v>
          </cell>
          <cell r="H101">
            <v>71</v>
          </cell>
          <cell r="I101">
            <v>56</v>
          </cell>
          <cell r="J101">
            <v>55.919096045197698</v>
          </cell>
        </row>
        <row r="102">
          <cell r="B102" t="str">
            <v>Sciences</v>
          </cell>
          <cell r="C102">
            <v>3</v>
          </cell>
          <cell r="D102">
            <v>8062</v>
          </cell>
          <cell r="E102">
            <v>46</v>
          </cell>
          <cell r="F102">
            <v>57</v>
          </cell>
          <cell r="G102">
            <v>30</v>
          </cell>
          <cell r="H102">
            <v>72</v>
          </cell>
          <cell r="I102">
            <v>51</v>
          </cell>
          <cell r="J102">
            <v>51.767055321260202</v>
          </cell>
        </row>
        <row r="103">
          <cell r="B103" t="str">
            <v>Pharmacie</v>
          </cell>
          <cell r="C103">
            <v>3</v>
          </cell>
          <cell r="D103">
            <v>580</v>
          </cell>
          <cell r="E103">
            <v>49</v>
          </cell>
          <cell r="F103">
            <v>61</v>
          </cell>
          <cell r="G103">
            <v>35</v>
          </cell>
          <cell r="H103">
            <v>70</v>
          </cell>
          <cell r="I103">
            <v>54</v>
          </cell>
          <cell r="J103">
            <v>54.4551724137931</v>
          </cell>
        </row>
      </sheetData>
      <sheetData sheetId="14">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6</v>
          </cell>
          <cell r="C3" t="str">
            <v>7</v>
          </cell>
          <cell r="D3" t="str">
            <v>8</v>
          </cell>
          <cell r="E3" t="str">
            <v>9</v>
          </cell>
          <cell r="F3" t="str">
            <v>10</v>
          </cell>
          <cell r="G3" t="str">
            <v>11</v>
          </cell>
          <cell r="H3" t="str">
            <v>12</v>
          </cell>
          <cell r="I3" t="str">
            <v>13</v>
          </cell>
          <cell r="J3" t="str">
            <v>14</v>
          </cell>
          <cell r="K3" t="str">
            <v>15</v>
          </cell>
          <cell r="L3" t="str">
            <v>16</v>
          </cell>
          <cell r="M3" t="str">
            <v>17</v>
          </cell>
          <cell r="N3" t="str">
            <v>18</v>
          </cell>
          <cell r="O3" t="str">
            <v>19</v>
          </cell>
          <cell r="P3" t="str">
            <v>20</v>
          </cell>
          <cell r="Q3" t="str">
            <v>21</v>
          </cell>
          <cell r="R3" t="str">
            <v>18</v>
          </cell>
          <cell r="S3" t="str">
            <v>19</v>
          </cell>
          <cell r="T3" t="str">
            <v>20</v>
          </cell>
          <cell r="U3" t="str">
            <v>21</v>
          </cell>
        </row>
        <row r="4">
          <cell r="A4" t="str">
            <v>01</v>
          </cell>
          <cell r="B4">
            <v>4</v>
          </cell>
          <cell r="C4">
            <v>7</v>
          </cell>
          <cell r="D4">
            <v>0.36363636363636365</v>
          </cell>
          <cell r="E4">
            <v>11</v>
          </cell>
          <cell r="F4">
            <v>3</v>
          </cell>
          <cell r="G4">
            <v>6</v>
          </cell>
          <cell r="H4">
            <v>0.33333333333333331</v>
          </cell>
          <cell r="I4">
            <v>9</v>
          </cell>
          <cell r="J4">
            <v>3</v>
          </cell>
          <cell r="K4">
            <v>9</v>
          </cell>
          <cell r="L4">
            <v>0.25</v>
          </cell>
          <cell r="M4">
            <v>12</v>
          </cell>
          <cell r="O4">
            <v>4</v>
          </cell>
          <cell r="P4">
            <v>0</v>
          </cell>
          <cell r="Q4">
            <v>4</v>
          </cell>
          <cell r="R4">
            <v>2</v>
          </cell>
          <cell r="S4">
            <v>2</v>
          </cell>
          <cell r="T4">
            <v>0.5</v>
          </cell>
          <cell r="U4">
            <v>4</v>
          </cell>
        </row>
        <row r="5">
          <cell r="A5" t="str">
            <v>02</v>
          </cell>
          <cell r="B5">
            <v>2</v>
          </cell>
          <cell r="C5">
            <v>2</v>
          </cell>
          <cell r="D5">
            <v>0.5</v>
          </cell>
          <cell r="E5">
            <v>4</v>
          </cell>
          <cell r="G5">
            <v>3</v>
          </cell>
          <cell r="H5">
            <v>0</v>
          </cell>
          <cell r="I5">
            <v>3</v>
          </cell>
          <cell r="K5">
            <v>3</v>
          </cell>
          <cell r="L5">
            <v>0</v>
          </cell>
          <cell r="M5">
            <v>3</v>
          </cell>
          <cell r="N5">
            <v>2</v>
          </cell>
          <cell r="O5">
            <v>3</v>
          </cell>
          <cell r="P5">
            <v>0.4</v>
          </cell>
          <cell r="Q5">
            <v>5</v>
          </cell>
          <cell r="R5">
            <v>1</v>
          </cell>
          <cell r="S5">
            <v>4</v>
          </cell>
          <cell r="T5">
            <v>0.2</v>
          </cell>
          <cell r="U5">
            <v>5</v>
          </cell>
        </row>
        <row r="6">
          <cell r="A6" t="str">
            <v>03</v>
          </cell>
          <cell r="C6">
            <v>1</v>
          </cell>
          <cell r="D6">
            <v>0</v>
          </cell>
          <cell r="E6">
            <v>1</v>
          </cell>
          <cell r="G6">
            <v>2</v>
          </cell>
          <cell r="H6">
            <v>0</v>
          </cell>
          <cell r="I6">
            <v>2</v>
          </cell>
          <cell r="K6">
            <v>1</v>
          </cell>
          <cell r="L6">
            <v>0</v>
          </cell>
          <cell r="M6">
            <v>1</v>
          </cell>
          <cell r="R6">
            <v>0</v>
          </cell>
          <cell r="S6">
            <v>2</v>
          </cell>
          <cell r="T6">
            <v>0</v>
          </cell>
          <cell r="U6">
            <v>2</v>
          </cell>
        </row>
        <row r="7">
          <cell r="A7" t="str">
            <v>04</v>
          </cell>
          <cell r="B7">
            <v>3</v>
          </cell>
          <cell r="C7">
            <v>17</v>
          </cell>
          <cell r="D7">
            <v>0.15</v>
          </cell>
          <cell r="E7">
            <v>20</v>
          </cell>
          <cell r="F7">
            <v>5</v>
          </cell>
          <cell r="G7">
            <v>15</v>
          </cell>
          <cell r="H7">
            <v>0.25</v>
          </cell>
          <cell r="I7">
            <v>20</v>
          </cell>
          <cell r="J7">
            <v>6</v>
          </cell>
          <cell r="K7">
            <v>17</v>
          </cell>
          <cell r="L7">
            <v>0.2608695652173913</v>
          </cell>
          <cell r="M7">
            <v>23</v>
          </cell>
          <cell r="N7">
            <v>3</v>
          </cell>
          <cell r="O7">
            <v>7</v>
          </cell>
          <cell r="P7">
            <v>0.3</v>
          </cell>
          <cell r="Q7">
            <v>10</v>
          </cell>
          <cell r="R7">
            <v>3</v>
          </cell>
          <cell r="S7">
            <v>9</v>
          </cell>
          <cell r="T7">
            <v>0.25</v>
          </cell>
          <cell r="U7">
            <v>12</v>
          </cell>
        </row>
        <row r="8">
          <cell r="A8" t="str">
            <v>05</v>
          </cell>
          <cell r="B8">
            <v>4</v>
          </cell>
          <cell r="C8">
            <v>13</v>
          </cell>
          <cell r="D8">
            <v>0.23529411764705882</v>
          </cell>
          <cell r="E8">
            <v>17</v>
          </cell>
          <cell r="F8">
            <v>9</v>
          </cell>
          <cell r="G8">
            <v>12</v>
          </cell>
          <cell r="H8">
            <v>0.42857142857142855</v>
          </cell>
          <cell r="I8">
            <v>21</v>
          </cell>
          <cell r="J8">
            <v>6</v>
          </cell>
          <cell r="K8">
            <v>21</v>
          </cell>
          <cell r="L8">
            <v>0.22222222222222221</v>
          </cell>
          <cell r="M8">
            <v>27</v>
          </cell>
          <cell r="N8">
            <v>7</v>
          </cell>
          <cell r="O8">
            <v>25</v>
          </cell>
          <cell r="P8">
            <v>0.21875</v>
          </cell>
          <cell r="Q8">
            <v>32</v>
          </cell>
          <cell r="R8">
            <v>10</v>
          </cell>
          <cell r="S8">
            <v>14</v>
          </cell>
          <cell r="T8">
            <v>0.41666666666666669</v>
          </cell>
          <cell r="U8">
            <v>24</v>
          </cell>
        </row>
        <row r="9">
          <cell r="A9" t="str">
            <v>06</v>
          </cell>
          <cell r="B9">
            <v>8</v>
          </cell>
          <cell r="C9">
            <v>22</v>
          </cell>
          <cell r="D9">
            <v>0.26666666666666666</v>
          </cell>
          <cell r="E9">
            <v>30</v>
          </cell>
          <cell r="F9">
            <v>5</v>
          </cell>
          <cell r="G9">
            <v>16</v>
          </cell>
          <cell r="H9">
            <v>0.23809523809523808</v>
          </cell>
          <cell r="I9">
            <v>21</v>
          </cell>
          <cell r="J9">
            <v>11</v>
          </cell>
          <cell r="K9">
            <v>22</v>
          </cell>
          <cell r="L9">
            <v>0.33333333333333331</v>
          </cell>
          <cell r="M9">
            <v>33</v>
          </cell>
          <cell r="N9">
            <v>10</v>
          </cell>
          <cell r="O9">
            <v>24</v>
          </cell>
          <cell r="P9">
            <v>0.29411764705882354</v>
          </cell>
          <cell r="Q9">
            <v>34</v>
          </cell>
          <cell r="R9">
            <v>11</v>
          </cell>
          <cell r="S9">
            <v>15</v>
          </cell>
          <cell r="T9">
            <v>0.42307692307692307</v>
          </cell>
          <cell r="U9">
            <v>26</v>
          </cell>
        </row>
        <row r="10">
          <cell r="A10" t="str">
            <v>07</v>
          </cell>
          <cell r="B10">
            <v>34</v>
          </cell>
          <cell r="C10">
            <v>28</v>
          </cell>
          <cell r="D10">
            <v>0.54838709677419351</v>
          </cell>
          <cell r="E10">
            <v>62</v>
          </cell>
          <cell r="F10">
            <v>24</v>
          </cell>
          <cell r="G10">
            <v>28</v>
          </cell>
          <cell r="H10">
            <v>0.46153846153846156</v>
          </cell>
          <cell r="I10">
            <v>52</v>
          </cell>
          <cell r="J10">
            <v>27</v>
          </cell>
          <cell r="K10">
            <v>36</v>
          </cell>
          <cell r="L10">
            <v>0.42857142857142855</v>
          </cell>
          <cell r="M10">
            <v>63</v>
          </cell>
          <cell r="N10">
            <v>29</v>
          </cell>
          <cell r="O10">
            <v>25</v>
          </cell>
          <cell r="P10">
            <v>0.53703703703703709</v>
          </cell>
          <cell r="Q10">
            <v>54</v>
          </cell>
          <cell r="R10">
            <v>46</v>
          </cell>
          <cell r="S10">
            <v>49</v>
          </cell>
          <cell r="T10">
            <v>0.48421052631578948</v>
          </cell>
          <cell r="U10">
            <v>95</v>
          </cell>
        </row>
        <row r="11">
          <cell r="A11" t="str">
            <v>08</v>
          </cell>
          <cell r="B11">
            <v>8</v>
          </cell>
          <cell r="C11">
            <v>3</v>
          </cell>
          <cell r="D11">
            <v>0.72727272727272729</v>
          </cell>
          <cell r="E11">
            <v>11</v>
          </cell>
          <cell r="F11">
            <v>4</v>
          </cell>
          <cell r="G11">
            <v>3</v>
          </cell>
          <cell r="H11">
            <v>0.5714285714285714</v>
          </cell>
          <cell r="I11">
            <v>7</v>
          </cell>
          <cell r="J11">
            <v>9</v>
          </cell>
          <cell r="K11">
            <v>4</v>
          </cell>
          <cell r="L11">
            <v>0.69230769230769229</v>
          </cell>
          <cell r="M11">
            <v>13</v>
          </cell>
          <cell r="N11">
            <v>11</v>
          </cell>
          <cell r="O11">
            <v>5</v>
          </cell>
          <cell r="P11">
            <v>0.6875</v>
          </cell>
          <cell r="Q11">
            <v>16</v>
          </cell>
          <cell r="R11">
            <v>15</v>
          </cell>
          <cell r="S11">
            <v>9</v>
          </cell>
          <cell r="T11">
            <v>0.625</v>
          </cell>
          <cell r="U11">
            <v>24</v>
          </cell>
        </row>
        <row r="12">
          <cell r="A12" t="str">
            <v>09</v>
          </cell>
          <cell r="B12">
            <v>23</v>
          </cell>
          <cell r="C12">
            <v>23</v>
          </cell>
          <cell r="D12">
            <v>0.5</v>
          </cell>
          <cell r="E12">
            <v>46</v>
          </cell>
          <cell r="F12">
            <v>28</v>
          </cell>
          <cell r="G12">
            <v>21</v>
          </cell>
          <cell r="H12">
            <v>0.5714285714285714</v>
          </cell>
          <cell r="I12">
            <v>49</v>
          </cell>
          <cell r="J12">
            <v>25</v>
          </cell>
          <cell r="K12">
            <v>30</v>
          </cell>
          <cell r="L12">
            <v>0.45454545454545453</v>
          </cell>
          <cell r="M12">
            <v>55</v>
          </cell>
          <cell r="N12">
            <v>27</v>
          </cell>
          <cell r="O12">
            <v>14</v>
          </cell>
          <cell r="P12">
            <v>0.65853658536585369</v>
          </cell>
          <cell r="Q12">
            <v>41</v>
          </cell>
          <cell r="R12">
            <v>32</v>
          </cell>
          <cell r="S12">
            <v>15</v>
          </cell>
          <cell r="T12">
            <v>0.68085106382978722</v>
          </cell>
          <cell r="U12">
            <v>47</v>
          </cell>
        </row>
        <row r="13">
          <cell r="A13" t="str">
            <v>10</v>
          </cell>
          <cell r="B13">
            <v>13</v>
          </cell>
          <cell r="C13">
            <v>10</v>
          </cell>
          <cell r="D13">
            <v>0.56521739130434778</v>
          </cell>
          <cell r="E13">
            <v>23</v>
          </cell>
          <cell r="F13">
            <v>12</v>
          </cell>
          <cell r="G13">
            <v>9</v>
          </cell>
          <cell r="H13">
            <v>0.5714285714285714</v>
          </cell>
          <cell r="I13">
            <v>21</v>
          </cell>
          <cell r="J13">
            <v>13</v>
          </cell>
          <cell r="K13">
            <v>14</v>
          </cell>
          <cell r="L13">
            <v>0.48148148148148145</v>
          </cell>
          <cell r="M13">
            <v>27</v>
          </cell>
          <cell r="N13">
            <v>12</v>
          </cell>
          <cell r="O13">
            <v>9</v>
          </cell>
          <cell r="P13">
            <v>0.5714285714285714</v>
          </cell>
          <cell r="Q13">
            <v>21</v>
          </cell>
          <cell r="R13">
            <v>16</v>
          </cell>
          <cell r="S13">
            <v>10</v>
          </cell>
          <cell r="T13">
            <v>0.61538461538461542</v>
          </cell>
          <cell r="U13">
            <v>26</v>
          </cell>
        </row>
        <row r="14">
          <cell r="A14" t="str">
            <v>11</v>
          </cell>
          <cell r="B14">
            <v>19</v>
          </cell>
          <cell r="C14">
            <v>15</v>
          </cell>
          <cell r="D14">
            <v>0.55882352941176472</v>
          </cell>
          <cell r="E14">
            <v>34</v>
          </cell>
          <cell r="F14">
            <v>22</v>
          </cell>
          <cell r="G14">
            <v>17</v>
          </cell>
          <cell r="H14">
            <v>0.5641025641025641</v>
          </cell>
          <cell r="I14">
            <v>39</v>
          </cell>
          <cell r="J14">
            <v>33</v>
          </cell>
          <cell r="K14">
            <v>30</v>
          </cell>
          <cell r="L14">
            <v>0.52380952380952384</v>
          </cell>
          <cell r="M14">
            <v>63</v>
          </cell>
          <cell r="N14">
            <v>19</v>
          </cell>
          <cell r="O14">
            <v>23</v>
          </cell>
          <cell r="P14">
            <v>0.45238095238095238</v>
          </cell>
          <cell r="Q14">
            <v>42</v>
          </cell>
          <cell r="R14">
            <v>25</v>
          </cell>
          <cell r="S14">
            <v>16</v>
          </cell>
          <cell r="T14">
            <v>0.6097560975609756</v>
          </cell>
          <cell r="U14">
            <v>41</v>
          </cell>
        </row>
        <row r="15">
          <cell r="A15" t="str">
            <v>12</v>
          </cell>
          <cell r="B15">
            <v>4</v>
          </cell>
          <cell r="C15">
            <v>10</v>
          </cell>
          <cell r="D15">
            <v>0.2857142857142857</v>
          </cell>
          <cell r="E15">
            <v>14</v>
          </cell>
          <cell r="F15">
            <v>7</v>
          </cell>
          <cell r="G15">
            <v>4</v>
          </cell>
          <cell r="H15">
            <v>0.63636363636363635</v>
          </cell>
          <cell r="I15">
            <v>11</v>
          </cell>
          <cell r="J15">
            <v>10</v>
          </cell>
          <cell r="K15">
            <v>10</v>
          </cell>
          <cell r="L15">
            <v>0.5</v>
          </cell>
          <cell r="M15">
            <v>20</v>
          </cell>
          <cell r="N15">
            <v>8</v>
          </cell>
          <cell r="O15">
            <v>7</v>
          </cell>
          <cell r="P15">
            <v>0.53333333333333333</v>
          </cell>
          <cell r="Q15">
            <v>15</v>
          </cell>
          <cell r="R15">
            <v>8</v>
          </cell>
          <cell r="S15">
            <v>9</v>
          </cell>
          <cell r="T15">
            <v>0.47058823529411764</v>
          </cell>
          <cell r="U15">
            <v>17</v>
          </cell>
        </row>
        <row r="16">
          <cell r="A16" t="str">
            <v>13</v>
          </cell>
          <cell r="B16">
            <v>5</v>
          </cell>
          <cell r="C16">
            <v>3</v>
          </cell>
          <cell r="D16">
            <v>0.625</v>
          </cell>
          <cell r="E16">
            <v>8</v>
          </cell>
          <cell r="F16">
            <v>6</v>
          </cell>
          <cell r="G16">
            <v>5</v>
          </cell>
          <cell r="H16">
            <v>0.54545454545454541</v>
          </cell>
          <cell r="I16">
            <v>11</v>
          </cell>
          <cell r="J16">
            <v>3</v>
          </cell>
          <cell r="K16">
            <v>4</v>
          </cell>
          <cell r="L16">
            <v>0.42857142857142855</v>
          </cell>
          <cell r="M16">
            <v>7</v>
          </cell>
          <cell r="N16">
            <v>11</v>
          </cell>
          <cell r="O16">
            <v>3</v>
          </cell>
          <cell r="P16">
            <v>0.7857142857142857</v>
          </cell>
          <cell r="Q16">
            <v>14</v>
          </cell>
          <cell r="R16">
            <v>5</v>
          </cell>
          <cell r="S16">
            <v>2</v>
          </cell>
          <cell r="T16">
            <v>0.7142857142857143</v>
          </cell>
          <cell r="U16">
            <v>7</v>
          </cell>
        </row>
        <row r="17">
          <cell r="A17" t="str">
            <v>14</v>
          </cell>
          <cell r="B17">
            <v>27</v>
          </cell>
          <cell r="C17">
            <v>23</v>
          </cell>
          <cell r="D17">
            <v>0.54</v>
          </cell>
          <cell r="E17">
            <v>50</v>
          </cell>
          <cell r="F17">
            <v>21</v>
          </cell>
          <cell r="G17">
            <v>17</v>
          </cell>
          <cell r="H17">
            <v>0.55263157894736847</v>
          </cell>
          <cell r="I17">
            <v>38</v>
          </cell>
          <cell r="J17">
            <v>24</v>
          </cell>
          <cell r="K17">
            <v>15</v>
          </cell>
          <cell r="L17">
            <v>0.61538461538461542</v>
          </cell>
          <cell r="M17">
            <v>39</v>
          </cell>
          <cell r="N17">
            <v>22</v>
          </cell>
          <cell r="O17">
            <v>12</v>
          </cell>
          <cell r="P17">
            <v>0.6470588235294118</v>
          </cell>
          <cell r="Q17">
            <v>34</v>
          </cell>
          <cell r="R17">
            <v>21</v>
          </cell>
          <cell r="S17">
            <v>17</v>
          </cell>
          <cell r="T17">
            <v>0.55263157894736847</v>
          </cell>
          <cell r="U17">
            <v>38</v>
          </cell>
        </row>
        <row r="18">
          <cell r="A18" t="str">
            <v>15</v>
          </cell>
          <cell r="B18">
            <v>10</v>
          </cell>
          <cell r="C18">
            <v>13</v>
          </cell>
          <cell r="D18">
            <v>0.43478260869565216</v>
          </cell>
          <cell r="E18">
            <v>23</v>
          </cell>
          <cell r="F18">
            <v>12</v>
          </cell>
          <cell r="G18">
            <v>18</v>
          </cell>
          <cell r="H18">
            <v>0.4</v>
          </cell>
          <cell r="I18">
            <v>30</v>
          </cell>
          <cell r="J18">
            <v>8</v>
          </cell>
          <cell r="K18">
            <v>21</v>
          </cell>
          <cell r="L18">
            <v>0.27586206896551724</v>
          </cell>
          <cell r="M18">
            <v>29</v>
          </cell>
          <cell r="N18">
            <v>8</v>
          </cell>
          <cell r="O18">
            <v>10</v>
          </cell>
          <cell r="P18">
            <v>0.44444444444444442</v>
          </cell>
          <cell r="Q18">
            <v>18</v>
          </cell>
          <cell r="R18">
            <v>11</v>
          </cell>
          <cell r="S18">
            <v>11</v>
          </cell>
          <cell r="T18">
            <v>0.5</v>
          </cell>
          <cell r="U18">
            <v>22</v>
          </cell>
        </row>
        <row r="19">
          <cell r="A19" t="str">
            <v>16</v>
          </cell>
          <cell r="B19">
            <v>28</v>
          </cell>
          <cell r="C19">
            <v>31</v>
          </cell>
          <cell r="D19">
            <v>0.47457627118644069</v>
          </cell>
          <cell r="E19">
            <v>59</v>
          </cell>
          <cell r="F19">
            <v>30</v>
          </cell>
          <cell r="G19">
            <v>42</v>
          </cell>
          <cell r="H19">
            <v>0.41666666666666669</v>
          </cell>
          <cell r="I19">
            <v>72</v>
          </cell>
          <cell r="J19">
            <v>30</v>
          </cell>
          <cell r="K19">
            <v>33</v>
          </cell>
          <cell r="L19">
            <v>0.47619047619047616</v>
          </cell>
          <cell r="M19">
            <v>63</v>
          </cell>
          <cell r="N19">
            <v>40</v>
          </cell>
          <cell r="O19">
            <v>36</v>
          </cell>
          <cell r="P19">
            <v>0.52631578947368418</v>
          </cell>
          <cell r="Q19">
            <v>76</v>
          </cell>
          <cell r="R19">
            <v>46</v>
          </cell>
          <cell r="S19">
            <v>42</v>
          </cell>
          <cell r="T19">
            <v>0.52272727272727271</v>
          </cell>
          <cell r="U19">
            <v>88</v>
          </cell>
        </row>
        <row r="20">
          <cell r="A20" t="str">
            <v>17</v>
          </cell>
          <cell r="B20">
            <v>12</v>
          </cell>
          <cell r="C20">
            <v>36</v>
          </cell>
          <cell r="D20">
            <v>0.25</v>
          </cell>
          <cell r="E20">
            <v>48</v>
          </cell>
          <cell r="F20">
            <v>20</v>
          </cell>
          <cell r="G20">
            <v>35</v>
          </cell>
          <cell r="H20">
            <v>0.36363636363636365</v>
          </cell>
          <cell r="I20">
            <v>55</v>
          </cell>
          <cell r="J20">
            <v>14</v>
          </cell>
          <cell r="K20">
            <v>26</v>
          </cell>
          <cell r="L20">
            <v>0.35</v>
          </cell>
          <cell r="M20">
            <v>40</v>
          </cell>
          <cell r="N20">
            <v>13</v>
          </cell>
          <cell r="O20">
            <v>31</v>
          </cell>
          <cell r="P20">
            <v>0.29545454545454547</v>
          </cell>
          <cell r="Q20">
            <v>44</v>
          </cell>
          <cell r="R20">
            <v>14</v>
          </cell>
          <cell r="S20">
            <v>31</v>
          </cell>
          <cell r="T20">
            <v>0.31111111111111112</v>
          </cell>
          <cell r="U20">
            <v>45</v>
          </cell>
        </row>
        <row r="21">
          <cell r="A21" t="str">
            <v>18</v>
          </cell>
          <cell r="B21">
            <v>23</v>
          </cell>
          <cell r="C21">
            <v>30</v>
          </cell>
          <cell r="D21">
            <v>0.43396226415094341</v>
          </cell>
          <cell r="E21">
            <v>53</v>
          </cell>
          <cell r="F21">
            <v>26</v>
          </cell>
          <cell r="G21">
            <v>34</v>
          </cell>
          <cell r="H21">
            <v>0.43333333333333335</v>
          </cell>
          <cell r="I21">
            <v>60</v>
          </cell>
          <cell r="J21">
            <v>30</v>
          </cell>
          <cell r="K21">
            <v>28</v>
          </cell>
          <cell r="L21">
            <v>0.51724137931034486</v>
          </cell>
          <cell r="M21">
            <v>58</v>
          </cell>
          <cell r="N21">
            <v>23</v>
          </cell>
          <cell r="O21">
            <v>39</v>
          </cell>
          <cell r="P21">
            <v>0.37096774193548387</v>
          </cell>
          <cell r="Q21">
            <v>62</v>
          </cell>
          <cell r="R21">
            <v>32</v>
          </cell>
          <cell r="S21">
            <v>26</v>
          </cell>
          <cell r="T21">
            <v>0.55172413793103448</v>
          </cell>
          <cell r="U21">
            <v>58</v>
          </cell>
        </row>
        <row r="22">
          <cell r="A22" t="str">
            <v>19</v>
          </cell>
          <cell r="B22">
            <v>22</v>
          </cell>
          <cell r="C22">
            <v>45</v>
          </cell>
          <cell r="D22">
            <v>0.32835820895522388</v>
          </cell>
          <cell r="E22">
            <v>67</v>
          </cell>
          <cell r="F22">
            <v>29</v>
          </cell>
          <cell r="G22">
            <v>52</v>
          </cell>
          <cell r="H22">
            <v>0.35802469135802467</v>
          </cell>
          <cell r="I22">
            <v>81</v>
          </cell>
          <cell r="J22">
            <v>23</v>
          </cell>
          <cell r="K22">
            <v>58</v>
          </cell>
          <cell r="L22">
            <v>0.2839506172839506</v>
          </cell>
          <cell r="M22">
            <v>81</v>
          </cell>
          <cell r="N22">
            <v>29</v>
          </cell>
          <cell r="O22">
            <v>47</v>
          </cell>
          <cell r="P22">
            <v>0.38157894736842107</v>
          </cell>
          <cell r="Q22">
            <v>76</v>
          </cell>
          <cell r="R22">
            <v>21</v>
          </cell>
          <cell r="S22">
            <v>35</v>
          </cell>
          <cell r="T22">
            <v>0.375</v>
          </cell>
          <cell r="U22">
            <v>56</v>
          </cell>
        </row>
        <row r="23">
          <cell r="A23" t="str">
            <v>20</v>
          </cell>
          <cell r="B23">
            <v>15</v>
          </cell>
          <cell r="C23">
            <v>23</v>
          </cell>
          <cell r="D23">
            <v>0.39473684210526316</v>
          </cell>
          <cell r="E23">
            <v>38</v>
          </cell>
          <cell r="F23">
            <v>10</v>
          </cell>
          <cell r="G23">
            <v>15</v>
          </cell>
          <cell r="H23">
            <v>0.4</v>
          </cell>
          <cell r="I23">
            <v>25</v>
          </cell>
          <cell r="J23">
            <v>9</v>
          </cell>
          <cell r="K23">
            <v>19</v>
          </cell>
          <cell r="L23">
            <v>0.32142857142857145</v>
          </cell>
          <cell r="M23">
            <v>28</v>
          </cell>
          <cell r="N23">
            <v>29</v>
          </cell>
          <cell r="O23">
            <v>18</v>
          </cell>
          <cell r="P23">
            <v>0.61702127659574468</v>
          </cell>
          <cell r="Q23">
            <v>47</v>
          </cell>
          <cell r="R23">
            <v>16</v>
          </cell>
          <cell r="S23">
            <v>15</v>
          </cell>
          <cell r="T23">
            <v>0.5161290322580645</v>
          </cell>
          <cell r="U23">
            <v>31</v>
          </cell>
        </row>
        <row r="24">
          <cell r="A24" t="str">
            <v>21</v>
          </cell>
          <cell r="B24">
            <v>15</v>
          </cell>
          <cell r="C24">
            <v>25</v>
          </cell>
          <cell r="D24">
            <v>0.375</v>
          </cell>
          <cell r="E24">
            <v>40</v>
          </cell>
          <cell r="F24">
            <v>13</v>
          </cell>
          <cell r="G24">
            <v>25</v>
          </cell>
          <cell r="H24">
            <v>0.34210526315789475</v>
          </cell>
          <cell r="I24">
            <v>38</v>
          </cell>
          <cell r="J24">
            <v>21</v>
          </cell>
          <cell r="K24">
            <v>25</v>
          </cell>
          <cell r="L24">
            <v>0.45652173913043476</v>
          </cell>
          <cell r="M24">
            <v>46</v>
          </cell>
          <cell r="N24">
            <v>21</v>
          </cell>
          <cell r="O24">
            <v>24</v>
          </cell>
          <cell r="P24">
            <v>0.46666666666666667</v>
          </cell>
          <cell r="Q24">
            <v>45</v>
          </cell>
          <cell r="R24">
            <v>22</v>
          </cell>
          <cell r="S24">
            <v>29</v>
          </cell>
          <cell r="T24">
            <v>0.43137254901960786</v>
          </cell>
          <cell r="U24">
            <v>51</v>
          </cell>
        </row>
        <row r="25">
          <cell r="A25" t="str">
            <v>22</v>
          </cell>
          <cell r="B25">
            <v>16</v>
          </cell>
          <cell r="C25">
            <v>51</v>
          </cell>
          <cell r="D25">
            <v>0.23880597014925373</v>
          </cell>
          <cell r="E25">
            <v>67</v>
          </cell>
          <cell r="F25">
            <v>31</v>
          </cell>
          <cell r="G25">
            <v>51</v>
          </cell>
          <cell r="H25">
            <v>0.37804878048780488</v>
          </cell>
          <cell r="I25">
            <v>82</v>
          </cell>
          <cell r="J25">
            <v>30</v>
          </cell>
          <cell r="K25">
            <v>46</v>
          </cell>
          <cell r="L25">
            <v>0.39473684210526316</v>
          </cell>
          <cell r="M25">
            <v>76</v>
          </cell>
          <cell r="N25">
            <v>28</v>
          </cell>
          <cell r="O25">
            <v>46</v>
          </cell>
          <cell r="P25">
            <v>0.3783783783783784</v>
          </cell>
          <cell r="Q25">
            <v>74</v>
          </cell>
          <cell r="R25">
            <v>22</v>
          </cell>
          <cell r="S25">
            <v>44</v>
          </cell>
          <cell r="T25">
            <v>0.33333333333333331</v>
          </cell>
          <cell r="U25">
            <v>66</v>
          </cell>
        </row>
        <row r="26">
          <cell r="A26" t="str">
            <v>23</v>
          </cell>
          <cell r="B26">
            <v>11</v>
          </cell>
          <cell r="C26">
            <v>23</v>
          </cell>
          <cell r="D26">
            <v>0.3235294117647059</v>
          </cell>
          <cell r="E26">
            <v>34</v>
          </cell>
          <cell r="F26">
            <v>8</v>
          </cell>
          <cell r="G26">
            <v>33</v>
          </cell>
          <cell r="H26">
            <v>0.1951219512195122</v>
          </cell>
          <cell r="I26">
            <v>41</v>
          </cell>
          <cell r="J26">
            <v>15</v>
          </cell>
          <cell r="K26">
            <v>21</v>
          </cell>
          <cell r="L26">
            <v>0.41666666666666669</v>
          </cell>
          <cell r="M26">
            <v>36</v>
          </cell>
          <cell r="N26">
            <v>18</v>
          </cell>
          <cell r="O26">
            <v>35</v>
          </cell>
          <cell r="P26">
            <v>0.33962264150943394</v>
          </cell>
          <cell r="Q26">
            <v>53</v>
          </cell>
          <cell r="R26">
            <v>19</v>
          </cell>
          <cell r="S26">
            <v>36</v>
          </cell>
          <cell r="T26">
            <v>0.34545454545454546</v>
          </cell>
          <cell r="U26">
            <v>55</v>
          </cell>
        </row>
        <row r="27">
          <cell r="A27" t="str">
            <v>24</v>
          </cell>
          <cell r="B27">
            <v>14</v>
          </cell>
          <cell r="C27">
            <v>28</v>
          </cell>
          <cell r="D27">
            <v>0.33333333333333331</v>
          </cell>
          <cell r="E27">
            <v>42</v>
          </cell>
          <cell r="F27">
            <v>13</v>
          </cell>
          <cell r="G27">
            <v>27</v>
          </cell>
          <cell r="H27">
            <v>0.32500000000000001</v>
          </cell>
          <cell r="I27">
            <v>40</v>
          </cell>
          <cell r="J27">
            <v>17</v>
          </cell>
          <cell r="K27">
            <v>23</v>
          </cell>
          <cell r="L27">
            <v>0.42499999999999999</v>
          </cell>
          <cell r="M27">
            <v>40</v>
          </cell>
          <cell r="N27">
            <v>12</v>
          </cell>
          <cell r="O27">
            <v>24</v>
          </cell>
          <cell r="P27">
            <v>0.33333333333333331</v>
          </cell>
          <cell r="Q27">
            <v>36</v>
          </cell>
          <cell r="R27">
            <v>18</v>
          </cell>
          <cell r="S27">
            <v>22</v>
          </cell>
          <cell r="T27">
            <v>0.45</v>
          </cell>
          <cell r="U27">
            <v>40</v>
          </cell>
        </row>
        <row r="28">
          <cell r="A28" t="str">
            <v>25</v>
          </cell>
          <cell r="B28">
            <v>13</v>
          </cell>
          <cell r="C28">
            <v>97</v>
          </cell>
          <cell r="D28">
            <v>0.11818181818181818</v>
          </cell>
          <cell r="E28">
            <v>110</v>
          </cell>
          <cell r="F28">
            <v>14</v>
          </cell>
          <cell r="G28">
            <v>95</v>
          </cell>
          <cell r="H28">
            <v>0.12844036697247707</v>
          </cell>
          <cell r="I28">
            <v>109</v>
          </cell>
          <cell r="J28">
            <v>17</v>
          </cell>
          <cell r="K28">
            <v>99</v>
          </cell>
          <cell r="L28">
            <v>0.14655172413793102</v>
          </cell>
          <cell r="M28">
            <v>116</v>
          </cell>
          <cell r="N28">
            <v>20</v>
          </cell>
          <cell r="O28">
            <v>108</v>
          </cell>
          <cell r="P28">
            <v>0.15625</v>
          </cell>
          <cell r="Q28">
            <v>128</v>
          </cell>
          <cell r="R28">
            <v>18</v>
          </cell>
          <cell r="S28">
            <v>97</v>
          </cell>
          <cell r="T28">
            <v>0.15652173913043479</v>
          </cell>
          <cell r="U28">
            <v>115</v>
          </cell>
        </row>
        <row r="29">
          <cell r="A29" t="str">
            <v>26</v>
          </cell>
          <cell r="B29">
            <v>30</v>
          </cell>
          <cell r="C29">
            <v>98</v>
          </cell>
          <cell r="D29">
            <v>0.234375</v>
          </cell>
          <cell r="E29">
            <v>128</v>
          </cell>
          <cell r="F29">
            <v>25</v>
          </cell>
          <cell r="G29">
            <v>125</v>
          </cell>
          <cell r="H29">
            <v>0.16666666666666666</v>
          </cell>
          <cell r="I29">
            <v>150</v>
          </cell>
          <cell r="J29">
            <v>33</v>
          </cell>
          <cell r="K29">
            <v>121</v>
          </cell>
          <cell r="L29">
            <v>0.21428571428571427</v>
          </cell>
          <cell r="M29">
            <v>154</v>
          </cell>
          <cell r="N29">
            <v>36</v>
          </cell>
          <cell r="O29">
            <v>119</v>
          </cell>
          <cell r="P29">
            <v>0.23225806451612904</v>
          </cell>
          <cell r="Q29">
            <v>155</v>
          </cell>
          <cell r="R29">
            <v>37</v>
          </cell>
          <cell r="S29">
            <v>119</v>
          </cell>
          <cell r="T29">
            <v>0.23717948717948717</v>
          </cell>
          <cell r="U29">
            <v>156</v>
          </cell>
        </row>
        <row r="30">
          <cell r="A30" t="str">
            <v>27</v>
          </cell>
          <cell r="B30">
            <v>40</v>
          </cell>
          <cell r="C30">
            <v>164</v>
          </cell>
          <cell r="D30">
            <v>0.19607843137254902</v>
          </cell>
          <cell r="E30">
            <v>204</v>
          </cell>
          <cell r="F30">
            <v>39</v>
          </cell>
          <cell r="G30">
            <v>185</v>
          </cell>
          <cell r="H30">
            <v>0.17410714285714285</v>
          </cell>
          <cell r="I30">
            <v>224</v>
          </cell>
          <cell r="J30">
            <v>45</v>
          </cell>
          <cell r="K30">
            <v>164</v>
          </cell>
          <cell r="L30">
            <v>0.21531100478468901</v>
          </cell>
          <cell r="M30">
            <v>209</v>
          </cell>
          <cell r="N30">
            <v>44</v>
          </cell>
          <cell r="O30">
            <v>156</v>
          </cell>
          <cell r="P30">
            <v>0.22</v>
          </cell>
          <cell r="Q30">
            <v>200</v>
          </cell>
          <cell r="R30">
            <v>27</v>
          </cell>
          <cell r="S30">
            <v>175</v>
          </cell>
          <cell r="T30">
            <v>0.13366336633663367</v>
          </cell>
          <cell r="U30">
            <v>202</v>
          </cell>
        </row>
        <row r="31">
          <cell r="A31" t="str">
            <v>28</v>
          </cell>
          <cell r="B31">
            <v>29</v>
          </cell>
          <cell r="C31">
            <v>113</v>
          </cell>
          <cell r="D31">
            <v>0.20422535211267606</v>
          </cell>
          <cell r="E31">
            <v>142</v>
          </cell>
          <cell r="F31">
            <v>25</v>
          </cell>
          <cell r="G31">
            <v>107</v>
          </cell>
          <cell r="H31">
            <v>0.18939393939393939</v>
          </cell>
          <cell r="I31">
            <v>132</v>
          </cell>
          <cell r="J31">
            <v>27</v>
          </cell>
          <cell r="K31">
            <v>120</v>
          </cell>
          <cell r="L31">
            <v>0.18367346938775511</v>
          </cell>
          <cell r="M31">
            <v>147</v>
          </cell>
          <cell r="N31">
            <v>39</v>
          </cell>
          <cell r="O31">
            <v>114</v>
          </cell>
          <cell r="P31">
            <v>0.25490196078431371</v>
          </cell>
          <cell r="Q31">
            <v>153</v>
          </cell>
          <cell r="R31">
            <v>37</v>
          </cell>
          <cell r="S31">
            <v>99</v>
          </cell>
          <cell r="T31">
            <v>0.27205882352941174</v>
          </cell>
          <cell r="U31">
            <v>136</v>
          </cell>
        </row>
        <row r="32">
          <cell r="A32" t="str">
            <v>29</v>
          </cell>
          <cell r="B32">
            <v>14</v>
          </cell>
          <cell r="C32">
            <v>86</v>
          </cell>
          <cell r="D32">
            <v>0.14000000000000001</v>
          </cell>
          <cell r="E32">
            <v>100</v>
          </cell>
          <cell r="F32">
            <v>7</v>
          </cell>
          <cell r="G32">
            <v>64</v>
          </cell>
          <cell r="H32">
            <v>9.8591549295774641E-2</v>
          </cell>
          <cell r="I32">
            <v>71</v>
          </cell>
          <cell r="J32">
            <v>11</v>
          </cell>
          <cell r="K32">
            <v>46</v>
          </cell>
          <cell r="L32">
            <v>0.19298245614035087</v>
          </cell>
          <cell r="M32">
            <v>57</v>
          </cell>
          <cell r="N32">
            <v>8</v>
          </cell>
          <cell r="O32">
            <v>31</v>
          </cell>
          <cell r="P32">
            <v>0.20512820512820512</v>
          </cell>
          <cell r="Q32">
            <v>39</v>
          </cell>
          <cell r="R32">
            <v>7</v>
          </cell>
          <cell r="S32">
            <v>43</v>
          </cell>
          <cell r="T32">
            <v>0.14000000000000001</v>
          </cell>
          <cell r="U32">
            <v>50</v>
          </cell>
        </row>
        <row r="33">
          <cell r="A33" t="str">
            <v>30</v>
          </cell>
          <cell r="B33">
            <v>13</v>
          </cell>
          <cell r="C33">
            <v>49</v>
          </cell>
          <cell r="D33">
            <v>0.20967741935483872</v>
          </cell>
          <cell r="E33">
            <v>62</v>
          </cell>
          <cell r="F33">
            <v>13</v>
          </cell>
          <cell r="G33">
            <v>44</v>
          </cell>
          <cell r="H33">
            <v>0.22807017543859648</v>
          </cell>
          <cell r="I33">
            <v>57</v>
          </cell>
          <cell r="J33">
            <v>14</v>
          </cell>
          <cell r="K33">
            <v>59</v>
          </cell>
          <cell r="L33">
            <v>0.19178082191780821</v>
          </cell>
          <cell r="M33">
            <v>73</v>
          </cell>
          <cell r="N33">
            <v>12</v>
          </cell>
          <cell r="O33">
            <v>46</v>
          </cell>
          <cell r="P33">
            <v>0.20689655172413793</v>
          </cell>
          <cell r="Q33">
            <v>58</v>
          </cell>
          <cell r="R33">
            <v>14</v>
          </cell>
          <cell r="S33">
            <v>45</v>
          </cell>
          <cell r="T33">
            <v>0.23728813559322035</v>
          </cell>
          <cell r="U33">
            <v>59</v>
          </cell>
        </row>
        <row r="34">
          <cell r="A34" t="str">
            <v>31</v>
          </cell>
          <cell r="B34">
            <v>47</v>
          </cell>
          <cell r="C34">
            <v>82</v>
          </cell>
          <cell r="D34">
            <v>0.36434108527131781</v>
          </cell>
          <cell r="E34">
            <v>129</v>
          </cell>
          <cell r="F34">
            <v>43</v>
          </cell>
          <cell r="G34">
            <v>79</v>
          </cell>
          <cell r="H34">
            <v>0.35245901639344263</v>
          </cell>
          <cell r="I34">
            <v>122</v>
          </cell>
          <cell r="J34">
            <v>50</v>
          </cell>
          <cell r="K34">
            <v>76</v>
          </cell>
          <cell r="L34">
            <v>0.3968253968253968</v>
          </cell>
          <cell r="M34">
            <v>126</v>
          </cell>
          <cell r="N34">
            <v>59</v>
          </cell>
          <cell r="O34">
            <v>85</v>
          </cell>
          <cell r="P34">
            <v>0.40972222222222221</v>
          </cell>
          <cell r="Q34">
            <v>144</v>
          </cell>
          <cell r="R34">
            <v>42</v>
          </cell>
          <cell r="S34">
            <v>81</v>
          </cell>
          <cell r="T34">
            <v>0.34146341463414637</v>
          </cell>
          <cell r="U34">
            <v>123</v>
          </cell>
        </row>
        <row r="35">
          <cell r="A35" t="str">
            <v>32</v>
          </cell>
          <cell r="B35">
            <v>35</v>
          </cell>
          <cell r="C35">
            <v>75</v>
          </cell>
          <cell r="D35">
            <v>0.31818181818181818</v>
          </cell>
          <cell r="E35">
            <v>110</v>
          </cell>
          <cell r="F35">
            <v>39</v>
          </cell>
          <cell r="G35">
            <v>72</v>
          </cell>
          <cell r="H35">
            <v>0.35135135135135137</v>
          </cell>
          <cell r="I35">
            <v>111</v>
          </cell>
          <cell r="J35">
            <v>33</v>
          </cell>
          <cell r="K35">
            <v>65</v>
          </cell>
          <cell r="L35">
            <v>0.33673469387755101</v>
          </cell>
          <cell r="M35">
            <v>98</v>
          </cell>
          <cell r="N35">
            <v>35</v>
          </cell>
          <cell r="O35">
            <v>57</v>
          </cell>
          <cell r="P35">
            <v>0.38043478260869568</v>
          </cell>
          <cell r="Q35">
            <v>92</v>
          </cell>
          <cell r="R35">
            <v>32</v>
          </cell>
          <cell r="S35">
            <v>68</v>
          </cell>
          <cell r="T35">
            <v>0.32</v>
          </cell>
          <cell r="U35">
            <v>100</v>
          </cell>
        </row>
        <row r="36">
          <cell r="A36" t="str">
            <v>33</v>
          </cell>
          <cell r="B36">
            <v>32</v>
          </cell>
          <cell r="C36">
            <v>75</v>
          </cell>
          <cell r="D36">
            <v>0.29906542056074764</v>
          </cell>
          <cell r="E36">
            <v>107</v>
          </cell>
          <cell r="F36">
            <v>31</v>
          </cell>
          <cell r="G36">
            <v>61</v>
          </cell>
          <cell r="H36">
            <v>0.33695652173913043</v>
          </cell>
          <cell r="I36">
            <v>92</v>
          </cell>
          <cell r="J36">
            <v>32</v>
          </cell>
          <cell r="K36">
            <v>67</v>
          </cell>
          <cell r="L36">
            <v>0.32323232323232326</v>
          </cell>
          <cell r="M36">
            <v>99</v>
          </cell>
          <cell r="N36">
            <v>50</v>
          </cell>
          <cell r="O36">
            <v>64</v>
          </cell>
          <cell r="P36">
            <v>0.43859649122807015</v>
          </cell>
          <cell r="Q36">
            <v>114</v>
          </cell>
          <cell r="R36">
            <v>26</v>
          </cell>
          <cell r="S36">
            <v>51</v>
          </cell>
          <cell r="T36">
            <v>0.33766233766233766</v>
          </cell>
          <cell r="U36">
            <v>77</v>
          </cell>
        </row>
        <row r="37">
          <cell r="A37" t="str">
            <v>34</v>
          </cell>
          <cell r="C37">
            <v>11</v>
          </cell>
          <cell r="D37">
            <v>0</v>
          </cell>
          <cell r="E37">
            <v>11</v>
          </cell>
          <cell r="F37">
            <v>1</v>
          </cell>
          <cell r="G37">
            <v>18</v>
          </cell>
          <cell r="H37">
            <v>5.2631578947368418E-2</v>
          </cell>
          <cell r="I37">
            <v>19</v>
          </cell>
          <cell r="K37">
            <v>10</v>
          </cell>
          <cell r="L37">
            <v>0</v>
          </cell>
          <cell r="M37">
            <v>10</v>
          </cell>
          <cell r="N37">
            <v>4</v>
          </cell>
          <cell r="O37">
            <v>25</v>
          </cell>
          <cell r="P37">
            <v>0.13793103448275862</v>
          </cell>
          <cell r="Q37">
            <v>29</v>
          </cell>
          <cell r="R37">
            <v>6</v>
          </cell>
          <cell r="S37">
            <v>17</v>
          </cell>
          <cell r="T37">
            <v>0.2608695652173913</v>
          </cell>
          <cell r="U37">
            <v>23</v>
          </cell>
        </row>
        <row r="38">
          <cell r="A38" t="str">
            <v>35</v>
          </cell>
          <cell r="B38">
            <v>10</v>
          </cell>
          <cell r="C38">
            <v>57</v>
          </cell>
          <cell r="D38">
            <v>0.14925373134328357</v>
          </cell>
          <cell r="E38">
            <v>67</v>
          </cell>
          <cell r="F38">
            <v>12</v>
          </cell>
          <cell r="G38">
            <v>29</v>
          </cell>
          <cell r="H38">
            <v>0.29268292682926828</v>
          </cell>
          <cell r="I38">
            <v>41</v>
          </cell>
          <cell r="J38">
            <v>9</v>
          </cell>
          <cell r="K38">
            <v>41</v>
          </cell>
          <cell r="L38">
            <v>0.18</v>
          </cell>
          <cell r="M38">
            <v>50</v>
          </cell>
          <cell r="N38">
            <v>19</v>
          </cell>
          <cell r="O38">
            <v>35</v>
          </cell>
          <cell r="P38">
            <v>0.35185185185185186</v>
          </cell>
          <cell r="Q38">
            <v>54</v>
          </cell>
          <cell r="R38">
            <v>17</v>
          </cell>
          <cell r="S38">
            <v>29</v>
          </cell>
          <cell r="T38">
            <v>0.36956521739130432</v>
          </cell>
          <cell r="U38">
            <v>46</v>
          </cell>
        </row>
        <row r="39">
          <cell r="A39" t="str">
            <v>36</v>
          </cell>
          <cell r="B39">
            <v>10</v>
          </cell>
          <cell r="C39">
            <v>48</v>
          </cell>
          <cell r="D39">
            <v>0.17241379310344829</v>
          </cell>
          <cell r="E39">
            <v>58</v>
          </cell>
          <cell r="F39">
            <v>12</v>
          </cell>
          <cell r="G39">
            <v>28</v>
          </cell>
          <cell r="H39">
            <v>0.3</v>
          </cell>
          <cell r="I39">
            <v>40</v>
          </cell>
          <cell r="J39">
            <v>10</v>
          </cell>
          <cell r="K39">
            <v>36</v>
          </cell>
          <cell r="L39">
            <v>0.21739130434782608</v>
          </cell>
          <cell r="M39">
            <v>46</v>
          </cell>
          <cell r="N39">
            <v>22</v>
          </cell>
          <cell r="O39">
            <v>36</v>
          </cell>
          <cell r="P39">
            <v>0.37931034482758619</v>
          </cell>
          <cell r="Q39">
            <v>58</v>
          </cell>
          <cell r="R39">
            <v>15</v>
          </cell>
          <cell r="S39">
            <v>36</v>
          </cell>
          <cell r="T39">
            <v>0.29411764705882354</v>
          </cell>
          <cell r="U39">
            <v>51</v>
          </cell>
        </row>
        <row r="40">
          <cell r="A40" t="str">
            <v>37</v>
          </cell>
          <cell r="B40">
            <v>8</v>
          </cell>
          <cell r="C40">
            <v>11</v>
          </cell>
          <cell r="D40">
            <v>0.42105263157894735</v>
          </cell>
          <cell r="E40">
            <v>19</v>
          </cell>
          <cell r="F40">
            <v>4</v>
          </cell>
          <cell r="G40">
            <v>18</v>
          </cell>
          <cell r="H40">
            <v>0.18181818181818182</v>
          </cell>
          <cell r="I40">
            <v>22</v>
          </cell>
          <cell r="J40">
            <v>5</v>
          </cell>
          <cell r="K40">
            <v>17</v>
          </cell>
          <cell r="L40">
            <v>0.22727272727272727</v>
          </cell>
          <cell r="M40">
            <v>22</v>
          </cell>
          <cell r="N40">
            <v>7</v>
          </cell>
          <cell r="O40">
            <v>17</v>
          </cell>
          <cell r="P40">
            <v>0.29166666666666669</v>
          </cell>
          <cell r="Q40">
            <v>24</v>
          </cell>
          <cell r="R40">
            <v>6</v>
          </cell>
          <cell r="S40">
            <v>22</v>
          </cell>
          <cell r="T40">
            <v>0.21428571428571427</v>
          </cell>
          <cell r="U40">
            <v>28</v>
          </cell>
        </row>
        <row r="41">
          <cell r="A41" t="str">
            <v>60</v>
          </cell>
          <cell r="B41">
            <v>28</v>
          </cell>
          <cell r="C41">
            <v>153</v>
          </cell>
          <cell r="D41">
            <v>0.15469613259668508</v>
          </cell>
          <cell r="E41">
            <v>181</v>
          </cell>
          <cell r="F41">
            <v>29</v>
          </cell>
          <cell r="G41">
            <v>159</v>
          </cell>
          <cell r="H41">
            <v>0.15425531914893617</v>
          </cell>
          <cell r="I41">
            <v>188</v>
          </cell>
          <cell r="J41">
            <v>21</v>
          </cell>
          <cell r="K41">
            <v>163</v>
          </cell>
          <cell r="L41">
            <v>0.11413043478260869</v>
          </cell>
          <cell r="M41">
            <v>184</v>
          </cell>
          <cell r="N41">
            <v>27</v>
          </cell>
          <cell r="O41">
            <v>163</v>
          </cell>
          <cell r="P41">
            <v>0.14210526315789473</v>
          </cell>
          <cell r="Q41">
            <v>190</v>
          </cell>
          <cell r="R41">
            <v>28</v>
          </cell>
          <cell r="S41">
            <v>171</v>
          </cell>
          <cell r="T41">
            <v>0.1407035175879397</v>
          </cell>
          <cell r="U41">
            <v>199</v>
          </cell>
        </row>
        <row r="42">
          <cell r="A42" t="str">
            <v>61</v>
          </cell>
          <cell r="B42">
            <v>13</v>
          </cell>
          <cell r="C42">
            <v>115</v>
          </cell>
          <cell r="D42">
            <v>0.1015625</v>
          </cell>
          <cell r="E42">
            <v>128</v>
          </cell>
          <cell r="F42">
            <v>25</v>
          </cell>
          <cell r="G42">
            <v>143</v>
          </cell>
          <cell r="H42">
            <v>0.14880952380952381</v>
          </cell>
          <cell r="I42">
            <v>168</v>
          </cell>
          <cell r="J42">
            <v>20</v>
          </cell>
          <cell r="K42">
            <v>132</v>
          </cell>
          <cell r="L42">
            <v>0.13157894736842105</v>
          </cell>
          <cell r="M42">
            <v>152</v>
          </cell>
          <cell r="N42">
            <v>28</v>
          </cell>
          <cell r="O42">
            <v>124</v>
          </cell>
          <cell r="P42">
            <v>0.18421052631578946</v>
          </cell>
          <cell r="Q42">
            <v>152</v>
          </cell>
          <cell r="R42">
            <v>13</v>
          </cell>
          <cell r="S42">
            <v>126</v>
          </cell>
          <cell r="T42">
            <v>9.3525179856115109E-2</v>
          </cell>
          <cell r="U42">
            <v>139</v>
          </cell>
        </row>
        <row r="43">
          <cell r="A43" t="str">
            <v>62</v>
          </cell>
          <cell r="B43">
            <v>30</v>
          </cell>
          <cell r="C43">
            <v>77</v>
          </cell>
          <cell r="D43">
            <v>0.28037383177570091</v>
          </cell>
          <cell r="E43">
            <v>107</v>
          </cell>
          <cell r="F43">
            <v>23</v>
          </cell>
          <cell r="G43">
            <v>91</v>
          </cell>
          <cell r="H43">
            <v>0.20175438596491227</v>
          </cell>
          <cell r="I43">
            <v>114</v>
          </cell>
          <cell r="J43">
            <v>30</v>
          </cell>
          <cell r="K43">
            <v>74</v>
          </cell>
          <cell r="L43">
            <v>0.28846153846153844</v>
          </cell>
          <cell r="M43">
            <v>104</v>
          </cell>
          <cell r="N43">
            <v>27</v>
          </cell>
          <cell r="O43">
            <v>77</v>
          </cell>
          <cell r="P43">
            <v>0.25961538461538464</v>
          </cell>
          <cell r="Q43">
            <v>104</v>
          </cell>
          <cell r="R43">
            <v>25</v>
          </cell>
          <cell r="S43">
            <v>75</v>
          </cell>
          <cell r="T43">
            <v>0.25</v>
          </cell>
          <cell r="U43">
            <v>100</v>
          </cell>
        </row>
        <row r="44">
          <cell r="A44" t="str">
            <v>63</v>
          </cell>
          <cell r="B44">
            <v>12</v>
          </cell>
          <cell r="C44">
            <v>99</v>
          </cell>
          <cell r="D44">
            <v>0.10810810810810811</v>
          </cell>
          <cell r="E44">
            <v>111</v>
          </cell>
          <cell r="F44">
            <v>20</v>
          </cell>
          <cell r="G44">
            <v>95</v>
          </cell>
          <cell r="H44">
            <v>0.17391304347826086</v>
          </cell>
          <cell r="I44">
            <v>115</v>
          </cell>
          <cell r="J44">
            <v>24</v>
          </cell>
          <cell r="K44">
            <v>97</v>
          </cell>
          <cell r="L44">
            <v>0.19834710743801653</v>
          </cell>
          <cell r="M44">
            <v>121</v>
          </cell>
          <cell r="N44">
            <v>22</v>
          </cell>
          <cell r="O44">
            <v>102</v>
          </cell>
          <cell r="P44">
            <v>0.17741935483870969</v>
          </cell>
          <cell r="Q44">
            <v>124</v>
          </cell>
          <cell r="R44">
            <v>20</v>
          </cell>
          <cell r="S44">
            <v>90</v>
          </cell>
          <cell r="T44">
            <v>0.18181818181818182</v>
          </cell>
          <cell r="U44">
            <v>110</v>
          </cell>
        </row>
        <row r="45">
          <cell r="A45" t="str">
            <v>64</v>
          </cell>
          <cell r="B45">
            <v>51</v>
          </cell>
          <cell r="C45">
            <v>100</v>
          </cell>
          <cell r="D45">
            <v>0.33774834437086093</v>
          </cell>
          <cell r="E45">
            <v>151</v>
          </cell>
          <cell r="F45">
            <v>48</v>
          </cell>
          <cell r="G45">
            <v>105</v>
          </cell>
          <cell r="H45">
            <v>0.31372549019607843</v>
          </cell>
          <cell r="I45">
            <v>153</v>
          </cell>
          <cell r="J45">
            <v>50</v>
          </cell>
          <cell r="K45">
            <v>79</v>
          </cell>
          <cell r="L45">
            <v>0.38759689922480622</v>
          </cell>
          <cell r="M45">
            <v>129</v>
          </cell>
          <cell r="N45">
            <v>62</v>
          </cell>
          <cell r="O45">
            <v>74</v>
          </cell>
          <cell r="P45">
            <v>0.45588235294117646</v>
          </cell>
          <cell r="Q45">
            <v>136</v>
          </cell>
          <cell r="R45">
            <v>58</v>
          </cell>
          <cell r="S45">
            <v>81</v>
          </cell>
          <cell r="T45">
            <v>0.41726618705035973</v>
          </cell>
          <cell r="U45">
            <v>139</v>
          </cell>
        </row>
        <row r="46">
          <cell r="A46" t="str">
            <v>65</v>
          </cell>
          <cell r="B46">
            <v>53</v>
          </cell>
          <cell r="C46">
            <v>81</v>
          </cell>
          <cell r="D46">
            <v>0.39552238805970147</v>
          </cell>
          <cell r="E46">
            <v>134</v>
          </cell>
          <cell r="F46">
            <v>47</v>
          </cell>
          <cell r="G46">
            <v>85</v>
          </cell>
          <cell r="H46">
            <v>0.35606060606060608</v>
          </cell>
          <cell r="I46">
            <v>132</v>
          </cell>
          <cell r="J46">
            <v>54</v>
          </cell>
          <cell r="K46">
            <v>73</v>
          </cell>
          <cell r="L46">
            <v>0.42519685039370081</v>
          </cell>
          <cell r="M46">
            <v>127</v>
          </cell>
          <cell r="N46">
            <v>59</v>
          </cell>
          <cell r="O46">
            <v>81</v>
          </cell>
          <cell r="P46">
            <v>0.42142857142857143</v>
          </cell>
          <cell r="Q46">
            <v>140</v>
          </cell>
          <cell r="R46">
            <v>56</v>
          </cell>
          <cell r="S46">
            <v>75</v>
          </cell>
          <cell r="T46">
            <v>0.42748091603053434</v>
          </cell>
          <cell r="U46">
            <v>131</v>
          </cell>
        </row>
        <row r="47">
          <cell r="A47" t="str">
            <v>66</v>
          </cell>
          <cell r="B47">
            <v>35</v>
          </cell>
          <cell r="C47">
            <v>48</v>
          </cell>
          <cell r="D47">
            <v>0.42168674698795183</v>
          </cell>
          <cell r="E47">
            <v>83</v>
          </cell>
          <cell r="F47">
            <v>33</v>
          </cell>
          <cell r="G47">
            <v>59</v>
          </cell>
          <cell r="H47">
            <v>0.35869565217391303</v>
          </cell>
          <cell r="I47">
            <v>92</v>
          </cell>
          <cell r="J47">
            <v>29</v>
          </cell>
          <cell r="K47">
            <v>54</v>
          </cell>
          <cell r="L47">
            <v>0.3493975903614458</v>
          </cell>
          <cell r="M47">
            <v>83</v>
          </cell>
          <cell r="N47">
            <v>31</v>
          </cell>
          <cell r="O47">
            <v>50</v>
          </cell>
          <cell r="P47">
            <v>0.38271604938271603</v>
          </cell>
          <cell r="Q47">
            <v>81</v>
          </cell>
          <cell r="R47">
            <v>33</v>
          </cell>
          <cell r="S47">
            <v>46</v>
          </cell>
          <cell r="T47">
            <v>0.41772151898734178</v>
          </cell>
          <cell r="U47">
            <v>79</v>
          </cell>
        </row>
        <row r="48">
          <cell r="A48" t="str">
            <v>67</v>
          </cell>
          <cell r="B48">
            <v>27</v>
          </cell>
          <cell r="C48">
            <v>44</v>
          </cell>
          <cell r="D48">
            <v>0.38028169014084506</v>
          </cell>
          <cell r="E48">
            <v>71</v>
          </cell>
          <cell r="F48">
            <v>19</v>
          </cell>
          <cell r="G48">
            <v>53</v>
          </cell>
          <cell r="H48">
            <v>0.2638888888888889</v>
          </cell>
          <cell r="I48">
            <v>72</v>
          </cell>
          <cell r="J48">
            <v>28</v>
          </cell>
          <cell r="K48">
            <v>42</v>
          </cell>
          <cell r="L48">
            <v>0.4</v>
          </cell>
          <cell r="M48">
            <v>70</v>
          </cell>
          <cell r="N48">
            <v>22</v>
          </cell>
          <cell r="O48">
            <v>45</v>
          </cell>
          <cell r="P48">
            <v>0.32835820895522388</v>
          </cell>
          <cell r="Q48">
            <v>67</v>
          </cell>
          <cell r="R48">
            <v>24</v>
          </cell>
          <cell r="S48">
            <v>44</v>
          </cell>
          <cell r="T48">
            <v>0.35294117647058826</v>
          </cell>
          <cell r="U48">
            <v>68</v>
          </cell>
        </row>
        <row r="49">
          <cell r="A49" t="str">
            <v>68</v>
          </cell>
          <cell r="B49">
            <v>29</v>
          </cell>
          <cell r="C49">
            <v>53</v>
          </cell>
          <cell r="D49">
            <v>0.35365853658536583</v>
          </cell>
          <cell r="E49">
            <v>82</v>
          </cell>
          <cell r="F49">
            <v>22</v>
          </cell>
          <cell r="G49">
            <v>54</v>
          </cell>
          <cell r="H49">
            <v>0.28947368421052633</v>
          </cell>
          <cell r="I49">
            <v>76</v>
          </cell>
          <cell r="J49">
            <v>26</v>
          </cell>
          <cell r="K49">
            <v>49</v>
          </cell>
          <cell r="L49">
            <v>0.34666666666666668</v>
          </cell>
          <cell r="M49">
            <v>75</v>
          </cell>
          <cell r="N49">
            <v>33</v>
          </cell>
          <cell r="O49">
            <v>50</v>
          </cell>
          <cell r="P49">
            <v>0.39759036144578314</v>
          </cell>
          <cell r="Q49">
            <v>83</v>
          </cell>
          <cell r="R49">
            <v>36</v>
          </cell>
          <cell r="S49">
            <v>48</v>
          </cell>
          <cell r="T49">
            <v>0.42857142857142855</v>
          </cell>
          <cell r="U49">
            <v>84</v>
          </cell>
        </row>
        <row r="50">
          <cell r="A50" t="str">
            <v>69</v>
          </cell>
          <cell r="B50">
            <v>23</v>
          </cell>
          <cell r="C50">
            <v>32</v>
          </cell>
          <cell r="D50">
            <v>0.41818181818181815</v>
          </cell>
          <cell r="E50">
            <v>55</v>
          </cell>
          <cell r="F50">
            <v>18</v>
          </cell>
          <cell r="G50">
            <v>27</v>
          </cell>
          <cell r="H50">
            <v>0.4</v>
          </cell>
          <cell r="I50">
            <v>45</v>
          </cell>
          <cell r="J50">
            <v>11</v>
          </cell>
          <cell r="K50">
            <v>30</v>
          </cell>
          <cell r="L50">
            <v>0.26829268292682928</v>
          </cell>
          <cell r="M50">
            <v>41</v>
          </cell>
          <cell r="N50">
            <v>15</v>
          </cell>
          <cell r="O50">
            <v>29</v>
          </cell>
          <cell r="P50">
            <v>0.34090909090909088</v>
          </cell>
          <cell r="Q50">
            <v>44</v>
          </cell>
          <cell r="R50">
            <v>29</v>
          </cell>
          <cell r="S50">
            <v>24</v>
          </cell>
          <cell r="T50">
            <v>0.54716981132075471</v>
          </cell>
          <cell r="U50">
            <v>53</v>
          </cell>
        </row>
        <row r="51">
          <cell r="A51" t="str">
            <v>70</v>
          </cell>
          <cell r="B51">
            <v>25</v>
          </cell>
          <cell r="C51">
            <v>37</v>
          </cell>
          <cell r="D51">
            <v>0.40322580645161288</v>
          </cell>
          <cell r="E51">
            <v>62</v>
          </cell>
          <cell r="F51">
            <v>18</v>
          </cell>
          <cell r="G51">
            <v>35</v>
          </cell>
          <cell r="H51">
            <v>0.33962264150943394</v>
          </cell>
          <cell r="I51">
            <v>53</v>
          </cell>
          <cell r="J51">
            <v>18</v>
          </cell>
          <cell r="K51">
            <v>42</v>
          </cell>
          <cell r="L51">
            <v>0.3</v>
          </cell>
          <cell r="M51">
            <v>60</v>
          </cell>
          <cell r="N51">
            <v>25</v>
          </cell>
          <cell r="O51">
            <v>28</v>
          </cell>
          <cell r="P51">
            <v>0.47169811320754718</v>
          </cell>
          <cell r="Q51">
            <v>53</v>
          </cell>
          <cell r="R51">
            <v>30</v>
          </cell>
          <cell r="S51">
            <v>30</v>
          </cell>
          <cell r="T51">
            <v>0.5</v>
          </cell>
          <cell r="U51">
            <v>60</v>
          </cell>
        </row>
        <row r="52">
          <cell r="A52" t="str">
            <v>71</v>
          </cell>
          <cell r="B52">
            <v>14</v>
          </cell>
          <cell r="C52">
            <v>28</v>
          </cell>
          <cell r="D52">
            <v>0.33333333333333331</v>
          </cell>
          <cell r="E52">
            <v>42</v>
          </cell>
          <cell r="F52">
            <v>18</v>
          </cell>
          <cell r="G52">
            <v>21</v>
          </cell>
          <cell r="H52">
            <v>0.46153846153846156</v>
          </cell>
          <cell r="I52">
            <v>39</v>
          </cell>
          <cell r="J52">
            <v>18</v>
          </cell>
          <cell r="K52">
            <v>31</v>
          </cell>
          <cell r="L52">
            <v>0.36734693877551022</v>
          </cell>
          <cell r="M52">
            <v>49</v>
          </cell>
          <cell r="N52">
            <v>23</v>
          </cell>
          <cell r="O52">
            <v>24</v>
          </cell>
          <cell r="P52">
            <v>0.48936170212765956</v>
          </cell>
          <cell r="Q52">
            <v>47</v>
          </cell>
          <cell r="R52">
            <v>19</v>
          </cell>
          <cell r="S52">
            <v>28</v>
          </cell>
          <cell r="T52">
            <v>0.40425531914893614</v>
          </cell>
          <cell r="U52">
            <v>47</v>
          </cell>
        </row>
        <row r="53">
          <cell r="A53" t="str">
            <v>72</v>
          </cell>
          <cell r="B53">
            <v>6</v>
          </cell>
          <cell r="C53">
            <v>15</v>
          </cell>
          <cell r="D53">
            <v>0.2857142857142857</v>
          </cell>
          <cell r="E53">
            <v>21</v>
          </cell>
          <cell r="F53">
            <v>9</v>
          </cell>
          <cell r="G53">
            <v>17</v>
          </cell>
          <cell r="H53">
            <v>0.34615384615384615</v>
          </cell>
          <cell r="I53">
            <v>26</v>
          </cell>
          <cell r="J53">
            <v>6</v>
          </cell>
          <cell r="K53">
            <v>17</v>
          </cell>
          <cell r="L53">
            <v>0.2608695652173913</v>
          </cell>
          <cell r="M53">
            <v>23</v>
          </cell>
          <cell r="N53">
            <v>7</v>
          </cell>
          <cell r="O53">
            <v>9</v>
          </cell>
          <cell r="P53">
            <v>0.4375</v>
          </cell>
          <cell r="Q53">
            <v>16</v>
          </cell>
          <cell r="R53">
            <v>2</v>
          </cell>
          <cell r="S53">
            <v>18</v>
          </cell>
          <cell r="T53">
            <v>0.1</v>
          </cell>
          <cell r="U53">
            <v>20</v>
          </cell>
        </row>
        <row r="54">
          <cell r="A54" t="str">
            <v>73</v>
          </cell>
          <cell r="C54">
            <v>2</v>
          </cell>
          <cell r="D54">
            <v>0</v>
          </cell>
          <cell r="E54">
            <v>2</v>
          </cell>
          <cell r="G54">
            <v>1</v>
          </cell>
          <cell r="H54">
            <v>0</v>
          </cell>
          <cell r="I54">
            <v>1</v>
          </cell>
          <cell r="K54">
            <v>3</v>
          </cell>
          <cell r="L54">
            <v>0</v>
          </cell>
          <cell r="M54">
            <v>3</v>
          </cell>
          <cell r="N54">
            <v>5</v>
          </cell>
          <cell r="O54">
            <v>2</v>
          </cell>
          <cell r="P54">
            <v>0.7142857142857143</v>
          </cell>
          <cell r="Q54">
            <v>7</v>
          </cell>
          <cell r="R54">
            <v>3</v>
          </cell>
          <cell r="S54">
            <v>4</v>
          </cell>
          <cell r="T54">
            <v>0.42857142857142855</v>
          </cell>
          <cell r="U54">
            <v>7</v>
          </cell>
        </row>
        <row r="55">
          <cell r="A55" t="str">
            <v>74</v>
          </cell>
          <cell r="B55">
            <v>15</v>
          </cell>
          <cell r="C55">
            <v>36</v>
          </cell>
          <cell r="D55">
            <v>0.29411764705882354</v>
          </cell>
          <cell r="E55">
            <v>51</v>
          </cell>
          <cell r="F55">
            <v>6</v>
          </cell>
          <cell r="G55">
            <v>42</v>
          </cell>
          <cell r="H55">
            <v>0.125</v>
          </cell>
          <cell r="I55">
            <v>48</v>
          </cell>
          <cell r="J55">
            <v>16</v>
          </cell>
          <cell r="K55">
            <v>44</v>
          </cell>
          <cell r="L55">
            <v>0.26666666666666666</v>
          </cell>
          <cell r="M55">
            <v>60</v>
          </cell>
          <cell r="N55">
            <v>12</v>
          </cell>
          <cell r="O55">
            <v>48</v>
          </cell>
          <cell r="P55">
            <v>0.2</v>
          </cell>
          <cell r="Q55">
            <v>60</v>
          </cell>
          <cell r="R55">
            <v>16</v>
          </cell>
          <cell r="S55">
            <v>35</v>
          </cell>
          <cell r="T55">
            <v>0.31372549019607843</v>
          </cell>
          <cell r="U55">
            <v>51</v>
          </cell>
        </row>
        <row r="56">
          <cell r="A56" t="str">
            <v>76</v>
          </cell>
          <cell r="B56">
            <v>2</v>
          </cell>
          <cell r="C56">
            <v>1</v>
          </cell>
          <cell r="D56">
            <v>0.66666666666666663</v>
          </cell>
          <cell r="E56">
            <v>3</v>
          </cell>
          <cell r="F56">
            <v>2</v>
          </cell>
          <cell r="G56">
            <v>4</v>
          </cell>
          <cell r="H56">
            <v>0.33333333333333331</v>
          </cell>
          <cell r="I56">
            <v>6</v>
          </cell>
          <cell r="J56">
            <v>3</v>
          </cell>
          <cell r="K56">
            <v>3</v>
          </cell>
          <cell r="L56">
            <v>0.5</v>
          </cell>
          <cell r="M56">
            <v>6</v>
          </cell>
          <cell r="N56">
            <v>1</v>
          </cell>
          <cell r="O56">
            <v>2</v>
          </cell>
          <cell r="P56">
            <v>0.33333333333333331</v>
          </cell>
          <cell r="Q56">
            <v>3</v>
          </cell>
          <cell r="R56">
            <v>2</v>
          </cell>
          <cell r="S56">
            <v>4</v>
          </cell>
          <cell r="T56">
            <v>0.33333333333333331</v>
          </cell>
          <cell r="U56">
            <v>6</v>
          </cell>
        </row>
        <row r="57">
          <cell r="A57" t="str">
            <v>77</v>
          </cell>
          <cell r="B57">
            <v>1</v>
          </cell>
          <cell r="D57">
            <v>1</v>
          </cell>
          <cell r="E57">
            <v>1</v>
          </cell>
          <cell r="G57">
            <v>2</v>
          </cell>
          <cell r="H57">
            <v>0</v>
          </cell>
          <cell r="I57">
            <v>2</v>
          </cell>
          <cell r="J57">
            <v>2</v>
          </cell>
          <cell r="K57">
            <v>2</v>
          </cell>
          <cell r="L57">
            <v>0.5</v>
          </cell>
          <cell r="M57">
            <v>4</v>
          </cell>
          <cell r="R57">
            <v>0</v>
          </cell>
          <cell r="S57">
            <v>1</v>
          </cell>
          <cell r="T57">
            <v>0</v>
          </cell>
          <cell r="U57">
            <v>1</v>
          </cell>
        </row>
        <row r="58">
          <cell r="A58" t="str">
            <v>85</v>
          </cell>
          <cell r="B58">
            <v>5</v>
          </cell>
          <cell r="C58">
            <v>9</v>
          </cell>
          <cell r="D58">
            <v>0.35714285714285715</v>
          </cell>
          <cell r="E58">
            <v>14</v>
          </cell>
          <cell r="F58">
            <v>5</v>
          </cell>
          <cell r="G58">
            <v>13</v>
          </cell>
          <cell r="H58">
            <v>0.27777777777777779</v>
          </cell>
          <cell r="I58">
            <v>18</v>
          </cell>
          <cell r="J58">
            <v>11</v>
          </cell>
          <cell r="K58">
            <v>11</v>
          </cell>
          <cell r="L58">
            <v>0.5</v>
          </cell>
          <cell r="M58">
            <v>22</v>
          </cell>
          <cell r="N58">
            <v>14</v>
          </cell>
          <cell r="O58">
            <v>14</v>
          </cell>
          <cell r="P58">
            <v>0.5</v>
          </cell>
          <cell r="Q58">
            <v>28</v>
          </cell>
          <cell r="R58">
            <v>8</v>
          </cell>
          <cell r="S58">
            <v>14</v>
          </cell>
          <cell r="T58">
            <v>0.36363636363636365</v>
          </cell>
          <cell r="U58">
            <v>22</v>
          </cell>
        </row>
        <row r="59">
          <cell r="A59" t="str">
            <v>86</v>
          </cell>
          <cell r="B59">
            <v>11</v>
          </cell>
          <cell r="C59">
            <v>11</v>
          </cell>
          <cell r="D59">
            <v>0.5</v>
          </cell>
          <cell r="E59">
            <v>22</v>
          </cell>
          <cell r="F59">
            <v>14</v>
          </cell>
          <cell r="G59">
            <v>13</v>
          </cell>
          <cell r="H59">
            <v>0.51851851851851849</v>
          </cell>
          <cell r="I59">
            <v>27</v>
          </cell>
          <cell r="J59">
            <v>14</v>
          </cell>
          <cell r="K59">
            <v>21</v>
          </cell>
          <cell r="L59">
            <v>0.4</v>
          </cell>
          <cell r="M59">
            <v>35</v>
          </cell>
          <cell r="N59">
            <v>5</v>
          </cell>
          <cell r="O59">
            <v>15</v>
          </cell>
          <cell r="P59">
            <v>0.25</v>
          </cell>
          <cell r="Q59">
            <v>20</v>
          </cell>
          <cell r="R59">
            <v>7</v>
          </cell>
          <cell r="S59">
            <v>12</v>
          </cell>
          <cell r="T59">
            <v>0.36842105263157893</v>
          </cell>
          <cell r="U59">
            <v>19</v>
          </cell>
        </row>
        <row r="60">
          <cell r="A60" t="str">
            <v>87</v>
          </cell>
          <cell r="B60">
            <v>14</v>
          </cell>
          <cell r="C60">
            <v>19</v>
          </cell>
          <cell r="D60">
            <v>0.42424242424242425</v>
          </cell>
          <cell r="E60">
            <v>33</v>
          </cell>
          <cell r="F60">
            <v>11</v>
          </cell>
          <cell r="G60">
            <v>15</v>
          </cell>
          <cell r="H60">
            <v>0.42307692307692307</v>
          </cell>
          <cell r="I60">
            <v>26</v>
          </cell>
          <cell r="J60">
            <v>13</v>
          </cell>
          <cell r="K60">
            <v>13</v>
          </cell>
          <cell r="L60">
            <v>0.5</v>
          </cell>
          <cell r="M60">
            <v>26</v>
          </cell>
          <cell r="N60">
            <v>9</v>
          </cell>
          <cell r="O60">
            <v>18</v>
          </cell>
          <cell r="P60">
            <v>0.33333333333333331</v>
          </cell>
          <cell r="Q60">
            <v>27</v>
          </cell>
          <cell r="R60">
            <v>13</v>
          </cell>
          <cell r="S60">
            <v>17</v>
          </cell>
          <cell r="T60">
            <v>0.43333333333333335</v>
          </cell>
          <cell r="U60">
            <v>30</v>
          </cell>
        </row>
        <row r="65">
          <cell r="B65">
            <v>2010</v>
          </cell>
          <cell r="E65" t="str">
            <v>Total 2010</v>
          </cell>
          <cell r="F65">
            <v>2011</v>
          </cell>
          <cell r="I65" t="str">
            <v>Total 2011</v>
          </cell>
          <cell r="J65">
            <v>2012</v>
          </cell>
          <cell r="M65" t="str">
            <v>Total 2012</v>
          </cell>
          <cell r="N65">
            <v>2013</v>
          </cell>
          <cell r="Q65" t="str">
            <v>Total 2013</v>
          </cell>
          <cell r="R65">
            <v>2014</v>
          </cell>
          <cell r="U65" t="str">
            <v>Total 2014</v>
          </cell>
        </row>
        <row r="66">
          <cell r="A66" t="str">
            <v>Étiquettes de lignes</v>
          </cell>
          <cell r="B66" t="str">
            <v>FEMME</v>
          </cell>
          <cell r="C66" t="str">
            <v>HOMME</v>
          </cell>
          <cell r="F66" t="str">
            <v>FEMME</v>
          </cell>
          <cell r="G66" t="str">
            <v>HOMME</v>
          </cell>
          <cell r="J66" t="str">
            <v>FEMME</v>
          </cell>
          <cell r="K66" t="str">
            <v>HOMME</v>
          </cell>
          <cell r="N66" t="str">
            <v>FEMME</v>
          </cell>
          <cell r="O66" t="str">
            <v>HOMME</v>
          </cell>
          <cell r="R66" t="str">
            <v>FEMME</v>
          </cell>
          <cell r="S66" t="str">
            <v>HOMME</v>
          </cell>
        </row>
        <row r="67">
          <cell r="A67">
            <v>1</v>
          </cell>
          <cell r="B67">
            <v>6</v>
          </cell>
          <cell r="C67">
            <v>7</v>
          </cell>
          <cell r="D67">
            <v>8</v>
          </cell>
          <cell r="E67">
            <v>9</v>
          </cell>
          <cell r="F67">
            <v>10</v>
          </cell>
          <cell r="G67">
            <v>11</v>
          </cell>
          <cell r="H67">
            <v>12</v>
          </cell>
          <cell r="I67">
            <v>13</v>
          </cell>
          <cell r="J67">
            <v>14</v>
          </cell>
          <cell r="K67">
            <v>15</v>
          </cell>
          <cell r="L67">
            <v>16</v>
          </cell>
          <cell r="M67">
            <v>17</v>
          </cell>
          <cell r="N67">
            <v>18</v>
          </cell>
          <cell r="O67">
            <v>19</v>
          </cell>
          <cell r="P67">
            <v>20</v>
          </cell>
          <cell r="Q67">
            <v>21</v>
          </cell>
          <cell r="R67">
            <v>18</v>
          </cell>
          <cell r="S67">
            <v>19</v>
          </cell>
          <cell r="T67">
            <v>20</v>
          </cell>
          <cell r="U67">
            <v>21</v>
          </cell>
        </row>
        <row r="68">
          <cell r="A68" t="str">
            <v>01</v>
          </cell>
          <cell r="B68">
            <v>9</v>
          </cell>
          <cell r="C68">
            <v>24</v>
          </cell>
          <cell r="D68">
            <v>0.27272727272727271</v>
          </cell>
          <cell r="E68">
            <v>33</v>
          </cell>
          <cell r="F68">
            <v>8</v>
          </cell>
          <cell r="G68">
            <v>24</v>
          </cell>
          <cell r="H68">
            <v>0.25</v>
          </cell>
          <cell r="I68">
            <v>32</v>
          </cell>
          <cell r="J68">
            <v>9</v>
          </cell>
          <cell r="K68">
            <v>28</v>
          </cell>
          <cell r="L68">
            <v>0.24324324324324326</v>
          </cell>
          <cell r="M68">
            <v>37</v>
          </cell>
          <cell r="N68">
            <v>5</v>
          </cell>
          <cell r="O68">
            <v>14</v>
          </cell>
          <cell r="P68">
            <v>0.26315789473684209</v>
          </cell>
          <cell r="Q68">
            <v>19</v>
          </cell>
          <cell r="R68">
            <v>6</v>
          </cell>
          <cell r="S68">
            <v>17</v>
          </cell>
          <cell r="T68">
            <v>0.2608695652173913</v>
          </cell>
          <cell r="U68">
            <v>23</v>
          </cell>
        </row>
        <row r="69">
          <cell r="A69" t="str">
            <v>02</v>
          </cell>
          <cell r="B69">
            <v>11</v>
          </cell>
          <cell r="C69">
            <v>30</v>
          </cell>
          <cell r="D69">
            <v>0.26829268292682928</v>
          </cell>
          <cell r="E69">
            <v>41</v>
          </cell>
          <cell r="F69">
            <v>12</v>
          </cell>
          <cell r="G69">
            <v>25</v>
          </cell>
          <cell r="H69">
            <v>0.32432432432432434</v>
          </cell>
          <cell r="I69">
            <v>37</v>
          </cell>
          <cell r="J69">
            <v>15</v>
          </cell>
          <cell r="K69">
            <v>39</v>
          </cell>
          <cell r="L69">
            <v>0.27777777777777779</v>
          </cell>
          <cell r="M69">
            <v>54</v>
          </cell>
          <cell r="N69">
            <v>16</v>
          </cell>
          <cell r="O69">
            <v>46</v>
          </cell>
          <cell r="P69">
            <v>0.25806451612903225</v>
          </cell>
          <cell r="Q69">
            <v>62</v>
          </cell>
          <cell r="R69">
            <v>18</v>
          </cell>
          <cell r="S69">
            <v>27</v>
          </cell>
          <cell r="T69">
            <v>0.4</v>
          </cell>
          <cell r="U69">
            <v>45</v>
          </cell>
        </row>
        <row r="70">
          <cell r="A70" t="str">
            <v>03</v>
          </cell>
          <cell r="B70">
            <v>122</v>
          </cell>
          <cell r="C70">
            <v>114</v>
          </cell>
          <cell r="D70">
            <v>0.51694915254237284</v>
          </cell>
          <cell r="E70">
            <v>236</v>
          </cell>
          <cell r="F70">
            <v>119</v>
          </cell>
          <cell r="G70">
            <v>107</v>
          </cell>
          <cell r="H70">
            <v>0.52654867256637172</v>
          </cell>
          <cell r="I70">
            <v>226</v>
          </cell>
          <cell r="J70">
            <v>138</v>
          </cell>
          <cell r="K70">
            <v>140</v>
          </cell>
          <cell r="L70">
            <v>0.49640287769784175</v>
          </cell>
          <cell r="M70">
            <v>278</v>
          </cell>
          <cell r="N70">
            <v>125</v>
          </cell>
          <cell r="O70">
            <v>93</v>
          </cell>
          <cell r="P70">
            <v>0.57339449541284404</v>
          </cell>
          <cell r="Q70">
            <v>218</v>
          </cell>
          <cell r="R70">
            <v>158</v>
          </cell>
          <cell r="S70">
            <v>114</v>
          </cell>
          <cell r="T70">
            <v>0.58088235294117652</v>
          </cell>
          <cell r="U70">
            <v>272</v>
          </cell>
        </row>
        <row r="71">
          <cell r="A71" t="str">
            <v>04</v>
          </cell>
          <cell r="B71">
            <v>131</v>
          </cell>
          <cell r="C71">
            <v>265</v>
          </cell>
          <cell r="D71">
            <v>0.33080808080808083</v>
          </cell>
          <cell r="E71">
            <v>396</v>
          </cell>
          <cell r="F71">
            <v>159</v>
          </cell>
          <cell r="G71">
            <v>277</v>
          </cell>
          <cell r="H71">
            <v>0.36467889908256879</v>
          </cell>
          <cell r="I71">
            <v>436</v>
          </cell>
          <cell r="J71">
            <v>165</v>
          </cell>
          <cell r="K71">
            <v>251</v>
          </cell>
          <cell r="L71">
            <v>0.39663461538461536</v>
          </cell>
          <cell r="M71">
            <v>416</v>
          </cell>
          <cell r="N71">
            <v>181</v>
          </cell>
          <cell r="O71">
            <v>259</v>
          </cell>
          <cell r="P71">
            <v>0.41136363636363638</v>
          </cell>
          <cell r="Q71">
            <v>440</v>
          </cell>
          <cell r="R71">
            <v>181</v>
          </cell>
          <cell r="S71">
            <v>247</v>
          </cell>
          <cell r="T71">
            <v>0.42289719626168226</v>
          </cell>
          <cell r="U71">
            <v>428</v>
          </cell>
        </row>
        <row r="72">
          <cell r="A72" t="str">
            <v>05</v>
          </cell>
          <cell r="B72">
            <v>74</v>
          </cell>
          <cell r="C72">
            <v>318</v>
          </cell>
          <cell r="D72">
            <v>0.18877551020408162</v>
          </cell>
          <cell r="E72">
            <v>392</v>
          </cell>
          <cell r="F72">
            <v>69</v>
          </cell>
          <cell r="G72">
            <v>348</v>
          </cell>
          <cell r="H72">
            <v>0.16546762589928057</v>
          </cell>
          <cell r="I72">
            <v>417</v>
          </cell>
          <cell r="J72">
            <v>85</v>
          </cell>
          <cell r="K72">
            <v>337</v>
          </cell>
          <cell r="L72">
            <v>0.2014218009478673</v>
          </cell>
          <cell r="M72">
            <v>422</v>
          </cell>
          <cell r="N72">
            <v>93</v>
          </cell>
          <cell r="O72">
            <v>335</v>
          </cell>
          <cell r="P72">
            <v>0.21728971962616822</v>
          </cell>
          <cell r="Q72">
            <v>428</v>
          </cell>
          <cell r="R72">
            <v>74</v>
          </cell>
          <cell r="S72">
            <v>345</v>
          </cell>
          <cell r="T72">
            <v>0.1766109785202864</v>
          </cell>
          <cell r="U72">
            <v>419</v>
          </cell>
        </row>
        <row r="73">
          <cell r="A73" t="str">
            <v>06</v>
          </cell>
          <cell r="B73">
            <v>49</v>
          </cell>
          <cell r="C73">
            <v>218</v>
          </cell>
          <cell r="D73">
            <v>0.18352059925093633</v>
          </cell>
          <cell r="E73">
            <v>267</v>
          </cell>
          <cell r="F73">
            <v>38</v>
          </cell>
          <cell r="G73">
            <v>190</v>
          </cell>
          <cell r="H73">
            <v>0.16666666666666666</v>
          </cell>
          <cell r="I73">
            <v>228</v>
          </cell>
          <cell r="J73">
            <v>47</v>
          </cell>
          <cell r="K73">
            <v>182</v>
          </cell>
          <cell r="L73">
            <v>0.20524017467248909</v>
          </cell>
          <cell r="M73">
            <v>229</v>
          </cell>
          <cell r="N73">
            <v>52</v>
          </cell>
          <cell r="O73">
            <v>160</v>
          </cell>
          <cell r="P73">
            <v>0.24528301886792453</v>
          </cell>
          <cell r="Q73">
            <v>212</v>
          </cell>
          <cell r="R73">
            <v>51</v>
          </cell>
          <cell r="S73">
            <v>155</v>
          </cell>
          <cell r="T73">
            <v>0.24757281553398058</v>
          </cell>
          <cell r="U73">
            <v>206</v>
          </cell>
        </row>
        <row r="74">
          <cell r="A74" t="str">
            <v>07</v>
          </cell>
          <cell r="B74">
            <v>88</v>
          </cell>
          <cell r="C74">
            <v>180</v>
          </cell>
          <cell r="D74">
            <v>0.32835820895522388</v>
          </cell>
          <cell r="E74">
            <v>268</v>
          </cell>
          <cell r="F74">
            <v>81</v>
          </cell>
          <cell r="G74">
            <v>165</v>
          </cell>
          <cell r="H74">
            <v>0.32926829268292684</v>
          </cell>
          <cell r="I74">
            <v>246</v>
          </cell>
          <cell r="J74">
            <v>86</v>
          </cell>
          <cell r="K74">
            <v>160</v>
          </cell>
          <cell r="L74">
            <v>0.34959349593495936</v>
          </cell>
          <cell r="M74">
            <v>246</v>
          </cell>
          <cell r="N74">
            <v>97</v>
          </cell>
          <cell r="O74">
            <v>171</v>
          </cell>
          <cell r="P74">
            <v>0.36194029850746268</v>
          </cell>
          <cell r="Q74">
            <v>268</v>
          </cell>
          <cell r="R74">
            <v>80</v>
          </cell>
          <cell r="S74">
            <v>159</v>
          </cell>
          <cell r="T74">
            <v>0.33472803347280333</v>
          </cell>
          <cell r="U74">
            <v>239</v>
          </cell>
        </row>
        <row r="75">
          <cell r="A75" t="str">
            <v>08</v>
          </cell>
          <cell r="B75">
            <v>20</v>
          </cell>
          <cell r="C75">
            <v>90</v>
          </cell>
          <cell r="D75">
            <v>0.18181818181818182</v>
          </cell>
          <cell r="E75">
            <v>110</v>
          </cell>
          <cell r="F75">
            <v>20</v>
          </cell>
          <cell r="G75">
            <v>77</v>
          </cell>
          <cell r="H75">
            <v>0.20618556701030927</v>
          </cell>
          <cell r="I75">
            <v>97</v>
          </cell>
          <cell r="J75">
            <v>18</v>
          </cell>
          <cell r="K75">
            <v>77</v>
          </cell>
          <cell r="L75">
            <v>0.18947368421052632</v>
          </cell>
          <cell r="M75">
            <v>95</v>
          </cell>
          <cell r="N75">
            <v>38</v>
          </cell>
          <cell r="O75">
            <v>90</v>
          </cell>
          <cell r="P75">
            <v>0.296875</v>
          </cell>
          <cell r="Q75">
            <v>128</v>
          </cell>
          <cell r="R75">
            <v>32</v>
          </cell>
          <cell r="S75">
            <v>83</v>
          </cell>
          <cell r="T75">
            <v>0.27826086956521739</v>
          </cell>
          <cell r="U75">
            <v>115</v>
          </cell>
        </row>
        <row r="76">
          <cell r="A76" t="str">
            <v>09</v>
          </cell>
          <cell r="B76">
            <v>69</v>
          </cell>
          <cell r="C76">
            <v>388</v>
          </cell>
          <cell r="D76">
            <v>0.15098468271334792</v>
          </cell>
          <cell r="E76">
            <v>457</v>
          </cell>
          <cell r="F76">
            <v>82</v>
          </cell>
          <cell r="G76">
            <v>414</v>
          </cell>
          <cell r="H76">
            <v>0.16532258064516128</v>
          </cell>
          <cell r="I76">
            <v>496</v>
          </cell>
          <cell r="J76">
            <v>87</v>
          </cell>
          <cell r="K76">
            <v>407</v>
          </cell>
          <cell r="L76">
            <v>0.17611336032388664</v>
          </cell>
          <cell r="M76">
            <v>494</v>
          </cell>
          <cell r="N76">
            <v>99</v>
          </cell>
          <cell r="O76">
            <v>400</v>
          </cell>
          <cell r="P76">
            <v>0.19839679358717435</v>
          </cell>
          <cell r="Q76">
            <v>499</v>
          </cell>
          <cell r="R76">
            <v>73</v>
          </cell>
          <cell r="S76">
            <v>398</v>
          </cell>
          <cell r="T76">
            <v>0.15498938428874734</v>
          </cell>
          <cell r="U76">
            <v>471</v>
          </cell>
        </row>
        <row r="77">
          <cell r="A77" t="str">
            <v>10</v>
          </cell>
          <cell r="B77">
            <v>131</v>
          </cell>
          <cell r="C77">
            <v>217</v>
          </cell>
          <cell r="D77">
            <v>0.37643678160919541</v>
          </cell>
          <cell r="E77">
            <v>348</v>
          </cell>
          <cell r="F77">
            <v>108</v>
          </cell>
          <cell r="G77">
            <v>221</v>
          </cell>
          <cell r="H77">
            <v>0.32826747720364741</v>
          </cell>
          <cell r="I77">
            <v>329</v>
          </cell>
          <cell r="J77">
            <v>122</v>
          </cell>
          <cell r="K77">
            <v>202</v>
          </cell>
          <cell r="L77">
            <v>0.37654320987654322</v>
          </cell>
          <cell r="M77">
            <v>324</v>
          </cell>
          <cell r="N77">
            <v>134</v>
          </cell>
          <cell r="O77">
            <v>201</v>
          </cell>
          <cell r="P77">
            <v>0.4</v>
          </cell>
          <cell r="Q77">
            <v>335</v>
          </cell>
          <cell r="R77">
            <v>136</v>
          </cell>
          <cell r="S77">
            <v>200</v>
          </cell>
          <cell r="T77">
            <v>0.40476190476190477</v>
          </cell>
          <cell r="U77">
            <v>336</v>
          </cell>
        </row>
        <row r="78">
          <cell r="A78" t="str">
            <v>12</v>
          </cell>
          <cell r="B78">
            <v>56</v>
          </cell>
          <cell r="C78">
            <v>109</v>
          </cell>
          <cell r="D78">
            <v>0.33939393939393941</v>
          </cell>
          <cell r="E78">
            <v>165</v>
          </cell>
          <cell r="F78">
            <v>48</v>
          </cell>
          <cell r="G78">
            <v>105</v>
          </cell>
          <cell r="H78">
            <v>0.31372549019607843</v>
          </cell>
          <cell r="I78">
            <v>153</v>
          </cell>
          <cell r="J78">
            <v>53</v>
          </cell>
          <cell r="K78">
            <v>120</v>
          </cell>
          <cell r="L78">
            <v>0.30635838150289019</v>
          </cell>
          <cell r="M78">
            <v>173</v>
          </cell>
          <cell r="N78">
            <v>65</v>
          </cell>
          <cell r="O78">
            <v>104</v>
          </cell>
          <cell r="P78">
            <v>0.38461538461538464</v>
          </cell>
          <cell r="Q78">
            <v>169</v>
          </cell>
          <cell r="R78">
            <v>26</v>
          </cell>
          <cell r="S78">
            <v>36</v>
          </cell>
          <cell r="T78">
            <v>0.41935483870967744</v>
          </cell>
          <cell r="U78">
            <v>62</v>
          </cell>
        </row>
        <row r="79">
          <cell r="A79" t="str">
            <v>11</v>
          </cell>
          <cell r="B79">
            <v>27</v>
          </cell>
          <cell r="C79">
            <v>33</v>
          </cell>
          <cell r="D79">
            <v>0.45</v>
          </cell>
          <cell r="E79">
            <v>60</v>
          </cell>
          <cell r="F79">
            <v>27</v>
          </cell>
          <cell r="G79">
            <v>31</v>
          </cell>
          <cell r="H79">
            <v>0.46551724137931033</v>
          </cell>
          <cell r="I79">
            <v>58</v>
          </cell>
          <cell r="J79">
            <v>32</v>
          </cell>
          <cell r="K79">
            <v>39</v>
          </cell>
          <cell r="L79">
            <v>0.45070422535211269</v>
          </cell>
          <cell r="M79">
            <v>71</v>
          </cell>
          <cell r="N79">
            <v>28</v>
          </cell>
          <cell r="O79">
            <v>43</v>
          </cell>
          <cell r="P79">
            <v>0.39436619718309857</v>
          </cell>
          <cell r="Q79">
            <v>71</v>
          </cell>
          <cell r="R79">
            <v>67</v>
          </cell>
          <cell r="S79">
            <v>104</v>
          </cell>
          <cell r="T79">
            <v>0.391812865497076</v>
          </cell>
          <cell r="U79">
            <v>171</v>
          </cell>
        </row>
        <row r="80">
          <cell r="A80" t="str">
            <v>Théologie</v>
          </cell>
          <cell r="B80">
            <v>2</v>
          </cell>
          <cell r="C80">
            <v>1</v>
          </cell>
          <cell r="D80">
            <v>0.66666666666666663</v>
          </cell>
          <cell r="E80">
            <v>3</v>
          </cell>
          <cell r="F80">
            <v>2</v>
          </cell>
          <cell r="G80">
            <v>6</v>
          </cell>
          <cell r="H80">
            <v>0.25</v>
          </cell>
          <cell r="I80">
            <v>8</v>
          </cell>
          <cell r="J80">
            <v>4</v>
          </cell>
          <cell r="K80">
            <v>5</v>
          </cell>
          <cell r="L80">
            <v>0.44444444444444442</v>
          </cell>
          <cell r="M80">
            <v>9</v>
          </cell>
          <cell r="N80">
            <v>1</v>
          </cell>
          <cell r="O80">
            <v>2</v>
          </cell>
          <cell r="P80">
            <v>0.33333333333333331</v>
          </cell>
          <cell r="Q80">
            <v>3</v>
          </cell>
          <cell r="R80">
            <v>2</v>
          </cell>
          <cell r="S80">
            <v>5</v>
          </cell>
          <cell r="T80">
            <v>0.2857142857142857</v>
          </cell>
          <cell r="U80">
            <v>7</v>
          </cell>
        </row>
        <row r="83">
          <cell r="B83">
            <v>2010</v>
          </cell>
          <cell r="E83" t="str">
            <v>Total 2010</v>
          </cell>
          <cell r="F83">
            <v>2011</v>
          </cell>
          <cell r="I83" t="str">
            <v>Total 2011</v>
          </cell>
          <cell r="J83">
            <v>2012</v>
          </cell>
          <cell r="M83" t="str">
            <v>Total 2012</v>
          </cell>
          <cell r="N83">
            <v>2013</v>
          </cell>
          <cell r="Q83" t="str">
            <v>Total 2013</v>
          </cell>
          <cell r="R83">
            <v>2014</v>
          </cell>
          <cell r="U83" t="str">
            <v>Total 2014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18</v>
          </cell>
          <cell r="C85">
            <v>53</v>
          </cell>
          <cell r="D85">
            <v>0.25352112676056338</v>
          </cell>
          <cell r="E85">
            <v>71</v>
          </cell>
          <cell r="F85">
            <v>20</v>
          </cell>
          <cell r="G85">
            <v>47</v>
          </cell>
          <cell r="H85">
            <v>0.29850746268656714</v>
          </cell>
          <cell r="I85">
            <v>67</v>
          </cell>
          <cell r="J85">
            <v>24</v>
          </cell>
          <cell r="K85">
            <v>65</v>
          </cell>
          <cell r="L85">
            <v>0.2696629213483146</v>
          </cell>
          <cell r="M85">
            <v>89</v>
          </cell>
          <cell r="N85">
            <v>21</v>
          </cell>
          <cell r="O85">
            <v>60</v>
          </cell>
          <cell r="P85">
            <v>0.25925925925925924</v>
          </cell>
          <cell r="Q85">
            <v>81</v>
          </cell>
          <cell r="R85">
            <v>23</v>
          </cell>
          <cell r="S85">
            <v>42</v>
          </cell>
          <cell r="T85">
            <v>0.35384615384615387</v>
          </cell>
          <cell r="U85">
            <v>65</v>
          </cell>
        </row>
        <row r="86">
          <cell r="A86" t="str">
            <v>LETTRES</v>
          </cell>
          <cell r="B86">
            <v>282</v>
          </cell>
          <cell r="C86">
            <v>431</v>
          </cell>
          <cell r="D86">
            <v>0.39551192145862551</v>
          </cell>
          <cell r="E86">
            <v>713</v>
          </cell>
          <cell r="F86">
            <v>298</v>
          </cell>
          <cell r="G86">
            <v>443</v>
          </cell>
          <cell r="H86">
            <v>0.40215924426450744</v>
          </cell>
          <cell r="I86">
            <v>741</v>
          </cell>
          <cell r="J86">
            <v>322</v>
          </cell>
          <cell r="K86">
            <v>458</v>
          </cell>
          <cell r="L86">
            <v>0.4128205128205128</v>
          </cell>
          <cell r="M86">
            <v>780</v>
          </cell>
          <cell r="N86">
            <v>335</v>
          </cell>
          <cell r="O86">
            <v>412</v>
          </cell>
          <cell r="P86">
            <v>0.44846050870147258</v>
          </cell>
          <cell r="Q86">
            <v>747</v>
          </cell>
          <cell r="R86">
            <v>370</v>
          </cell>
          <cell r="S86">
            <v>420</v>
          </cell>
          <cell r="T86">
            <v>0.46835443037974683</v>
          </cell>
          <cell r="U86">
            <v>790</v>
          </cell>
        </row>
        <row r="87">
          <cell r="A87" t="str">
            <v>PHARMACIE</v>
          </cell>
          <cell r="B87">
            <v>27</v>
          </cell>
          <cell r="C87">
            <v>33</v>
          </cell>
          <cell r="D87">
            <v>0.45</v>
          </cell>
          <cell r="E87">
            <v>60</v>
          </cell>
          <cell r="F87">
            <v>27</v>
          </cell>
          <cell r="G87">
            <v>31</v>
          </cell>
          <cell r="H87">
            <v>0.46551724137931033</v>
          </cell>
          <cell r="I87">
            <v>58</v>
          </cell>
          <cell r="J87">
            <v>32</v>
          </cell>
          <cell r="K87">
            <v>39</v>
          </cell>
          <cell r="L87">
            <v>0.45070422535211269</v>
          </cell>
          <cell r="M87">
            <v>71</v>
          </cell>
          <cell r="N87">
            <v>28</v>
          </cell>
          <cell r="O87">
            <v>43</v>
          </cell>
          <cell r="P87">
            <v>0.39436619718309857</v>
          </cell>
          <cell r="Q87">
            <v>71</v>
          </cell>
          <cell r="R87">
            <v>26</v>
          </cell>
          <cell r="S87">
            <v>36</v>
          </cell>
          <cell r="T87">
            <v>0.41935483870967744</v>
          </cell>
          <cell r="U87">
            <v>62</v>
          </cell>
        </row>
        <row r="88">
          <cell r="A88" t="str">
            <v>SCIENCES</v>
          </cell>
          <cell r="B88">
            <v>376</v>
          </cell>
          <cell r="C88">
            <v>1222</v>
          </cell>
          <cell r="D88">
            <v>0.23529411764705882</v>
          </cell>
          <cell r="E88">
            <v>1598</v>
          </cell>
          <cell r="F88">
            <v>356</v>
          </cell>
          <cell r="G88">
            <v>1213</v>
          </cell>
          <cell r="H88">
            <v>0.22689611217335884</v>
          </cell>
          <cell r="I88">
            <v>1569</v>
          </cell>
          <cell r="J88">
            <v>389</v>
          </cell>
          <cell r="K88">
            <v>1172</v>
          </cell>
          <cell r="L88">
            <v>0.24919923126201154</v>
          </cell>
          <cell r="M88">
            <v>1561</v>
          </cell>
          <cell r="N88">
            <v>436</v>
          </cell>
          <cell r="O88">
            <v>1173</v>
          </cell>
          <cell r="P88">
            <v>0.27097576134244872</v>
          </cell>
          <cell r="Q88">
            <v>1609</v>
          </cell>
          <cell r="R88">
            <v>393</v>
          </cell>
          <cell r="S88">
            <v>1153</v>
          </cell>
          <cell r="T88">
            <v>0.25420439844760673</v>
          </cell>
          <cell r="U88">
            <v>1546</v>
          </cell>
        </row>
        <row r="89">
          <cell r="A89" t="str">
            <v>Total général</v>
          </cell>
          <cell r="B89">
            <v>703</v>
          </cell>
          <cell r="C89">
            <v>1739</v>
          </cell>
          <cell r="D89">
            <v>0.2878787878787879</v>
          </cell>
          <cell r="E89">
            <v>2442</v>
          </cell>
          <cell r="F89">
            <v>701</v>
          </cell>
          <cell r="G89">
            <v>1734</v>
          </cell>
          <cell r="H89">
            <v>0.28788501026694047</v>
          </cell>
          <cell r="I89">
            <v>2435</v>
          </cell>
          <cell r="J89">
            <v>767</v>
          </cell>
          <cell r="K89">
            <v>1734</v>
          </cell>
          <cell r="L89">
            <v>0.30667732906837264</v>
          </cell>
          <cell r="M89">
            <v>2501</v>
          </cell>
          <cell r="N89">
            <v>820</v>
          </cell>
          <cell r="O89">
            <v>1688</v>
          </cell>
          <cell r="P89">
            <v>0.32695374800637961</v>
          </cell>
          <cell r="Q89">
            <v>2508</v>
          </cell>
        </row>
      </sheetData>
      <sheetData sheetId="15">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2</v>
          </cell>
          <cell r="D3">
            <v>0</v>
          </cell>
          <cell r="E3">
            <v>2</v>
          </cell>
          <cell r="U3">
            <v>0</v>
          </cell>
        </row>
        <row r="4">
          <cell r="A4" t="str">
            <v>04</v>
          </cell>
          <cell r="R4">
            <v>0</v>
          </cell>
          <cell r="S4">
            <v>1</v>
          </cell>
          <cell r="T4">
            <v>0</v>
          </cell>
          <cell r="U4">
            <v>1</v>
          </cell>
        </row>
        <row r="5">
          <cell r="A5" t="str">
            <v>05</v>
          </cell>
          <cell r="B5">
            <v>2</v>
          </cell>
          <cell r="C5">
            <v>6</v>
          </cell>
          <cell r="D5">
            <v>0.25</v>
          </cell>
          <cell r="E5">
            <v>8</v>
          </cell>
          <cell r="F5">
            <v>3</v>
          </cell>
          <cell r="G5">
            <v>4</v>
          </cell>
          <cell r="H5">
            <v>0.42857142857142855</v>
          </cell>
          <cell r="I5">
            <v>7</v>
          </cell>
          <cell r="J5">
            <v>1</v>
          </cell>
          <cell r="K5">
            <v>6</v>
          </cell>
          <cell r="L5">
            <v>0.14285714285714285</v>
          </cell>
          <cell r="M5">
            <v>7</v>
          </cell>
          <cell r="N5">
            <v>2</v>
          </cell>
          <cell r="O5">
            <v>3</v>
          </cell>
          <cell r="P5">
            <v>0.4</v>
          </cell>
          <cell r="Q5">
            <v>5</v>
          </cell>
          <cell r="R5">
            <v>0</v>
          </cell>
          <cell r="S5">
            <v>3</v>
          </cell>
          <cell r="T5">
            <v>0</v>
          </cell>
          <cell r="U5">
            <v>3</v>
          </cell>
        </row>
        <row r="6">
          <cell r="A6" t="str">
            <v>06</v>
          </cell>
          <cell r="B6">
            <v>1</v>
          </cell>
          <cell r="C6">
            <v>2</v>
          </cell>
          <cell r="D6">
            <v>0.33333333333333331</v>
          </cell>
          <cell r="E6">
            <v>3</v>
          </cell>
          <cell r="G6">
            <v>1</v>
          </cell>
          <cell r="H6">
            <v>0</v>
          </cell>
          <cell r="I6">
            <v>1</v>
          </cell>
          <cell r="K6">
            <v>1</v>
          </cell>
          <cell r="L6">
            <v>0</v>
          </cell>
          <cell r="M6">
            <v>1</v>
          </cell>
          <cell r="O6">
            <v>2</v>
          </cell>
          <cell r="P6">
            <v>0</v>
          </cell>
          <cell r="Q6">
            <v>2</v>
          </cell>
          <cell r="R6">
            <v>3</v>
          </cell>
          <cell r="S6">
            <v>2</v>
          </cell>
          <cell r="T6">
            <v>0.6</v>
          </cell>
          <cell r="U6">
            <v>5</v>
          </cell>
        </row>
        <row r="7">
          <cell r="A7" t="str">
            <v>07</v>
          </cell>
          <cell r="B7">
            <v>21</v>
          </cell>
          <cell r="C7">
            <v>14</v>
          </cell>
          <cell r="D7">
            <v>0.6</v>
          </cell>
          <cell r="E7">
            <v>35</v>
          </cell>
          <cell r="F7">
            <v>18</v>
          </cell>
          <cell r="G7">
            <v>20</v>
          </cell>
          <cell r="H7">
            <v>0.47368421052631576</v>
          </cell>
          <cell r="I7">
            <v>38</v>
          </cell>
          <cell r="J7">
            <v>16</v>
          </cell>
          <cell r="K7">
            <v>17</v>
          </cell>
          <cell r="L7">
            <v>0.48484848484848486</v>
          </cell>
          <cell r="M7">
            <v>33</v>
          </cell>
          <cell r="N7">
            <v>19</v>
          </cell>
          <cell r="O7">
            <v>11</v>
          </cell>
          <cell r="P7">
            <v>0.6333333333333333</v>
          </cell>
          <cell r="Q7">
            <v>30</v>
          </cell>
          <cell r="R7">
            <v>34</v>
          </cell>
          <cell r="S7">
            <v>28</v>
          </cell>
          <cell r="T7">
            <v>0.54838709677419351</v>
          </cell>
          <cell r="U7">
            <v>62</v>
          </cell>
        </row>
        <row r="8">
          <cell r="A8" t="str">
            <v>08</v>
          </cell>
          <cell r="B8">
            <v>5</v>
          </cell>
          <cell r="C8">
            <v>2</v>
          </cell>
          <cell r="D8">
            <v>0.7142857142857143</v>
          </cell>
          <cell r="E8">
            <v>7</v>
          </cell>
          <cell r="F8">
            <v>3</v>
          </cell>
          <cell r="G8">
            <v>3</v>
          </cell>
          <cell r="H8">
            <v>0.5</v>
          </cell>
          <cell r="I8">
            <v>6</v>
          </cell>
          <cell r="J8">
            <v>6</v>
          </cell>
          <cell r="K8">
            <v>4</v>
          </cell>
          <cell r="L8">
            <v>0.6</v>
          </cell>
          <cell r="M8">
            <v>10</v>
          </cell>
          <cell r="N8">
            <v>8</v>
          </cell>
          <cell r="O8">
            <v>4</v>
          </cell>
          <cell r="P8">
            <v>0.66666666666666663</v>
          </cell>
          <cell r="Q8">
            <v>12</v>
          </cell>
          <cell r="R8">
            <v>11</v>
          </cell>
          <cell r="S8">
            <v>7</v>
          </cell>
          <cell r="T8">
            <v>0.61111111111111116</v>
          </cell>
          <cell r="U8">
            <v>18</v>
          </cell>
        </row>
        <row r="9">
          <cell r="A9" t="str">
            <v>09</v>
          </cell>
          <cell r="B9">
            <v>10</v>
          </cell>
          <cell r="C9">
            <v>12</v>
          </cell>
          <cell r="D9">
            <v>0.45454545454545453</v>
          </cell>
          <cell r="E9">
            <v>22</v>
          </cell>
          <cell r="F9">
            <v>19</v>
          </cell>
          <cell r="G9">
            <v>10</v>
          </cell>
          <cell r="H9">
            <v>0.65517241379310343</v>
          </cell>
          <cell r="I9">
            <v>29</v>
          </cell>
          <cell r="J9">
            <v>17</v>
          </cell>
          <cell r="K9">
            <v>22</v>
          </cell>
          <cell r="L9">
            <v>0.4358974358974359</v>
          </cell>
          <cell r="M9">
            <v>39</v>
          </cell>
          <cell r="N9">
            <v>17</v>
          </cell>
          <cell r="O9">
            <v>9</v>
          </cell>
          <cell r="P9">
            <v>0.65384615384615385</v>
          </cell>
          <cell r="Q9">
            <v>26</v>
          </cell>
          <cell r="R9">
            <v>23</v>
          </cell>
          <cell r="S9">
            <v>11</v>
          </cell>
          <cell r="T9">
            <v>0.67647058823529416</v>
          </cell>
          <cell r="U9">
            <v>34</v>
          </cell>
        </row>
        <row r="10">
          <cell r="A10" t="str">
            <v>10</v>
          </cell>
          <cell r="B10">
            <v>4</v>
          </cell>
          <cell r="C10">
            <v>1</v>
          </cell>
          <cell r="D10">
            <v>0.8</v>
          </cell>
          <cell r="E10">
            <v>5</v>
          </cell>
          <cell r="F10">
            <v>7</v>
          </cell>
          <cell r="G10">
            <v>3</v>
          </cell>
          <cell r="H10">
            <v>0.7</v>
          </cell>
          <cell r="I10">
            <v>10</v>
          </cell>
          <cell r="J10">
            <v>5</v>
          </cell>
          <cell r="K10">
            <v>8</v>
          </cell>
          <cell r="L10">
            <v>0.38461538461538464</v>
          </cell>
          <cell r="M10">
            <v>13</v>
          </cell>
          <cell r="N10">
            <v>5</v>
          </cell>
          <cell r="O10">
            <v>3</v>
          </cell>
          <cell r="P10">
            <v>0.625</v>
          </cell>
          <cell r="Q10">
            <v>8</v>
          </cell>
          <cell r="R10">
            <v>11</v>
          </cell>
          <cell r="S10">
            <v>4</v>
          </cell>
          <cell r="T10">
            <v>0.73333333333333328</v>
          </cell>
          <cell r="U10">
            <v>15</v>
          </cell>
        </row>
        <row r="11">
          <cell r="A11" t="str">
            <v>11</v>
          </cell>
          <cell r="B11">
            <v>11</v>
          </cell>
          <cell r="C11">
            <v>9</v>
          </cell>
          <cell r="D11">
            <v>0.55000000000000004</v>
          </cell>
          <cell r="E11">
            <v>20</v>
          </cell>
          <cell r="F11">
            <v>16</v>
          </cell>
          <cell r="G11">
            <v>10</v>
          </cell>
          <cell r="H11">
            <v>0.61538461538461542</v>
          </cell>
          <cell r="I11">
            <v>26</v>
          </cell>
          <cell r="J11">
            <v>22</v>
          </cell>
          <cell r="K11">
            <v>20</v>
          </cell>
          <cell r="L11">
            <v>0.52380952380952384</v>
          </cell>
          <cell r="M11">
            <v>42</v>
          </cell>
          <cell r="N11">
            <v>15</v>
          </cell>
          <cell r="O11">
            <v>19</v>
          </cell>
          <cell r="P11">
            <v>0.44117647058823528</v>
          </cell>
          <cell r="Q11">
            <v>34</v>
          </cell>
          <cell r="R11">
            <v>17</v>
          </cell>
          <cell r="S11">
            <v>12</v>
          </cell>
          <cell r="T11">
            <v>0.58620689655172409</v>
          </cell>
          <cell r="U11">
            <v>29</v>
          </cell>
        </row>
        <row r="12">
          <cell r="A12" t="str">
            <v>12</v>
          </cell>
          <cell r="B12">
            <v>2</v>
          </cell>
          <cell r="C12">
            <v>6</v>
          </cell>
          <cell r="D12">
            <v>0.25</v>
          </cell>
          <cell r="E12">
            <v>8</v>
          </cell>
          <cell r="F12">
            <v>6</v>
          </cell>
          <cell r="G12">
            <v>1</v>
          </cell>
          <cell r="H12">
            <v>0.8571428571428571</v>
          </cell>
          <cell r="I12">
            <v>7</v>
          </cell>
          <cell r="J12">
            <v>7</v>
          </cell>
          <cell r="K12">
            <v>7</v>
          </cell>
          <cell r="L12">
            <v>0.5</v>
          </cell>
          <cell r="M12">
            <v>14</v>
          </cell>
          <cell r="N12">
            <v>5</v>
          </cell>
          <cell r="O12">
            <v>4</v>
          </cell>
          <cell r="P12">
            <v>0.55555555555555558</v>
          </cell>
          <cell r="Q12">
            <v>9</v>
          </cell>
          <cell r="R12">
            <v>3</v>
          </cell>
          <cell r="S12">
            <v>6</v>
          </cell>
          <cell r="T12">
            <v>0.33333333333333331</v>
          </cell>
          <cell r="U12">
            <v>9</v>
          </cell>
        </row>
        <row r="13">
          <cell r="A13" t="str">
            <v>13</v>
          </cell>
          <cell r="B13">
            <v>5</v>
          </cell>
          <cell r="C13">
            <v>2</v>
          </cell>
          <cell r="D13">
            <v>0.7142857142857143</v>
          </cell>
          <cell r="E13">
            <v>7</v>
          </cell>
          <cell r="F13">
            <v>4</v>
          </cell>
          <cell r="G13">
            <v>3</v>
          </cell>
          <cell r="H13">
            <v>0.5714285714285714</v>
          </cell>
          <cell r="I13">
            <v>7</v>
          </cell>
          <cell r="J13">
            <v>1</v>
          </cell>
          <cell r="K13">
            <v>4</v>
          </cell>
          <cell r="L13">
            <v>0.2</v>
          </cell>
          <cell r="M13">
            <v>5</v>
          </cell>
          <cell r="N13">
            <v>6</v>
          </cell>
          <cell r="P13">
            <v>1</v>
          </cell>
          <cell r="Q13">
            <v>6</v>
          </cell>
          <cell r="R13">
            <v>2</v>
          </cell>
          <cell r="S13">
            <v>0</v>
          </cell>
          <cell r="T13">
            <v>1</v>
          </cell>
          <cell r="U13">
            <v>2</v>
          </cell>
        </row>
        <row r="14">
          <cell r="A14" t="str">
            <v>14</v>
          </cell>
          <cell r="B14">
            <v>15</v>
          </cell>
          <cell r="C14">
            <v>10</v>
          </cell>
          <cell r="D14">
            <v>0.6</v>
          </cell>
          <cell r="E14">
            <v>25</v>
          </cell>
          <cell r="F14">
            <v>12</v>
          </cell>
          <cell r="G14">
            <v>10</v>
          </cell>
          <cell r="H14">
            <v>0.54545454545454541</v>
          </cell>
          <cell r="I14">
            <v>22</v>
          </cell>
          <cell r="J14">
            <v>18</v>
          </cell>
          <cell r="K14">
            <v>9</v>
          </cell>
          <cell r="L14">
            <v>0.66666666666666663</v>
          </cell>
          <cell r="M14">
            <v>27</v>
          </cell>
          <cell r="N14">
            <v>17</v>
          </cell>
          <cell r="O14">
            <v>5</v>
          </cell>
          <cell r="P14">
            <v>0.77272727272727271</v>
          </cell>
          <cell r="Q14">
            <v>22</v>
          </cell>
          <cell r="R14">
            <v>13</v>
          </cell>
          <cell r="S14">
            <v>7</v>
          </cell>
          <cell r="T14">
            <v>0.65</v>
          </cell>
          <cell r="U14">
            <v>20</v>
          </cell>
        </row>
        <row r="15">
          <cell r="A15" t="str">
            <v>15</v>
          </cell>
          <cell r="B15">
            <v>5</v>
          </cell>
          <cell r="C15">
            <v>7</v>
          </cell>
          <cell r="D15">
            <v>0.41666666666666669</v>
          </cell>
          <cell r="E15">
            <v>12</v>
          </cell>
          <cell r="F15">
            <v>7</v>
          </cell>
          <cell r="G15">
            <v>9</v>
          </cell>
          <cell r="H15">
            <v>0.4375</v>
          </cell>
          <cell r="I15">
            <v>16</v>
          </cell>
          <cell r="J15">
            <v>3</v>
          </cell>
          <cell r="K15">
            <v>10</v>
          </cell>
          <cell r="L15">
            <v>0.23076923076923078</v>
          </cell>
          <cell r="M15">
            <v>13</v>
          </cell>
          <cell r="N15">
            <v>4</v>
          </cell>
          <cell r="O15">
            <v>7</v>
          </cell>
          <cell r="P15">
            <v>0.36363636363636365</v>
          </cell>
          <cell r="Q15">
            <v>11</v>
          </cell>
          <cell r="R15">
            <v>9</v>
          </cell>
          <cell r="S15">
            <v>8</v>
          </cell>
          <cell r="T15">
            <v>0.52941176470588236</v>
          </cell>
          <cell r="U15">
            <v>17</v>
          </cell>
        </row>
        <row r="16">
          <cell r="A16" t="str">
            <v>16</v>
          </cell>
          <cell r="B16">
            <v>15</v>
          </cell>
          <cell r="C16">
            <v>17</v>
          </cell>
          <cell r="D16">
            <v>0.46875</v>
          </cell>
          <cell r="E16">
            <v>32</v>
          </cell>
          <cell r="F16">
            <v>23</v>
          </cell>
          <cell r="G16">
            <v>26</v>
          </cell>
          <cell r="H16">
            <v>0.46938775510204084</v>
          </cell>
          <cell r="I16">
            <v>49</v>
          </cell>
          <cell r="J16">
            <v>18</v>
          </cell>
          <cell r="K16">
            <v>16</v>
          </cell>
          <cell r="L16">
            <v>0.52941176470588236</v>
          </cell>
          <cell r="M16">
            <v>34</v>
          </cell>
          <cell r="N16">
            <v>24</v>
          </cell>
          <cell r="O16">
            <v>22</v>
          </cell>
          <cell r="P16">
            <v>0.52173913043478259</v>
          </cell>
          <cell r="Q16">
            <v>46</v>
          </cell>
          <cell r="R16">
            <v>25</v>
          </cell>
          <cell r="S16">
            <v>25</v>
          </cell>
          <cell r="T16">
            <v>0.5</v>
          </cell>
          <cell r="U16">
            <v>50</v>
          </cell>
        </row>
        <row r="17">
          <cell r="A17" t="str">
            <v>17</v>
          </cell>
          <cell r="B17">
            <v>4</v>
          </cell>
          <cell r="C17">
            <v>20</v>
          </cell>
          <cell r="D17">
            <v>0.16666666666666666</v>
          </cell>
          <cell r="E17">
            <v>24</v>
          </cell>
          <cell r="F17">
            <v>13</v>
          </cell>
          <cell r="G17">
            <v>21</v>
          </cell>
          <cell r="H17">
            <v>0.38235294117647056</v>
          </cell>
          <cell r="I17">
            <v>34</v>
          </cell>
          <cell r="J17">
            <v>7</v>
          </cell>
          <cell r="K17">
            <v>15</v>
          </cell>
          <cell r="L17">
            <v>0.31818181818181818</v>
          </cell>
          <cell r="M17">
            <v>22</v>
          </cell>
          <cell r="N17">
            <v>9</v>
          </cell>
          <cell r="O17">
            <v>15</v>
          </cell>
          <cell r="P17">
            <v>0.375</v>
          </cell>
          <cell r="Q17">
            <v>24</v>
          </cell>
          <cell r="R17">
            <v>12</v>
          </cell>
          <cell r="S17">
            <v>20</v>
          </cell>
          <cell r="T17">
            <v>0.375</v>
          </cell>
          <cell r="U17">
            <v>32</v>
          </cell>
        </row>
        <row r="18">
          <cell r="A18" t="str">
            <v>18</v>
          </cell>
          <cell r="B18">
            <v>13</v>
          </cell>
          <cell r="C18">
            <v>24</v>
          </cell>
          <cell r="D18">
            <v>0.35135135135135137</v>
          </cell>
          <cell r="E18">
            <v>37</v>
          </cell>
          <cell r="F18">
            <v>16</v>
          </cell>
          <cell r="G18">
            <v>19</v>
          </cell>
          <cell r="H18">
            <v>0.45714285714285713</v>
          </cell>
          <cell r="I18">
            <v>35</v>
          </cell>
          <cell r="J18">
            <v>17</v>
          </cell>
          <cell r="K18">
            <v>12</v>
          </cell>
          <cell r="L18">
            <v>0.58620689655172409</v>
          </cell>
          <cell r="M18">
            <v>29</v>
          </cell>
          <cell r="N18">
            <v>17</v>
          </cell>
          <cell r="O18">
            <v>22</v>
          </cell>
          <cell r="P18">
            <v>0.4358974358974359</v>
          </cell>
          <cell r="Q18">
            <v>39</v>
          </cell>
          <cell r="R18">
            <v>15</v>
          </cell>
          <cell r="S18">
            <v>10</v>
          </cell>
          <cell r="T18">
            <v>0.6</v>
          </cell>
          <cell r="U18">
            <v>25</v>
          </cell>
        </row>
        <row r="19">
          <cell r="A19" t="str">
            <v>19</v>
          </cell>
          <cell r="B19">
            <v>12</v>
          </cell>
          <cell r="C19">
            <v>9</v>
          </cell>
          <cell r="D19">
            <v>0.5714285714285714</v>
          </cell>
          <cell r="E19">
            <v>21</v>
          </cell>
          <cell r="F19">
            <v>14</v>
          </cell>
          <cell r="G19">
            <v>19</v>
          </cell>
          <cell r="H19">
            <v>0.42424242424242425</v>
          </cell>
          <cell r="I19">
            <v>33</v>
          </cell>
          <cell r="J19">
            <v>10</v>
          </cell>
          <cell r="K19">
            <v>30</v>
          </cell>
          <cell r="L19">
            <v>0.25</v>
          </cell>
          <cell r="M19">
            <v>40</v>
          </cell>
          <cell r="N19">
            <v>20</v>
          </cell>
          <cell r="O19">
            <v>26</v>
          </cell>
          <cell r="P19">
            <v>0.43478260869565216</v>
          </cell>
          <cell r="Q19">
            <v>46</v>
          </cell>
          <cell r="R19">
            <v>11</v>
          </cell>
          <cell r="S19">
            <v>16</v>
          </cell>
          <cell r="T19">
            <v>0.40740740740740738</v>
          </cell>
          <cell r="U19">
            <v>27</v>
          </cell>
        </row>
        <row r="20">
          <cell r="A20" t="str">
            <v>20</v>
          </cell>
          <cell r="B20">
            <v>10</v>
          </cell>
          <cell r="C20">
            <v>9</v>
          </cell>
          <cell r="D20">
            <v>0.52631578947368418</v>
          </cell>
          <cell r="E20">
            <v>19</v>
          </cell>
          <cell r="F20">
            <v>5</v>
          </cell>
          <cell r="G20">
            <v>7</v>
          </cell>
          <cell r="H20">
            <v>0.41666666666666669</v>
          </cell>
          <cell r="I20">
            <v>12</v>
          </cell>
          <cell r="J20">
            <v>4</v>
          </cell>
          <cell r="K20">
            <v>10</v>
          </cell>
          <cell r="L20">
            <v>0.2857142857142857</v>
          </cell>
          <cell r="M20">
            <v>14</v>
          </cell>
          <cell r="N20">
            <v>13</v>
          </cell>
          <cell r="O20">
            <v>4</v>
          </cell>
          <cell r="P20">
            <v>0.76470588235294112</v>
          </cell>
          <cell r="Q20">
            <v>17</v>
          </cell>
          <cell r="R20">
            <v>7</v>
          </cell>
          <cell r="S20">
            <v>8</v>
          </cell>
          <cell r="T20">
            <v>0.46666666666666667</v>
          </cell>
          <cell r="U20">
            <v>15</v>
          </cell>
        </row>
        <row r="21">
          <cell r="A21" t="str">
            <v>21</v>
          </cell>
          <cell r="B21">
            <v>10</v>
          </cell>
          <cell r="C21">
            <v>12</v>
          </cell>
          <cell r="D21">
            <v>0.45454545454545453</v>
          </cell>
          <cell r="E21">
            <v>22</v>
          </cell>
          <cell r="F21">
            <v>6</v>
          </cell>
          <cell r="G21">
            <v>20</v>
          </cell>
          <cell r="H21">
            <v>0.23076923076923078</v>
          </cell>
          <cell r="I21">
            <v>26</v>
          </cell>
          <cell r="J21">
            <v>11</v>
          </cell>
          <cell r="K21">
            <v>14</v>
          </cell>
          <cell r="L21">
            <v>0.44</v>
          </cell>
          <cell r="M21">
            <v>25</v>
          </cell>
          <cell r="N21">
            <v>11</v>
          </cell>
          <cell r="O21">
            <v>6</v>
          </cell>
          <cell r="P21">
            <v>0.6470588235294118</v>
          </cell>
          <cell r="Q21">
            <v>17</v>
          </cell>
          <cell r="R21">
            <v>10</v>
          </cell>
          <cell r="S21">
            <v>19</v>
          </cell>
          <cell r="T21">
            <v>0.34482758620689657</v>
          </cell>
          <cell r="U21">
            <v>29</v>
          </cell>
        </row>
        <row r="22">
          <cell r="A22" t="str">
            <v>22</v>
          </cell>
          <cell r="B22">
            <v>7</v>
          </cell>
          <cell r="C22">
            <v>31</v>
          </cell>
          <cell r="D22">
            <v>0.18421052631578946</v>
          </cell>
          <cell r="E22">
            <v>38</v>
          </cell>
          <cell r="F22">
            <v>21</v>
          </cell>
          <cell r="G22">
            <v>33</v>
          </cell>
          <cell r="H22">
            <v>0.3888888888888889</v>
          </cell>
          <cell r="I22">
            <v>54</v>
          </cell>
          <cell r="J22">
            <v>22</v>
          </cell>
          <cell r="K22">
            <v>35</v>
          </cell>
          <cell r="L22">
            <v>0.38596491228070173</v>
          </cell>
          <cell r="M22">
            <v>57</v>
          </cell>
          <cell r="N22">
            <v>18</v>
          </cell>
          <cell r="O22">
            <v>32</v>
          </cell>
          <cell r="P22">
            <v>0.36</v>
          </cell>
          <cell r="Q22">
            <v>50</v>
          </cell>
          <cell r="R22">
            <v>19</v>
          </cell>
          <cell r="S22">
            <v>26</v>
          </cell>
          <cell r="T22">
            <v>0.42222222222222222</v>
          </cell>
          <cell r="U22">
            <v>45</v>
          </cell>
        </row>
        <row r="23">
          <cell r="A23" t="str">
            <v>23</v>
          </cell>
          <cell r="B23">
            <v>5</v>
          </cell>
          <cell r="C23">
            <v>18</v>
          </cell>
          <cell r="D23">
            <v>0.21739130434782608</v>
          </cell>
          <cell r="E23">
            <v>23</v>
          </cell>
          <cell r="F23">
            <v>6</v>
          </cell>
          <cell r="G23">
            <v>27</v>
          </cell>
          <cell r="H23">
            <v>0.18181818181818182</v>
          </cell>
          <cell r="I23">
            <v>33</v>
          </cell>
          <cell r="J23">
            <v>9</v>
          </cell>
          <cell r="K23">
            <v>9</v>
          </cell>
          <cell r="L23">
            <v>0.5</v>
          </cell>
          <cell r="M23">
            <v>18</v>
          </cell>
          <cell r="N23">
            <v>12</v>
          </cell>
          <cell r="O23">
            <v>22</v>
          </cell>
          <cell r="P23">
            <v>0.35294117647058826</v>
          </cell>
          <cell r="Q23">
            <v>34</v>
          </cell>
          <cell r="R23">
            <v>14</v>
          </cell>
          <cell r="S23">
            <v>18</v>
          </cell>
          <cell r="T23">
            <v>0.4375</v>
          </cell>
          <cell r="U23">
            <v>32</v>
          </cell>
        </row>
        <row r="24">
          <cell r="A24" t="str">
            <v>24</v>
          </cell>
          <cell r="B24">
            <v>6</v>
          </cell>
          <cell r="C24">
            <v>11</v>
          </cell>
          <cell r="D24">
            <v>0.35294117647058826</v>
          </cell>
          <cell r="E24">
            <v>17</v>
          </cell>
          <cell r="F24">
            <v>6</v>
          </cell>
          <cell r="G24">
            <v>13</v>
          </cell>
          <cell r="H24">
            <v>0.31578947368421051</v>
          </cell>
          <cell r="I24">
            <v>19</v>
          </cell>
          <cell r="J24">
            <v>6</v>
          </cell>
          <cell r="K24">
            <v>1</v>
          </cell>
          <cell r="L24">
            <v>0.8571428571428571</v>
          </cell>
          <cell r="M24">
            <v>7</v>
          </cell>
          <cell r="N24">
            <v>3</v>
          </cell>
          <cell r="O24">
            <v>6</v>
          </cell>
          <cell r="P24">
            <v>0.33333333333333331</v>
          </cell>
          <cell r="Q24">
            <v>9</v>
          </cell>
          <cell r="R24">
            <v>5</v>
          </cell>
          <cell r="S24">
            <v>6</v>
          </cell>
          <cell r="T24">
            <v>0.45454545454545453</v>
          </cell>
          <cell r="U24">
            <v>11</v>
          </cell>
        </row>
        <row r="25">
          <cell r="A25" t="str">
            <v>25</v>
          </cell>
          <cell r="B25">
            <v>11</v>
          </cell>
          <cell r="C25">
            <v>78</v>
          </cell>
          <cell r="D25">
            <v>0.12359550561797752</v>
          </cell>
          <cell r="E25">
            <v>89</v>
          </cell>
          <cell r="F25">
            <v>11</v>
          </cell>
          <cell r="G25">
            <v>86</v>
          </cell>
          <cell r="H25">
            <v>0.1134020618556701</v>
          </cell>
          <cell r="I25">
            <v>97</v>
          </cell>
          <cell r="J25">
            <v>16</v>
          </cell>
          <cell r="K25">
            <v>88</v>
          </cell>
          <cell r="L25">
            <v>0.15384615384615385</v>
          </cell>
          <cell r="M25">
            <v>104</v>
          </cell>
          <cell r="N25">
            <v>18</v>
          </cell>
          <cell r="O25">
            <v>94</v>
          </cell>
          <cell r="P25">
            <v>0.16071428571428573</v>
          </cell>
          <cell r="Q25">
            <v>112</v>
          </cell>
          <cell r="R25">
            <v>15</v>
          </cell>
          <cell r="S25">
            <v>85</v>
          </cell>
          <cell r="T25">
            <v>0.15</v>
          </cell>
          <cell r="U25">
            <v>100</v>
          </cell>
        </row>
        <row r="26">
          <cell r="A26" t="str">
            <v>26</v>
          </cell>
          <cell r="B26">
            <v>21</v>
          </cell>
          <cell r="C26">
            <v>63</v>
          </cell>
          <cell r="D26">
            <v>0.25</v>
          </cell>
          <cell r="E26">
            <v>84</v>
          </cell>
          <cell r="F26">
            <v>16</v>
          </cell>
          <cell r="G26">
            <v>84</v>
          </cell>
          <cell r="H26">
            <v>0.16</v>
          </cell>
          <cell r="I26">
            <v>100</v>
          </cell>
          <cell r="J26">
            <v>25</v>
          </cell>
          <cell r="K26">
            <v>86</v>
          </cell>
          <cell r="L26">
            <v>0.22522522522522523</v>
          </cell>
          <cell r="M26">
            <v>111</v>
          </cell>
          <cell r="N26">
            <v>24</v>
          </cell>
          <cell r="O26">
            <v>73</v>
          </cell>
          <cell r="P26">
            <v>0.24742268041237114</v>
          </cell>
          <cell r="Q26">
            <v>97</v>
          </cell>
          <cell r="R26">
            <v>27</v>
          </cell>
          <cell r="S26">
            <v>83</v>
          </cell>
          <cell r="T26">
            <v>0.24545454545454545</v>
          </cell>
          <cell r="U26">
            <v>110</v>
          </cell>
        </row>
        <row r="27">
          <cell r="A27" t="str">
            <v>27</v>
          </cell>
          <cell r="B27">
            <v>25</v>
          </cell>
          <cell r="C27">
            <v>96</v>
          </cell>
          <cell r="D27">
            <v>0.20661157024793389</v>
          </cell>
          <cell r="E27">
            <v>121</v>
          </cell>
          <cell r="F27">
            <v>25</v>
          </cell>
          <cell r="G27">
            <v>111</v>
          </cell>
          <cell r="H27">
            <v>0.18382352941176472</v>
          </cell>
          <cell r="I27">
            <v>136</v>
          </cell>
          <cell r="J27">
            <v>33</v>
          </cell>
          <cell r="K27">
            <v>95</v>
          </cell>
          <cell r="L27">
            <v>0.2578125</v>
          </cell>
          <cell r="M27">
            <v>128</v>
          </cell>
          <cell r="N27">
            <v>32</v>
          </cell>
          <cell r="O27">
            <v>88</v>
          </cell>
          <cell r="P27">
            <v>0.26666666666666666</v>
          </cell>
          <cell r="Q27">
            <v>120</v>
          </cell>
          <cell r="R27">
            <v>16</v>
          </cell>
          <cell r="S27">
            <v>87</v>
          </cell>
          <cell r="T27">
            <v>0.1553398058252427</v>
          </cell>
          <cell r="U27">
            <v>103</v>
          </cell>
        </row>
        <row r="28">
          <cell r="A28" t="str">
            <v>28</v>
          </cell>
          <cell r="B28">
            <v>14</v>
          </cell>
          <cell r="C28">
            <v>61</v>
          </cell>
          <cell r="D28">
            <v>0.18666666666666668</v>
          </cell>
          <cell r="E28">
            <v>75</v>
          </cell>
          <cell r="F28">
            <v>13</v>
          </cell>
          <cell r="G28">
            <v>61</v>
          </cell>
          <cell r="H28">
            <v>0.17567567567567569</v>
          </cell>
          <cell r="I28">
            <v>74</v>
          </cell>
          <cell r="J28">
            <v>19</v>
          </cell>
          <cell r="K28">
            <v>84</v>
          </cell>
          <cell r="L28">
            <v>0.18446601941747573</v>
          </cell>
          <cell r="M28">
            <v>103</v>
          </cell>
          <cell r="N28">
            <v>25</v>
          </cell>
          <cell r="O28">
            <v>80</v>
          </cell>
          <cell r="P28">
            <v>0.23809523809523808</v>
          </cell>
          <cell r="Q28">
            <v>105</v>
          </cell>
          <cell r="R28">
            <v>23</v>
          </cell>
          <cell r="S28">
            <v>72</v>
          </cell>
          <cell r="T28">
            <v>0.24210526315789474</v>
          </cell>
          <cell r="U28">
            <v>95</v>
          </cell>
        </row>
        <row r="29">
          <cell r="A29" t="str">
            <v>29</v>
          </cell>
          <cell r="B29">
            <v>5</v>
          </cell>
          <cell r="C29">
            <v>41</v>
          </cell>
          <cell r="D29">
            <v>0.10869565217391304</v>
          </cell>
          <cell r="E29">
            <v>46</v>
          </cell>
          <cell r="F29">
            <v>3</v>
          </cell>
          <cell r="G29">
            <v>41</v>
          </cell>
          <cell r="H29">
            <v>6.8181818181818177E-2</v>
          </cell>
          <cell r="I29">
            <v>44</v>
          </cell>
          <cell r="J29">
            <v>7</v>
          </cell>
          <cell r="K29">
            <v>33</v>
          </cell>
          <cell r="L29">
            <v>0.17499999999999999</v>
          </cell>
          <cell r="M29">
            <v>40</v>
          </cell>
          <cell r="N29">
            <v>4</v>
          </cell>
          <cell r="O29">
            <v>18</v>
          </cell>
          <cell r="P29">
            <v>0.18181818181818182</v>
          </cell>
          <cell r="Q29">
            <v>22</v>
          </cell>
          <cell r="R29">
            <v>6</v>
          </cell>
          <cell r="S29">
            <v>27</v>
          </cell>
          <cell r="T29">
            <v>0.18181818181818182</v>
          </cell>
          <cell r="U29">
            <v>33</v>
          </cell>
        </row>
        <row r="30">
          <cell r="A30" t="str">
            <v>30</v>
          </cell>
          <cell r="B30">
            <v>9</v>
          </cell>
          <cell r="C30">
            <v>38</v>
          </cell>
          <cell r="D30">
            <v>0.19148936170212766</v>
          </cell>
          <cell r="E30">
            <v>47</v>
          </cell>
          <cell r="F30">
            <v>9</v>
          </cell>
          <cell r="G30">
            <v>32</v>
          </cell>
          <cell r="H30">
            <v>0.21951219512195122</v>
          </cell>
          <cell r="I30">
            <v>41</v>
          </cell>
          <cell r="J30">
            <v>12</v>
          </cell>
          <cell r="K30">
            <v>42</v>
          </cell>
          <cell r="L30">
            <v>0.22222222222222221</v>
          </cell>
          <cell r="M30">
            <v>54</v>
          </cell>
          <cell r="N30">
            <v>9</v>
          </cell>
          <cell r="O30">
            <v>39</v>
          </cell>
          <cell r="P30">
            <v>0.1875</v>
          </cell>
          <cell r="Q30">
            <v>48</v>
          </cell>
          <cell r="R30">
            <v>11</v>
          </cell>
          <cell r="S30">
            <v>31</v>
          </cell>
          <cell r="T30">
            <v>0.26190476190476192</v>
          </cell>
          <cell r="U30">
            <v>42</v>
          </cell>
        </row>
        <row r="31">
          <cell r="A31" t="str">
            <v>31</v>
          </cell>
          <cell r="B31">
            <v>25</v>
          </cell>
          <cell r="C31">
            <v>50</v>
          </cell>
          <cell r="D31">
            <v>0.33333333333333331</v>
          </cell>
          <cell r="E31">
            <v>75</v>
          </cell>
          <cell r="F31">
            <v>27</v>
          </cell>
          <cell r="G31">
            <v>53</v>
          </cell>
          <cell r="H31">
            <v>0.33750000000000002</v>
          </cell>
          <cell r="I31">
            <v>80</v>
          </cell>
          <cell r="J31">
            <v>35</v>
          </cell>
          <cell r="K31">
            <v>48</v>
          </cell>
          <cell r="L31">
            <v>0.42168674698795183</v>
          </cell>
          <cell r="M31">
            <v>83</v>
          </cell>
          <cell r="N31">
            <v>27</v>
          </cell>
          <cell r="O31">
            <v>48</v>
          </cell>
          <cell r="P31">
            <v>0.36</v>
          </cell>
          <cell r="Q31">
            <v>75</v>
          </cell>
          <cell r="R31">
            <v>29</v>
          </cell>
          <cell r="S31">
            <v>49</v>
          </cell>
          <cell r="T31">
            <v>0.37179487179487181</v>
          </cell>
          <cell r="U31">
            <v>78</v>
          </cell>
        </row>
        <row r="32">
          <cell r="A32" t="str">
            <v>32</v>
          </cell>
          <cell r="B32">
            <v>14</v>
          </cell>
          <cell r="C32">
            <v>33</v>
          </cell>
          <cell r="D32">
            <v>0.2978723404255319</v>
          </cell>
          <cell r="E32">
            <v>47</v>
          </cell>
          <cell r="F32">
            <v>19</v>
          </cell>
          <cell r="G32">
            <v>43</v>
          </cell>
          <cell r="H32">
            <v>0.30645161290322581</v>
          </cell>
          <cell r="I32">
            <v>62</v>
          </cell>
          <cell r="J32">
            <v>16</v>
          </cell>
          <cell r="K32">
            <v>43</v>
          </cell>
          <cell r="L32">
            <v>0.2711864406779661</v>
          </cell>
          <cell r="M32">
            <v>59</v>
          </cell>
          <cell r="N32">
            <v>19</v>
          </cell>
          <cell r="O32">
            <v>40</v>
          </cell>
          <cell r="P32">
            <v>0.32203389830508472</v>
          </cell>
          <cell r="Q32">
            <v>59</v>
          </cell>
          <cell r="R32">
            <v>14</v>
          </cell>
          <cell r="S32">
            <v>44</v>
          </cell>
          <cell r="T32">
            <v>0.2413793103448276</v>
          </cell>
          <cell r="U32">
            <v>58</v>
          </cell>
        </row>
        <row r="33">
          <cell r="A33" t="str">
            <v>33</v>
          </cell>
          <cell r="B33">
            <v>18</v>
          </cell>
          <cell r="C33">
            <v>38</v>
          </cell>
          <cell r="D33">
            <v>0.32142857142857145</v>
          </cell>
          <cell r="E33">
            <v>56</v>
          </cell>
          <cell r="F33">
            <v>18</v>
          </cell>
          <cell r="G33">
            <v>34</v>
          </cell>
          <cell r="H33">
            <v>0.34615384615384615</v>
          </cell>
          <cell r="I33">
            <v>52</v>
          </cell>
          <cell r="J33">
            <v>19</v>
          </cell>
          <cell r="K33">
            <v>38</v>
          </cell>
          <cell r="L33">
            <v>0.33333333333333331</v>
          </cell>
          <cell r="M33">
            <v>57</v>
          </cell>
          <cell r="N33">
            <v>27</v>
          </cell>
          <cell r="O33">
            <v>44</v>
          </cell>
          <cell r="P33">
            <v>0.38028169014084506</v>
          </cell>
          <cell r="Q33">
            <v>71</v>
          </cell>
          <cell r="R33">
            <v>14</v>
          </cell>
          <cell r="S33">
            <v>27</v>
          </cell>
          <cell r="T33">
            <v>0.34146341463414637</v>
          </cell>
          <cell r="U33">
            <v>41</v>
          </cell>
        </row>
        <row r="34">
          <cell r="A34" t="str">
            <v>34</v>
          </cell>
          <cell r="C34">
            <v>8</v>
          </cell>
          <cell r="D34">
            <v>0</v>
          </cell>
          <cell r="E34">
            <v>8</v>
          </cell>
          <cell r="G34">
            <v>13</v>
          </cell>
          <cell r="H34">
            <v>0</v>
          </cell>
          <cell r="I34">
            <v>13</v>
          </cell>
          <cell r="K34">
            <v>5</v>
          </cell>
          <cell r="L34">
            <v>0</v>
          </cell>
          <cell r="M34">
            <v>5</v>
          </cell>
          <cell r="N34">
            <v>3</v>
          </cell>
          <cell r="O34">
            <v>12</v>
          </cell>
          <cell r="P34">
            <v>0.2</v>
          </cell>
          <cell r="Q34">
            <v>15</v>
          </cell>
          <cell r="R34">
            <v>4</v>
          </cell>
          <cell r="S34">
            <v>12</v>
          </cell>
          <cell r="T34">
            <v>0.25</v>
          </cell>
          <cell r="U34">
            <v>16</v>
          </cell>
        </row>
        <row r="35">
          <cell r="A35" t="str">
            <v>35</v>
          </cell>
          <cell r="B35">
            <v>8</v>
          </cell>
          <cell r="C35">
            <v>45</v>
          </cell>
          <cell r="D35">
            <v>0.15094339622641509</v>
          </cell>
          <cell r="E35">
            <v>53</v>
          </cell>
          <cell r="F35">
            <v>8</v>
          </cell>
          <cell r="G35">
            <v>24</v>
          </cell>
          <cell r="H35">
            <v>0.25</v>
          </cell>
          <cell r="I35">
            <v>32</v>
          </cell>
          <cell r="J35">
            <v>6</v>
          </cell>
          <cell r="K35">
            <v>31</v>
          </cell>
          <cell r="L35">
            <v>0.16216216216216217</v>
          </cell>
          <cell r="M35">
            <v>37</v>
          </cell>
          <cell r="N35">
            <v>19</v>
          </cell>
          <cell r="O35">
            <v>29</v>
          </cell>
          <cell r="P35">
            <v>0.39583333333333331</v>
          </cell>
          <cell r="Q35">
            <v>48</v>
          </cell>
          <cell r="R35">
            <v>15</v>
          </cell>
          <cell r="S35">
            <v>25</v>
          </cell>
          <cell r="T35">
            <v>0.375</v>
          </cell>
          <cell r="U35">
            <v>40</v>
          </cell>
        </row>
        <row r="36">
          <cell r="A36" t="str">
            <v>36</v>
          </cell>
          <cell r="B36">
            <v>4</v>
          </cell>
          <cell r="C36">
            <v>31</v>
          </cell>
          <cell r="D36">
            <v>0.11428571428571428</v>
          </cell>
          <cell r="E36">
            <v>35</v>
          </cell>
          <cell r="F36">
            <v>10</v>
          </cell>
          <cell r="G36">
            <v>19</v>
          </cell>
          <cell r="H36">
            <v>0.34482758620689657</v>
          </cell>
          <cell r="I36">
            <v>29</v>
          </cell>
          <cell r="J36">
            <v>6</v>
          </cell>
          <cell r="K36">
            <v>23</v>
          </cell>
          <cell r="L36">
            <v>0.20689655172413793</v>
          </cell>
          <cell r="M36">
            <v>29</v>
          </cell>
          <cell r="N36">
            <v>16</v>
          </cell>
          <cell r="O36">
            <v>26</v>
          </cell>
          <cell r="P36">
            <v>0.38095238095238093</v>
          </cell>
          <cell r="Q36">
            <v>42</v>
          </cell>
          <cell r="R36">
            <v>13</v>
          </cell>
          <cell r="S36">
            <v>29</v>
          </cell>
          <cell r="T36">
            <v>0.30952380952380953</v>
          </cell>
          <cell r="U36">
            <v>42</v>
          </cell>
        </row>
        <row r="37">
          <cell r="A37" t="str">
            <v>37</v>
          </cell>
          <cell r="B37">
            <v>4</v>
          </cell>
          <cell r="C37">
            <v>8</v>
          </cell>
          <cell r="D37">
            <v>0.33333333333333331</v>
          </cell>
          <cell r="E37">
            <v>12</v>
          </cell>
          <cell r="F37">
            <v>2</v>
          </cell>
          <cell r="G37">
            <v>11</v>
          </cell>
          <cell r="H37">
            <v>0.15384615384615385</v>
          </cell>
          <cell r="I37">
            <v>13</v>
          </cell>
          <cell r="J37">
            <v>2</v>
          </cell>
          <cell r="K37">
            <v>8</v>
          </cell>
          <cell r="L37">
            <v>0.2</v>
          </cell>
          <cell r="M37">
            <v>10</v>
          </cell>
          <cell r="N37">
            <v>6</v>
          </cell>
          <cell r="O37">
            <v>6</v>
          </cell>
          <cell r="P37">
            <v>0.5</v>
          </cell>
          <cell r="Q37">
            <v>12</v>
          </cell>
          <cell r="R37">
            <v>6</v>
          </cell>
          <cell r="S37">
            <v>12</v>
          </cell>
          <cell r="T37">
            <v>0.33333333333333331</v>
          </cell>
          <cell r="U37">
            <v>18</v>
          </cell>
        </row>
        <row r="38">
          <cell r="A38" t="str">
            <v>60</v>
          </cell>
          <cell r="B38">
            <v>11</v>
          </cell>
          <cell r="C38">
            <v>87</v>
          </cell>
          <cell r="D38">
            <v>0.11224489795918367</v>
          </cell>
          <cell r="E38">
            <v>98</v>
          </cell>
          <cell r="F38">
            <v>23</v>
          </cell>
          <cell r="G38">
            <v>94</v>
          </cell>
          <cell r="H38">
            <v>0.19658119658119658</v>
          </cell>
          <cell r="I38">
            <v>117</v>
          </cell>
          <cell r="J38">
            <v>15</v>
          </cell>
          <cell r="K38">
            <v>103</v>
          </cell>
          <cell r="L38">
            <v>0.1271186440677966</v>
          </cell>
          <cell r="M38">
            <v>118</v>
          </cell>
          <cell r="N38">
            <v>17</v>
          </cell>
          <cell r="O38">
            <v>99</v>
          </cell>
          <cell r="P38">
            <v>0.14655172413793102</v>
          </cell>
          <cell r="Q38">
            <v>116</v>
          </cell>
          <cell r="R38">
            <v>12</v>
          </cell>
          <cell r="S38">
            <v>96</v>
          </cell>
          <cell r="T38">
            <v>0.1111111111111111</v>
          </cell>
          <cell r="U38">
            <v>108</v>
          </cell>
        </row>
        <row r="39">
          <cell r="A39" t="str">
            <v>61</v>
          </cell>
          <cell r="B39">
            <v>3</v>
          </cell>
          <cell r="C39">
            <v>50</v>
          </cell>
          <cell r="D39">
            <v>5.6603773584905662E-2</v>
          </cell>
          <cell r="E39">
            <v>53</v>
          </cell>
          <cell r="F39">
            <v>15</v>
          </cell>
          <cell r="G39">
            <v>64</v>
          </cell>
          <cell r="H39">
            <v>0.189873417721519</v>
          </cell>
          <cell r="I39">
            <v>79</v>
          </cell>
          <cell r="J39">
            <v>9</v>
          </cell>
          <cell r="K39">
            <v>62</v>
          </cell>
          <cell r="L39">
            <v>0.12676056338028169</v>
          </cell>
          <cell r="M39">
            <v>71</v>
          </cell>
          <cell r="N39">
            <v>13</v>
          </cell>
          <cell r="O39">
            <v>68</v>
          </cell>
          <cell r="P39">
            <v>0.16049382716049382</v>
          </cell>
          <cell r="Q39">
            <v>81</v>
          </cell>
          <cell r="R39">
            <v>5</v>
          </cell>
          <cell r="S39">
            <v>58</v>
          </cell>
          <cell r="T39">
            <v>7.9365079365079361E-2</v>
          </cell>
          <cell r="U39">
            <v>63</v>
          </cell>
        </row>
        <row r="40">
          <cell r="A40" t="str">
            <v>62</v>
          </cell>
          <cell r="B40">
            <v>21</v>
          </cell>
          <cell r="C40">
            <v>44</v>
          </cell>
          <cell r="D40">
            <v>0.32307692307692309</v>
          </cell>
          <cell r="E40">
            <v>65</v>
          </cell>
          <cell r="F40">
            <v>11</v>
          </cell>
          <cell r="G40">
            <v>47</v>
          </cell>
          <cell r="H40">
            <v>0.18965517241379309</v>
          </cell>
          <cell r="I40">
            <v>58</v>
          </cell>
          <cell r="J40">
            <v>17</v>
          </cell>
          <cell r="K40">
            <v>45</v>
          </cell>
          <cell r="L40">
            <v>0.27419354838709675</v>
          </cell>
          <cell r="M40">
            <v>62</v>
          </cell>
          <cell r="N40">
            <v>16</v>
          </cell>
          <cell r="O40">
            <v>51</v>
          </cell>
          <cell r="P40">
            <v>0.23880597014925373</v>
          </cell>
          <cell r="Q40">
            <v>67</v>
          </cell>
          <cell r="R40">
            <v>13</v>
          </cell>
          <cell r="S40">
            <v>35</v>
          </cell>
          <cell r="T40">
            <v>0.27083333333333331</v>
          </cell>
          <cell r="U40">
            <v>48</v>
          </cell>
        </row>
        <row r="41">
          <cell r="A41" t="str">
            <v>63</v>
          </cell>
          <cell r="B41">
            <v>4</v>
          </cell>
          <cell r="C41">
            <v>55</v>
          </cell>
          <cell r="D41">
            <v>6.7796610169491525E-2</v>
          </cell>
          <cell r="E41">
            <v>59</v>
          </cell>
          <cell r="F41">
            <v>10</v>
          </cell>
          <cell r="G41">
            <v>49</v>
          </cell>
          <cell r="H41">
            <v>0.16949152542372881</v>
          </cell>
          <cell r="I41">
            <v>59</v>
          </cell>
          <cell r="J41">
            <v>13</v>
          </cell>
          <cell r="K41">
            <v>62</v>
          </cell>
          <cell r="L41">
            <v>0.17333333333333334</v>
          </cell>
          <cell r="M41">
            <v>75</v>
          </cell>
          <cell r="N41">
            <v>14</v>
          </cell>
          <cell r="O41">
            <v>68</v>
          </cell>
          <cell r="P41">
            <v>0.17073170731707318</v>
          </cell>
          <cell r="Q41">
            <v>82</v>
          </cell>
          <cell r="R41">
            <v>10</v>
          </cell>
          <cell r="S41">
            <v>46</v>
          </cell>
          <cell r="T41">
            <v>0.17857142857142858</v>
          </cell>
          <cell r="U41">
            <v>56</v>
          </cell>
        </row>
        <row r="42">
          <cell r="A42" t="str">
            <v>64</v>
          </cell>
          <cell r="B42">
            <v>19</v>
          </cell>
          <cell r="C42">
            <v>31</v>
          </cell>
          <cell r="D42">
            <v>0.38</v>
          </cell>
          <cell r="E42">
            <v>50</v>
          </cell>
          <cell r="F42">
            <v>19</v>
          </cell>
          <cell r="G42">
            <v>40</v>
          </cell>
          <cell r="H42">
            <v>0.32203389830508472</v>
          </cell>
          <cell r="I42">
            <v>59</v>
          </cell>
          <cell r="J42">
            <v>24</v>
          </cell>
          <cell r="K42">
            <v>30</v>
          </cell>
          <cell r="L42">
            <v>0.44444444444444442</v>
          </cell>
          <cell r="M42">
            <v>54</v>
          </cell>
          <cell r="N42">
            <v>21</v>
          </cell>
          <cell r="O42">
            <v>36</v>
          </cell>
          <cell r="P42">
            <v>0.36842105263157893</v>
          </cell>
          <cell r="Q42">
            <v>57</v>
          </cell>
          <cell r="R42">
            <v>29</v>
          </cell>
          <cell r="S42">
            <v>41</v>
          </cell>
          <cell r="T42">
            <v>0.41428571428571431</v>
          </cell>
          <cell r="U42">
            <v>70</v>
          </cell>
        </row>
        <row r="43">
          <cell r="A43" t="str">
            <v>65</v>
          </cell>
          <cell r="B43">
            <v>33</v>
          </cell>
          <cell r="C43">
            <v>54</v>
          </cell>
          <cell r="D43">
            <v>0.37931034482758619</v>
          </cell>
          <cell r="E43">
            <v>87</v>
          </cell>
          <cell r="F43">
            <v>37</v>
          </cell>
          <cell r="G43">
            <v>55</v>
          </cell>
          <cell r="H43">
            <v>0.40217391304347827</v>
          </cell>
          <cell r="I43">
            <v>92</v>
          </cell>
          <cell r="J43">
            <v>36</v>
          </cell>
          <cell r="K43">
            <v>38</v>
          </cell>
          <cell r="L43">
            <v>0.48648648648648651</v>
          </cell>
          <cell r="M43">
            <v>74</v>
          </cell>
          <cell r="N43">
            <v>39</v>
          </cell>
          <cell r="O43">
            <v>59</v>
          </cell>
          <cell r="P43">
            <v>0.39795918367346939</v>
          </cell>
          <cell r="Q43">
            <v>98</v>
          </cell>
          <cell r="R43">
            <v>38</v>
          </cell>
          <cell r="S43">
            <v>52</v>
          </cell>
          <cell r="T43">
            <v>0.42222222222222222</v>
          </cell>
          <cell r="U43">
            <v>90</v>
          </cell>
        </row>
        <row r="44">
          <cell r="A44" t="str">
            <v>66</v>
          </cell>
          <cell r="B44">
            <v>15</v>
          </cell>
          <cell r="C44">
            <v>22</v>
          </cell>
          <cell r="D44">
            <v>0.40540540540540543</v>
          </cell>
          <cell r="E44">
            <v>37</v>
          </cell>
          <cell r="F44">
            <v>12</v>
          </cell>
          <cell r="G44">
            <v>33</v>
          </cell>
          <cell r="H44">
            <v>0.26666666666666666</v>
          </cell>
          <cell r="I44">
            <v>45</v>
          </cell>
          <cell r="J44">
            <v>16</v>
          </cell>
          <cell r="K44">
            <v>24</v>
          </cell>
          <cell r="L44">
            <v>0.4</v>
          </cell>
          <cell r="M44">
            <v>40</v>
          </cell>
          <cell r="N44">
            <v>11</v>
          </cell>
          <cell r="O44">
            <v>33</v>
          </cell>
          <cell r="P44">
            <v>0.25</v>
          </cell>
          <cell r="Q44">
            <v>44</v>
          </cell>
          <cell r="R44">
            <v>17</v>
          </cell>
          <cell r="S44">
            <v>27</v>
          </cell>
          <cell r="T44">
            <v>0.38636363636363635</v>
          </cell>
          <cell r="U44">
            <v>44</v>
          </cell>
        </row>
        <row r="45">
          <cell r="A45" t="str">
            <v>67</v>
          </cell>
          <cell r="B45">
            <v>14</v>
          </cell>
          <cell r="C45">
            <v>25</v>
          </cell>
          <cell r="D45">
            <v>0.35897435897435898</v>
          </cell>
          <cell r="E45">
            <v>39</v>
          </cell>
          <cell r="F45">
            <v>14</v>
          </cell>
          <cell r="G45">
            <v>26</v>
          </cell>
          <cell r="H45">
            <v>0.35</v>
          </cell>
          <cell r="I45">
            <v>40</v>
          </cell>
          <cell r="J45">
            <v>18</v>
          </cell>
          <cell r="K45">
            <v>33</v>
          </cell>
          <cell r="L45">
            <v>0.35294117647058826</v>
          </cell>
          <cell r="M45">
            <v>51</v>
          </cell>
          <cell r="N45">
            <v>13</v>
          </cell>
          <cell r="O45">
            <v>30</v>
          </cell>
          <cell r="P45">
            <v>0.30232558139534882</v>
          </cell>
          <cell r="Q45">
            <v>43</v>
          </cell>
          <cell r="R45">
            <v>11</v>
          </cell>
          <cell r="S45">
            <v>27</v>
          </cell>
          <cell r="T45">
            <v>0.28947368421052633</v>
          </cell>
          <cell r="U45">
            <v>38</v>
          </cell>
        </row>
        <row r="46">
          <cell r="A46" t="str">
            <v>68</v>
          </cell>
          <cell r="B46">
            <v>18</v>
          </cell>
          <cell r="C46">
            <v>30</v>
          </cell>
          <cell r="D46">
            <v>0.375</v>
          </cell>
          <cell r="E46">
            <v>48</v>
          </cell>
          <cell r="F46">
            <v>16</v>
          </cell>
          <cell r="G46">
            <v>26</v>
          </cell>
          <cell r="H46">
            <v>0.38095238095238093</v>
          </cell>
          <cell r="I46">
            <v>42</v>
          </cell>
          <cell r="J46">
            <v>16</v>
          </cell>
          <cell r="K46">
            <v>31</v>
          </cell>
          <cell r="L46">
            <v>0.34042553191489361</v>
          </cell>
          <cell r="M46">
            <v>47</v>
          </cell>
          <cell r="N46">
            <v>22</v>
          </cell>
          <cell r="O46">
            <v>29</v>
          </cell>
          <cell r="P46">
            <v>0.43137254901960786</v>
          </cell>
          <cell r="Q46">
            <v>51</v>
          </cell>
          <cell r="R46">
            <v>20</v>
          </cell>
          <cell r="S46">
            <v>24</v>
          </cell>
          <cell r="T46">
            <v>0.45454545454545453</v>
          </cell>
          <cell r="U46">
            <v>44</v>
          </cell>
        </row>
        <row r="47">
          <cell r="A47" t="str">
            <v>69</v>
          </cell>
          <cell r="B47">
            <v>11</v>
          </cell>
          <cell r="C47">
            <v>11</v>
          </cell>
          <cell r="D47">
            <v>0.5</v>
          </cell>
          <cell r="E47">
            <v>22</v>
          </cell>
          <cell r="F47">
            <v>10</v>
          </cell>
          <cell r="G47">
            <v>10</v>
          </cell>
          <cell r="H47">
            <v>0.5</v>
          </cell>
          <cell r="I47">
            <v>20</v>
          </cell>
          <cell r="J47">
            <v>6</v>
          </cell>
          <cell r="K47">
            <v>19</v>
          </cell>
          <cell r="L47">
            <v>0.24</v>
          </cell>
          <cell r="M47">
            <v>25</v>
          </cell>
          <cell r="N47">
            <v>10</v>
          </cell>
          <cell r="O47">
            <v>23</v>
          </cell>
          <cell r="P47">
            <v>0.30303030303030304</v>
          </cell>
          <cell r="Q47">
            <v>33</v>
          </cell>
          <cell r="R47">
            <v>14</v>
          </cell>
          <cell r="S47">
            <v>17</v>
          </cell>
          <cell r="T47">
            <v>0.45161290322580644</v>
          </cell>
          <cell r="U47">
            <v>31</v>
          </cell>
        </row>
        <row r="48">
          <cell r="A48" t="str">
            <v>70</v>
          </cell>
          <cell r="B48">
            <v>10</v>
          </cell>
          <cell r="C48">
            <v>12</v>
          </cell>
          <cell r="D48">
            <v>0.45454545454545453</v>
          </cell>
          <cell r="E48">
            <v>22</v>
          </cell>
          <cell r="F48">
            <v>8</v>
          </cell>
          <cell r="G48">
            <v>10</v>
          </cell>
          <cell r="H48">
            <v>0.44444444444444442</v>
          </cell>
          <cell r="I48">
            <v>18</v>
          </cell>
          <cell r="J48">
            <v>8</v>
          </cell>
          <cell r="K48">
            <v>14</v>
          </cell>
          <cell r="L48">
            <v>0.36363636363636365</v>
          </cell>
          <cell r="M48">
            <v>22</v>
          </cell>
          <cell r="N48">
            <v>10</v>
          </cell>
          <cell r="O48">
            <v>12</v>
          </cell>
          <cell r="P48">
            <v>0.45454545454545453</v>
          </cell>
          <cell r="Q48">
            <v>22</v>
          </cell>
          <cell r="R48">
            <v>12</v>
          </cell>
          <cell r="S48">
            <v>11</v>
          </cell>
          <cell r="T48">
            <v>0.52173913043478259</v>
          </cell>
          <cell r="U48">
            <v>23</v>
          </cell>
        </row>
        <row r="49">
          <cell r="A49" t="str">
            <v>71</v>
          </cell>
          <cell r="B49">
            <v>5</v>
          </cell>
          <cell r="C49">
            <v>8</v>
          </cell>
          <cell r="D49">
            <v>0.38461538461538464</v>
          </cell>
          <cell r="E49">
            <v>13</v>
          </cell>
          <cell r="F49">
            <v>10</v>
          </cell>
          <cell r="G49">
            <v>8</v>
          </cell>
          <cell r="H49">
            <v>0.55555555555555558</v>
          </cell>
          <cell r="I49">
            <v>18</v>
          </cell>
          <cell r="J49">
            <v>6</v>
          </cell>
          <cell r="K49">
            <v>6</v>
          </cell>
          <cell r="L49">
            <v>0.5</v>
          </cell>
          <cell r="M49">
            <v>12</v>
          </cell>
          <cell r="N49">
            <v>10</v>
          </cell>
          <cell r="O49">
            <v>4</v>
          </cell>
          <cell r="P49">
            <v>0.7142857142857143</v>
          </cell>
          <cell r="Q49">
            <v>14</v>
          </cell>
          <cell r="R49">
            <v>10</v>
          </cell>
          <cell r="S49">
            <v>7</v>
          </cell>
          <cell r="T49">
            <v>0.58823529411764708</v>
          </cell>
          <cell r="U49">
            <v>17</v>
          </cell>
        </row>
        <row r="50">
          <cell r="A50" t="str">
            <v>72</v>
          </cell>
          <cell r="B50">
            <v>3</v>
          </cell>
          <cell r="C50">
            <v>9</v>
          </cell>
          <cell r="D50">
            <v>0.25</v>
          </cell>
          <cell r="E50">
            <v>12</v>
          </cell>
          <cell r="F50">
            <v>6</v>
          </cell>
          <cell r="G50">
            <v>8</v>
          </cell>
          <cell r="H50">
            <v>0.42857142857142855</v>
          </cell>
          <cell r="I50">
            <v>14</v>
          </cell>
          <cell r="J50">
            <v>2</v>
          </cell>
          <cell r="K50">
            <v>11</v>
          </cell>
          <cell r="L50">
            <v>0.15384615384615385</v>
          </cell>
          <cell r="M50">
            <v>13</v>
          </cell>
          <cell r="N50">
            <v>3</v>
          </cell>
          <cell r="O50">
            <v>6</v>
          </cell>
          <cell r="P50">
            <v>0.33333333333333331</v>
          </cell>
          <cell r="Q50">
            <v>9</v>
          </cell>
          <cell r="R50">
            <v>2</v>
          </cell>
          <cell r="S50">
            <v>13</v>
          </cell>
          <cell r="T50">
            <v>0.13333333333333333</v>
          </cell>
          <cell r="U50">
            <v>15</v>
          </cell>
        </row>
        <row r="51">
          <cell r="A51" t="str">
            <v>73</v>
          </cell>
          <cell r="C51">
            <v>2</v>
          </cell>
          <cell r="D51">
            <v>0</v>
          </cell>
          <cell r="E51">
            <v>2</v>
          </cell>
          <cell r="G51">
            <v>1</v>
          </cell>
          <cell r="H51">
            <v>0</v>
          </cell>
          <cell r="I51">
            <v>1</v>
          </cell>
          <cell r="K51">
            <v>3</v>
          </cell>
          <cell r="L51">
            <v>0</v>
          </cell>
          <cell r="M51">
            <v>3</v>
          </cell>
          <cell r="N51">
            <v>3</v>
          </cell>
          <cell r="O51">
            <v>1</v>
          </cell>
          <cell r="P51">
            <v>0.75</v>
          </cell>
          <cell r="Q51">
            <v>4</v>
          </cell>
          <cell r="R51">
            <v>2</v>
          </cell>
          <cell r="S51">
            <v>4</v>
          </cell>
          <cell r="T51">
            <v>0.33333333333333331</v>
          </cell>
          <cell r="U51">
            <v>6</v>
          </cell>
        </row>
        <row r="52">
          <cell r="A52" t="str">
            <v>74</v>
          </cell>
          <cell r="B52">
            <v>6</v>
          </cell>
          <cell r="C52">
            <v>15</v>
          </cell>
          <cell r="D52">
            <v>0.2857142857142857</v>
          </cell>
          <cell r="E52">
            <v>21</v>
          </cell>
          <cell r="F52">
            <v>2</v>
          </cell>
          <cell r="G52">
            <v>16</v>
          </cell>
          <cell r="H52">
            <v>0.1111111111111111</v>
          </cell>
          <cell r="I52">
            <v>18</v>
          </cell>
          <cell r="J52">
            <v>2</v>
          </cell>
          <cell r="K52">
            <v>16</v>
          </cell>
          <cell r="L52">
            <v>0.1111111111111111</v>
          </cell>
          <cell r="M52">
            <v>18</v>
          </cell>
          <cell r="N52">
            <v>4</v>
          </cell>
          <cell r="O52">
            <v>10</v>
          </cell>
          <cell r="P52">
            <v>0.2857142857142857</v>
          </cell>
          <cell r="Q52">
            <v>14</v>
          </cell>
          <cell r="R52">
            <v>6</v>
          </cell>
          <cell r="S52">
            <v>11</v>
          </cell>
          <cell r="T52">
            <v>0.35294117647058826</v>
          </cell>
          <cell r="U52">
            <v>17</v>
          </cell>
        </row>
        <row r="53">
          <cell r="A53" t="str">
            <v>76</v>
          </cell>
          <cell r="C53">
            <v>1</v>
          </cell>
          <cell r="D53">
            <v>0</v>
          </cell>
          <cell r="E53">
            <v>1</v>
          </cell>
          <cell r="F53">
            <v>1</v>
          </cell>
          <cell r="G53">
            <v>3</v>
          </cell>
          <cell r="H53">
            <v>0.25</v>
          </cell>
          <cell r="I53">
            <v>4</v>
          </cell>
          <cell r="J53">
            <v>2</v>
          </cell>
          <cell r="K53">
            <v>1</v>
          </cell>
          <cell r="L53">
            <v>0.66666666666666663</v>
          </cell>
          <cell r="M53">
            <v>3</v>
          </cell>
          <cell r="O53">
            <v>1</v>
          </cell>
          <cell r="P53">
            <v>0</v>
          </cell>
          <cell r="Q53">
            <v>1</v>
          </cell>
          <cell r="R53">
            <v>2</v>
          </cell>
          <cell r="S53">
            <v>1</v>
          </cell>
          <cell r="T53">
            <v>0.66666666666666663</v>
          </cell>
          <cell r="U53">
            <v>3</v>
          </cell>
        </row>
        <row r="54">
          <cell r="A54" t="str">
            <v>77</v>
          </cell>
          <cell r="G54">
            <v>1</v>
          </cell>
          <cell r="H54">
            <v>0</v>
          </cell>
          <cell r="I54">
            <v>1</v>
          </cell>
          <cell r="J54">
            <v>1</v>
          </cell>
          <cell r="K54">
            <v>2</v>
          </cell>
          <cell r="L54">
            <v>0.33333333333333331</v>
          </cell>
          <cell r="M54">
            <v>3</v>
          </cell>
          <cell r="R54">
            <v>0</v>
          </cell>
          <cell r="S54">
            <v>1</v>
          </cell>
          <cell r="T54">
            <v>0</v>
          </cell>
          <cell r="U54">
            <v>1</v>
          </cell>
        </row>
        <row r="55">
          <cell r="A55" t="str">
            <v>85</v>
          </cell>
          <cell r="B55">
            <v>1</v>
          </cell>
          <cell r="C55">
            <v>1</v>
          </cell>
          <cell r="D55">
            <v>0.5</v>
          </cell>
          <cell r="E55">
            <v>2</v>
          </cell>
          <cell r="F55">
            <v>1</v>
          </cell>
          <cell r="G55">
            <v>3</v>
          </cell>
          <cell r="H55">
            <v>0.25</v>
          </cell>
          <cell r="I55">
            <v>4</v>
          </cell>
          <cell r="J55">
            <v>3</v>
          </cell>
          <cell r="K55">
            <v>2</v>
          </cell>
          <cell r="L55">
            <v>0.6</v>
          </cell>
          <cell r="M55">
            <v>5</v>
          </cell>
          <cell r="N55">
            <v>5</v>
          </cell>
          <cell r="O55">
            <v>3</v>
          </cell>
          <cell r="P55">
            <v>0.625</v>
          </cell>
          <cell r="Q55">
            <v>8</v>
          </cell>
          <cell r="R55">
            <v>4</v>
          </cell>
          <cell r="S55">
            <v>2</v>
          </cell>
          <cell r="T55">
            <v>0.66666666666666663</v>
          </cell>
          <cell r="U55">
            <v>6</v>
          </cell>
        </row>
        <row r="56">
          <cell r="A56" t="str">
            <v>86</v>
          </cell>
          <cell r="B56">
            <v>3</v>
          </cell>
          <cell r="C56">
            <v>5</v>
          </cell>
          <cell r="D56">
            <v>0.375</v>
          </cell>
          <cell r="E56">
            <v>8</v>
          </cell>
          <cell r="F56">
            <v>5</v>
          </cell>
          <cell r="G56">
            <v>2</v>
          </cell>
          <cell r="H56">
            <v>0.7142857142857143</v>
          </cell>
          <cell r="I56">
            <v>7</v>
          </cell>
          <cell r="J56">
            <v>2</v>
          </cell>
          <cell r="K56">
            <v>5</v>
          </cell>
          <cell r="L56">
            <v>0.2857142857142857</v>
          </cell>
          <cell r="M56">
            <v>7</v>
          </cell>
          <cell r="N56">
            <v>2</v>
          </cell>
          <cell r="O56">
            <v>6</v>
          </cell>
          <cell r="P56">
            <v>0.25</v>
          </cell>
          <cell r="Q56">
            <v>8</v>
          </cell>
          <cell r="R56">
            <v>3</v>
          </cell>
          <cell r="S56">
            <v>1</v>
          </cell>
          <cell r="T56">
            <v>0.75</v>
          </cell>
          <cell r="U56">
            <v>4</v>
          </cell>
        </row>
        <row r="57">
          <cell r="A57" t="str">
            <v>87</v>
          </cell>
          <cell r="B57">
            <v>3</v>
          </cell>
          <cell r="C57">
            <v>2</v>
          </cell>
          <cell r="D57">
            <v>0.6</v>
          </cell>
          <cell r="E57">
            <v>5</v>
          </cell>
          <cell r="F57">
            <v>2</v>
          </cell>
          <cell r="G57">
            <v>5</v>
          </cell>
          <cell r="H57">
            <v>0.2857142857142857</v>
          </cell>
          <cell r="I57">
            <v>7</v>
          </cell>
          <cell r="J57">
            <v>3</v>
          </cell>
          <cell r="K57">
            <v>2</v>
          </cell>
          <cell r="L57">
            <v>0.6</v>
          </cell>
          <cell r="M57">
            <v>5</v>
          </cell>
          <cell r="N57">
            <v>2</v>
          </cell>
          <cell r="O57">
            <v>3</v>
          </cell>
          <cell r="P57">
            <v>0.4</v>
          </cell>
          <cell r="Q57">
            <v>5</v>
          </cell>
          <cell r="R57">
            <v>4</v>
          </cell>
          <cell r="S57">
            <v>4</v>
          </cell>
          <cell r="T57">
            <v>0.5</v>
          </cell>
          <cell r="U57">
            <v>8</v>
          </cell>
        </row>
        <row r="60">
          <cell r="B60">
            <v>2010</v>
          </cell>
          <cell r="E60" t="str">
            <v>Total 2010</v>
          </cell>
          <cell r="F60">
            <v>2011</v>
          </cell>
          <cell r="I60" t="str">
            <v>Total 2011</v>
          </cell>
          <cell r="J60">
            <v>2012</v>
          </cell>
          <cell r="M60" t="str">
            <v>Total 2012</v>
          </cell>
          <cell r="N60">
            <v>2013</v>
          </cell>
          <cell r="Q60" t="str">
            <v>Total 2013</v>
          </cell>
          <cell r="R60">
            <v>2014</v>
          </cell>
          <cell r="U60" t="str">
            <v>Total 2014</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C62">
            <v>2</v>
          </cell>
          <cell r="D62">
            <v>0</v>
          </cell>
          <cell r="E62">
            <v>2</v>
          </cell>
          <cell r="H62" t="e">
            <v>#DIV/0!</v>
          </cell>
          <cell r="L62" t="e">
            <v>#DIV/0!</v>
          </cell>
          <cell r="P62" t="e">
            <v>#DIV/0!</v>
          </cell>
          <cell r="S62">
            <v>1</v>
          </cell>
          <cell r="T62">
            <v>0</v>
          </cell>
          <cell r="U62">
            <v>1</v>
          </cell>
        </row>
        <row r="63">
          <cell r="A63" t="str">
            <v>02</v>
          </cell>
          <cell r="B63">
            <v>3</v>
          </cell>
          <cell r="C63">
            <v>8</v>
          </cell>
          <cell r="D63">
            <v>0.27272727272727271</v>
          </cell>
          <cell r="E63">
            <v>11</v>
          </cell>
          <cell r="F63">
            <v>3</v>
          </cell>
          <cell r="G63">
            <v>5</v>
          </cell>
          <cell r="H63">
            <v>0.375</v>
          </cell>
          <cell r="I63">
            <v>8</v>
          </cell>
          <cell r="J63">
            <v>1</v>
          </cell>
          <cell r="K63">
            <v>7</v>
          </cell>
          <cell r="L63">
            <v>0.125</v>
          </cell>
          <cell r="M63">
            <v>8</v>
          </cell>
          <cell r="N63">
            <v>2</v>
          </cell>
          <cell r="O63">
            <v>5</v>
          </cell>
          <cell r="P63">
            <v>0.2857142857142857</v>
          </cell>
          <cell r="Q63">
            <v>7</v>
          </cell>
          <cell r="R63">
            <v>3</v>
          </cell>
          <cell r="S63">
            <v>5</v>
          </cell>
          <cell r="T63">
            <v>0.375</v>
          </cell>
          <cell r="U63">
            <v>8</v>
          </cell>
        </row>
        <row r="64">
          <cell r="A64" t="str">
            <v>03</v>
          </cell>
          <cell r="B64">
            <v>72</v>
          </cell>
          <cell r="C64">
            <v>61</v>
          </cell>
          <cell r="D64">
            <v>0.54135338345864659</v>
          </cell>
          <cell r="E64">
            <v>133</v>
          </cell>
          <cell r="F64">
            <v>85</v>
          </cell>
          <cell r="G64">
            <v>64</v>
          </cell>
          <cell r="H64">
            <v>0.57046979865771807</v>
          </cell>
          <cell r="I64">
            <v>149</v>
          </cell>
          <cell r="J64">
            <v>91</v>
          </cell>
          <cell r="K64">
            <v>92</v>
          </cell>
          <cell r="L64">
            <v>0.49726775956284153</v>
          </cell>
          <cell r="M64">
            <v>183</v>
          </cell>
          <cell r="N64">
            <v>87</v>
          </cell>
          <cell r="O64">
            <v>58</v>
          </cell>
          <cell r="P64">
            <v>0.6</v>
          </cell>
          <cell r="Q64">
            <v>145</v>
          </cell>
          <cell r="R64">
            <v>115</v>
          </cell>
          <cell r="S64">
            <v>74</v>
          </cell>
          <cell r="T64">
            <v>0.60846560846560849</v>
          </cell>
          <cell r="U64">
            <v>189</v>
          </cell>
        </row>
        <row r="65">
          <cell r="A65" t="str">
            <v>04</v>
          </cell>
          <cell r="B65">
            <v>74</v>
          </cell>
          <cell r="C65">
            <v>143</v>
          </cell>
          <cell r="D65">
            <v>0.34101382488479265</v>
          </cell>
          <cell r="E65">
            <v>217</v>
          </cell>
          <cell r="F65">
            <v>104</v>
          </cell>
          <cell r="G65">
            <v>174</v>
          </cell>
          <cell r="H65">
            <v>0.37410071942446044</v>
          </cell>
          <cell r="I65">
            <v>278</v>
          </cell>
          <cell r="J65">
            <v>97</v>
          </cell>
          <cell r="K65">
            <v>140</v>
          </cell>
          <cell r="L65">
            <v>0.40928270042194093</v>
          </cell>
          <cell r="M65">
            <v>237</v>
          </cell>
          <cell r="N65">
            <v>120</v>
          </cell>
          <cell r="O65">
            <v>149</v>
          </cell>
          <cell r="P65">
            <v>0.44609665427509293</v>
          </cell>
          <cell r="Q65">
            <v>269</v>
          </cell>
          <cell r="R65">
            <v>111</v>
          </cell>
          <cell r="S65">
            <v>143</v>
          </cell>
          <cell r="T65">
            <v>0.43700787401574803</v>
          </cell>
          <cell r="U65">
            <v>254</v>
          </cell>
        </row>
        <row r="66">
          <cell r="A66" t="str">
            <v>05</v>
          </cell>
          <cell r="B66">
            <v>52</v>
          </cell>
          <cell r="C66">
            <v>220</v>
          </cell>
          <cell r="D66">
            <v>0.19117647058823528</v>
          </cell>
          <cell r="E66">
            <v>272</v>
          </cell>
          <cell r="F66">
            <v>48</v>
          </cell>
          <cell r="G66">
            <v>246</v>
          </cell>
          <cell r="H66">
            <v>0.16326530612244897</v>
          </cell>
          <cell r="I66">
            <v>294</v>
          </cell>
          <cell r="J66">
            <v>68</v>
          </cell>
          <cell r="K66">
            <v>245</v>
          </cell>
          <cell r="L66">
            <v>0.21725239616613418</v>
          </cell>
          <cell r="M66">
            <v>313</v>
          </cell>
          <cell r="N66">
            <v>68</v>
          </cell>
          <cell r="O66">
            <v>227</v>
          </cell>
          <cell r="P66">
            <v>0.23050847457627119</v>
          </cell>
          <cell r="Q66">
            <v>295</v>
          </cell>
          <cell r="R66">
            <v>55</v>
          </cell>
          <cell r="S66">
            <v>225</v>
          </cell>
          <cell r="T66">
            <v>0.19642857142857142</v>
          </cell>
          <cell r="U66">
            <v>280</v>
          </cell>
        </row>
        <row r="67">
          <cell r="A67" t="str">
            <v>06</v>
          </cell>
          <cell r="B67">
            <v>26</v>
          </cell>
          <cell r="C67">
            <v>123</v>
          </cell>
          <cell r="D67">
            <v>0.17449664429530201</v>
          </cell>
          <cell r="E67">
            <v>149</v>
          </cell>
          <cell r="F67">
            <v>19</v>
          </cell>
          <cell r="G67">
            <v>120</v>
          </cell>
          <cell r="H67">
            <v>0.1366906474820144</v>
          </cell>
          <cell r="I67">
            <v>139</v>
          </cell>
          <cell r="J67">
            <v>36</v>
          </cell>
          <cell r="K67">
            <v>135</v>
          </cell>
          <cell r="L67">
            <v>0.21052631578947367</v>
          </cell>
          <cell r="M67">
            <v>171</v>
          </cell>
          <cell r="N67">
            <v>34</v>
          </cell>
          <cell r="O67">
            <v>118</v>
          </cell>
          <cell r="P67">
            <v>0.22368421052631579</v>
          </cell>
          <cell r="Q67">
            <v>152</v>
          </cell>
          <cell r="R67">
            <v>36</v>
          </cell>
          <cell r="S67">
            <v>113</v>
          </cell>
          <cell r="T67">
            <v>0.24161073825503357</v>
          </cell>
          <cell r="U67">
            <v>149</v>
          </cell>
        </row>
        <row r="68">
          <cell r="A68" t="str">
            <v>07</v>
          </cell>
          <cell r="B68">
            <v>50</v>
          </cell>
          <cell r="C68">
            <v>106</v>
          </cell>
          <cell r="D68">
            <v>0.32051282051282054</v>
          </cell>
          <cell r="E68">
            <v>156</v>
          </cell>
          <cell r="F68">
            <v>53</v>
          </cell>
          <cell r="G68">
            <v>117</v>
          </cell>
          <cell r="H68">
            <v>0.31176470588235294</v>
          </cell>
          <cell r="I68">
            <v>170</v>
          </cell>
          <cell r="J68">
            <v>63</v>
          </cell>
          <cell r="K68">
            <v>114</v>
          </cell>
          <cell r="L68">
            <v>0.3559322033898305</v>
          </cell>
          <cell r="M68">
            <v>177</v>
          </cell>
          <cell r="N68">
            <v>59</v>
          </cell>
          <cell r="O68">
            <v>118</v>
          </cell>
          <cell r="P68">
            <v>0.33333333333333331</v>
          </cell>
          <cell r="Q68">
            <v>177</v>
          </cell>
          <cell r="R68">
            <v>55</v>
          </cell>
          <cell r="S68">
            <v>106</v>
          </cell>
          <cell r="T68">
            <v>0.34161490683229812</v>
          </cell>
          <cell r="U68">
            <v>161</v>
          </cell>
        </row>
        <row r="69">
          <cell r="A69" t="str">
            <v>08</v>
          </cell>
          <cell r="B69">
            <v>13</v>
          </cell>
          <cell r="C69">
            <v>72</v>
          </cell>
          <cell r="D69">
            <v>0.15294117647058825</v>
          </cell>
          <cell r="E69">
            <v>85</v>
          </cell>
          <cell r="F69">
            <v>15</v>
          </cell>
          <cell r="G69">
            <v>58</v>
          </cell>
          <cell r="H69">
            <v>0.20547945205479451</v>
          </cell>
          <cell r="I69">
            <v>73</v>
          </cell>
          <cell r="J69">
            <v>12</v>
          </cell>
          <cell r="K69">
            <v>53</v>
          </cell>
          <cell r="L69">
            <v>0.18461538461538463</v>
          </cell>
          <cell r="M69">
            <v>65</v>
          </cell>
          <cell r="N69">
            <v>33</v>
          </cell>
          <cell r="O69">
            <v>59</v>
          </cell>
          <cell r="P69">
            <v>0.35869565217391303</v>
          </cell>
          <cell r="Q69">
            <v>92</v>
          </cell>
          <cell r="R69">
            <v>26</v>
          </cell>
          <cell r="S69">
            <v>63</v>
          </cell>
          <cell r="T69">
            <v>0.29213483146067415</v>
          </cell>
          <cell r="U69">
            <v>89</v>
          </cell>
        </row>
        <row r="70">
          <cell r="A70" t="str">
            <v>09</v>
          </cell>
          <cell r="B70">
            <v>36</v>
          </cell>
          <cell r="C70">
            <v>215</v>
          </cell>
          <cell r="D70">
            <v>0.14342629482071714</v>
          </cell>
          <cell r="E70">
            <v>251</v>
          </cell>
          <cell r="F70">
            <v>53</v>
          </cell>
          <cell r="G70">
            <v>236</v>
          </cell>
          <cell r="H70">
            <v>0.18339100346020762</v>
          </cell>
          <cell r="I70">
            <v>289</v>
          </cell>
          <cell r="J70">
            <v>54</v>
          </cell>
          <cell r="K70">
            <v>255</v>
          </cell>
          <cell r="L70">
            <v>0.17475728155339806</v>
          </cell>
          <cell r="M70">
            <v>309</v>
          </cell>
          <cell r="N70">
            <v>60</v>
          </cell>
          <cell r="O70">
            <v>259</v>
          </cell>
          <cell r="P70">
            <v>0.18808777429467086</v>
          </cell>
          <cell r="Q70">
            <v>319</v>
          </cell>
          <cell r="R70">
            <v>37</v>
          </cell>
          <cell r="S70">
            <v>223</v>
          </cell>
          <cell r="T70">
            <v>0.1423076923076923</v>
          </cell>
          <cell r="U70">
            <v>260</v>
          </cell>
        </row>
        <row r="71">
          <cell r="A71" t="str">
            <v>10</v>
          </cell>
          <cell r="B71">
            <v>80</v>
          </cell>
          <cell r="C71">
            <v>123</v>
          </cell>
          <cell r="D71">
            <v>0.39408866995073893</v>
          </cell>
          <cell r="E71">
            <v>203</v>
          </cell>
          <cell r="F71">
            <v>80</v>
          </cell>
          <cell r="G71">
            <v>130</v>
          </cell>
          <cell r="H71">
            <v>0.38095238095238093</v>
          </cell>
          <cell r="I71">
            <v>210</v>
          </cell>
          <cell r="J71">
            <v>82</v>
          </cell>
          <cell r="K71">
            <v>128</v>
          </cell>
          <cell r="L71">
            <v>0.39047619047619048</v>
          </cell>
          <cell r="M71">
            <v>210</v>
          </cell>
          <cell r="N71">
            <v>93</v>
          </cell>
          <cell r="O71">
            <v>156</v>
          </cell>
          <cell r="P71">
            <v>0.37349397590361444</v>
          </cell>
          <cell r="Q71">
            <v>249</v>
          </cell>
          <cell r="R71">
            <v>97</v>
          </cell>
          <cell r="S71">
            <v>138</v>
          </cell>
          <cell r="T71">
            <v>0.4127659574468085</v>
          </cell>
          <cell r="U71">
            <v>235</v>
          </cell>
        </row>
        <row r="72">
          <cell r="A72" t="str">
            <v>12</v>
          </cell>
          <cell r="B72">
            <v>24</v>
          </cell>
          <cell r="C72">
            <v>46</v>
          </cell>
          <cell r="D72">
            <v>0.34285714285714286</v>
          </cell>
          <cell r="E72">
            <v>70</v>
          </cell>
          <cell r="F72">
            <v>26</v>
          </cell>
          <cell r="G72">
            <v>41</v>
          </cell>
          <cell r="H72">
            <v>0.38805970149253732</v>
          </cell>
          <cell r="I72">
            <v>67</v>
          </cell>
          <cell r="J72">
            <v>18</v>
          </cell>
          <cell r="K72">
            <v>49</v>
          </cell>
          <cell r="L72">
            <v>0.26865671641791045</v>
          </cell>
          <cell r="M72">
            <v>67</v>
          </cell>
          <cell r="N72">
            <v>28</v>
          </cell>
          <cell r="O72">
            <v>31</v>
          </cell>
          <cell r="P72">
            <v>0.47457627118644069</v>
          </cell>
          <cell r="Q72">
            <v>59</v>
          </cell>
          <cell r="R72">
            <v>11</v>
          </cell>
          <cell r="S72">
            <v>7</v>
          </cell>
          <cell r="T72">
            <v>0.61111111111111116</v>
          </cell>
          <cell r="U72">
            <v>18</v>
          </cell>
        </row>
        <row r="73">
          <cell r="A73" t="str">
            <v>11</v>
          </cell>
          <cell r="B73">
            <v>7</v>
          </cell>
          <cell r="C73">
            <v>8</v>
          </cell>
          <cell r="D73">
            <v>0.46666666666666667</v>
          </cell>
          <cell r="E73">
            <v>15</v>
          </cell>
          <cell r="F73">
            <v>8</v>
          </cell>
          <cell r="G73">
            <v>10</v>
          </cell>
          <cell r="H73">
            <v>0.44444444444444442</v>
          </cell>
          <cell r="I73">
            <v>18</v>
          </cell>
          <cell r="J73">
            <v>8</v>
          </cell>
          <cell r="K73">
            <v>9</v>
          </cell>
          <cell r="L73">
            <v>0.47058823529411764</v>
          </cell>
          <cell r="M73">
            <v>17</v>
          </cell>
          <cell r="N73">
            <v>9</v>
          </cell>
          <cell r="O73">
            <v>12</v>
          </cell>
          <cell r="P73">
            <v>0.42857142857142855</v>
          </cell>
          <cell r="Q73">
            <v>21</v>
          </cell>
          <cell r="R73">
            <v>32</v>
          </cell>
          <cell r="S73">
            <v>46</v>
          </cell>
          <cell r="T73">
            <v>0.41025641025641024</v>
          </cell>
          <cell r="U73">
            <v>78</v>
          </cell>
        </row>
        <row r="74">
          <cell r="A74" t="str">
            <v>Théologie</v>
          </cell>
          <cell r="C74">
            <v>1</v>
          </cell>
          <cell r="D74">
            <v>0</v>
          </cell>
          <cell r="E74">
            <v>1</v>
          </cell>
          <cell r="F74">
            <v>1</v>
          </cell>
          <cell r="G74">
            <v>4</v>
          </cell>
          <cell r="H74">
            <v>0.2</v>
          </cell>
          <cell r="I74">
            <v>5</v>
          </cell>
          <cell r="J74">
            <v>3</v>
          </cell>
          <cell r="K74">
            <v>3</v>
          </cell>
          <cell r="L74">
            <v>0.5</v>
          </cell>
          <cell r="M74">
            <v>6</v>
          </cell>
          <cell r="O74">
            <v>1</v>
          </cell>
          <cell r="P74">
            <v>0</v>
          </cell>
          <cell r="Q74">
            <v>1</v>
          </cell>
          <cell r="R74">
            <v>2</v>
          </cell>
          <cell r="S74">
            <v>2</v>
          </cell>
          <cell r="T74">
            <v>0.5</v>
          </cell>
          <cell r="U74">
            <v>4</v>
          </cell>
        </row>
        <row r="78">
          <cell r="B78">
            <v>2010</v>
          </cell>
          <cell r="E78" t="str">
            <v>Total 2010</v>
          </cell>
          <cell r="F78">
            <v>2011</v>
          </cell>
          <cell r="I78" t="str">
            <v>Total 2011</v>
          </cell>
          <cell r="J78">
            <v>2012</v>
          </cell>
          <cell r="M78" t="str">
            <v>Total 2012</v>
          </cell>
          <cell r="N78">
            <v>2013</v>
          </cell>
          <cell r="Q78" t="str">
            <v>Total 2013</v>
          </cell>
          <cell r="R78">
            <v>2014</v>
          </cell>
          <cell r="U78" t="str">
            <v>Total 2014</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3</v>
          </cell>
          <cell r="C80">
            <v>10</v>
          </cell>
          <cell r="D80">
            <v>0.23076923076923078</v>
          </cell>
          <cell r="E80">
            <v>13</v>
          </cell>
          <cell r="F80">
            <v>3</v>
          </cell>
          <cell r="G80">
            <v>5</v>
          </cell>
          <cell r="H80">
            <v>0.375</v>
          </cell>
          <cell r="I80">
            <v>8</v>
          </cell>
          <cell r="J80">
            <v>1</v>
          </cell>
          <cell r="K80">
            <v>7</v>
          </cell>
          <cell r="L80">
            <v>0.125</v>
          </cell>
          <cell r="M80">
            <v>8</v>
          </cell>
          <cell r="N80">
            <v>2</v>
          </cell>
          <cell r="O80">
            <v>5</v>
          </cell>
          <cell r="P80">
            <v>0.2857142857142857</v>
          </cell>
          <cell r="Q80">
            <v>7</v>
          </cell>
          <cell r="R80">
            <v>3</v>
          </cell>
          <cell r="S80">
            <v>6</v>
          </cell>
          <cell r="T80">
            <v>0.33333333333333331</v>
          </cell>
          <cell r="U80">
            <v>9</v>
          </cell>
        </row>
        <row r="81">
          <cell r="A81" t="str">
            <v>Lettres</v>
          </cell>
          <cell r="B81">
            <v>163</v>
          </cell>
          <cell r="C81">
            <v>237</v>
          </cell>
          <cell r="D81">
            <v>0.40749999999999997</v>
          </cell>
          <cell r="E81">
            <v>400</v>
          </cell>
          <cell r="F81">
            <v>205</v>
          </cell>
          <cell r="G81">
            <v>272</v>
          </cell>
          <cell r="H81">
            <v>0.42976939203354297</v>
          </cell>
          <cell r="I81">
            <v>477</v>
          </cell>
          <cell r="J81">
            <v>202</v>
          </cell>
          <cell r="K81">
            <v>271</v>
          </cell>
          <cell r="L81">
            <v>0.42706131078224102</v>
          </cell>
          <cell r="M81">
            <v>473</v>
          </cell>
          <cell r="N81">
            <v>226</v>
          </cell>
          <cell r="O81">
            <v>228</v>
          </cell>
          <cell r="P81">
            <v>0.49779735682819382</v>
          </cell>
          <cell r="Q81">
            <v>454</v>
          </cell>
          <cell r="R81">
            <v>249</v>
          </cell>
          <cell r="S81">
            <v>251</v>
          </cell>
          <cell r="T81">
            <v>0.498</v>
          </cell>
          <cell r="U81">
            <v>500</v>
          </cell>
        </row>
        <row r="82">
          <cell r="A82" t="str">
            <v>Pharmacie</v>
          </cell>
          <cell r="B82">
            <v>7</v>
          </cell>
          <cell r="C82">
            <v>8</v>
          </cell>
          <cell r="D82">
            <v>0.46666666666666667</v>
          </cell>
          <cell r="E82">
            <v>15</v>
          </cell>
          <cell r="F82">
            <v>8</v>
          </cell>
          <cell r="G82">
            <v>10</v>
          </cell>
          <cell r="H82">
            <v>0.44444444444444442</v>
          </cell>
          <cell r="I82">
            <v>18</v>
          </cell>
          <cell r="J82">
            <v>8</v>
          </cell>
          <cell r="K82">
            <v>9</v>
          </cell>
          <cell r="L82">
            <v>0.47058823529411764</v>
          </cell>
          <cell r="M82">
            <v>17</v>
          </cell>
          <cell r="N82">
            <v>9</v>
          </cell>
          <cell r="O82">
            <v>12</v>
          </cell>
          <cell r="P82">
            <v>0.42857142857142855</v>
          </cell>
          <cell r="Q82">
            <v>21</v>
          </cell>
          <cell r="R82">
            <v>11</v>
          </cell>
          <cell r="S82">
            <v>7</v>
          </cell>
          <cell r="T82">
            <v>0.61111111111111116</v>
          </cell>
          <cell r="U82">
            <v>18</v>
          </cell>
        </row>
        <row r="83">
          <cell r="A83" t="str">
            <v>Sciences</v>
          </cell>
          <cell r="B83">
            <v>239</v>
          </cell>
          <cell r="C83">
            <v>797</v>
          </cell>
          <cell r="D83">
            <v>0.23069498069498071</v>
          </cell>
          <cell r="E83">
            <v>1036</v>
          </cell>
          <cell r="F83">
            <v>260</v>
          </cell>
          <cell r="G83">
            <v>849</v>
          </cell>
          <cell r="H83">
            <v>0.2344454463480613</v>
          </cell>
          <cell r="I83">
            <v>1109</v>
          </cell>
          <cell r="J83">
            <v>290</v>
          </cell>
          <cell r="K83">
            <v>854</v>
          </cell>
          <cell r="L83">
            <v>0.25349650349650349</v>
          </cell>
          <cell r="M83">
            <v>1144</v>
          </cell>
          <cell r="N83">
            <v>324</v>
          </cell>
          <cell r="O83">
            <v>863</v>
          </cell>
          <cell r="P83">
            <v>0.27295703454085929</v>
          </cell>
          <cell r="Q83">
            <v>1187</v>
          </cell>
          <cell r="R83">
            <v>283</v>
          </cell>
          <cell r="S83">
            <v>800</v>
          </cell>
          <cell r="T83">
            <v>0.26131117266851339</v>
          </cell>
          <cell r="U83">
            <v>1083</v>
          </cell>
        </row>
        <row r="84">
          <cell r="A84" t="str">
            <v>Total général</v>
          </cell>
          <cell r="B84">
            <v>412</v>
          </cell>
          <cell r="C84">
            <v>1052</v>
          </cell>
          <cell r="D84">
            <v>0.28142076502732238</v>
          </cell>
          <cell r="E84">
            <v>1464</v>
          </cell>
          <cell r="F84">
            <v>476</v>
          </cell>
          <cell r="G84">
            <v>1136</v>
          </cell>
          <cell r="H84">
            <v>0.29528535980148884</v>
          </cell>
          <cell r="I84">
            <v>1612</v>
          </cell>
          <cell r="J84">
            <v>501</v>
          </cell>
          <cell r="K84">
            <v>1141</v>
          </cell>
          <cell r="L84">
            <v>0.30511571254567599</v>
          </cell>
          <cell r="M84">
            <v>1642</v>
          </cell>
          <cell r="N84">
            <v>561</v>
          </cell>
          <cell r="O84">
            <v>1108</v>
          </cell>
          <cell r="P84">
            <v>0.33612941881366087</v>
          </cell>
          <cell r="Q84">
            <v>1669</v>
          </cell>
        </row>
      </sheetData>
      <sheetData sheetId="16">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146</v>
          </cell>
          <cell r="C3">
            <v>119</v>
          </cell>
          <cell r="D3">
            <v>0.55094339622641508</v>
          </cell>
          <cell r="E3">
            <v>265</v>
          </cell>
          <cell r="F3">
            <v>153</v>
          </cell>
          <cell r="G3">
            <v>134</v>
          </cell>
          <cell r="H3">
            <v>0.5331010452961672</v>
          </cell>
          <cell r="I3">
            <v>287</v>
          </cell>
          <cell r="J3">
            <v>154</v>
          </cell>
          <cell r="K3">
            <v>139</v>
          </cell>
          <cell r="L3">
            <v>0.52559726962457343</v>
          </cell>
          <cell r="M3">
            <v>293</v>
          </cell>
          <cell r="N3">
            <v>142</v>
          </cell>
          <cell r="O3">
            <v>120</v>
          </cell>
          <cell r="P3">
            <v>0.5419847328244275</v>
          </cell>
          <cell r="Q3">
            <v>262</v>
          </cell>
          <cell r="R3">
            <v>140</v>
          </cell>
          <cell r="S3">
            <v>124</v>
          </cell>
          <cell r="T3">
            <v>0.53030303030303028</v>
          </cell>
          <cell r="U3">
            <v>264</v>
          </cell>
        </row>
        <row r="4">
          <cell r="A4" t="str">
            <v>02</v>
          </cell>
          <cell r="B4">
            <v>123</v>
          </cell>
          <cell r="C4">
            <v>139</v>
          </cell>
          <cell r="D4">
            <v>0.46946564885496184</v>
          </cell>
          <cell r="E4">
            <v>262</v>
          </cell>
          <cell r="F4">
            <v>116</v>
          </cell>
          <cell r="G4">
            <v>134</v>
          </cell>
          <cell r="H4">
            <v>0.46400000000000002</v>
          </cell>
          <cell r="I4">
            <v>250</v>
          </cell>
          <cell r="J4">
            <v>123</v>
          </cell>
          <cell r="K4">
            <v>144</v>
          </cell>
          <cell r="L4">
            <v>0.4606741573033708</v>
          </cell>
          <cell r="M4">
            <v>267</v>
          </cell>
          <cell r="N4">
            <v>121</v>
          </cell>
          <cell r="O4">
            <v>130</v>
          </cell>
          <cell r="P4">
            <v>0.48207171314741037</v>
          </cell>
          <cell r="Q4">
            <v>251</v>
          </cell>
          <cell r="R4">
            <v>127</v>
          </cell>
          <cell r="S4">
            <v>157</v>
          </cell>
          <cell r="T4">
            <v>0.44718309859154931</v>
          </cell>
          <cell r="U4">
            <v>284</v>
          </cell>
        </row>
        <row r="5">
          <cell r="A5" t="str">
            <v>03</v>
          </cell>
          <cell r="B5">
            <v>18</v>
          </cell>
          <cell r="C5">
            <v>24</v>
          </cell>
          <cell r="D5">
            <v>0.42857142857142855</v>
          </cell>
          <cell r="E5">
            <v>42</v>
          </cell>
          <cell r="F5">
            <v>20</v>
          </cell>
          <cell r="G5">
            <v>34</v>
          </cell>
          <cell r="H5">
            <v>0.37037037037037035</v>
          </cell>
          <cell r="I5">
            <v>54</v>
          </cell>
          <cell r="J5">
            <v>23</v>
          </cell>
          <cell r="K5">
            <v>37</v>
          </cell>
          <cell r="L5">
            <v>0.38333333333333336</v>
          </cell>
          <cell r="M5">
            <v>60</v>
          </cell>
          <cell r="N5">
            <v>22</v>
          </cell>
          <cell r="O5">
            <v>38</v>
          </cell>
          <cell r="P5">
            <v>0.36666666666666664</v>
          </cell>
          <cell r="Q5">
            <v>60</v>
          </cell>
          <cell r="R5">
            <v>21</v>
          </cell>
          <cell r="S5">
            <v>38</v>
          </cell>
          <cell r="T5">
            <v>0.3559322033898305</v>
          </cell>
          <cell r="U5">
            <v>59</v>
          </cell>
        </row>
        <row r="6">
          <cell r="A6" t="str">
            <v>04</v>
          </cell>
          <cell r="B6">
            <v>113</v>
          </cell>
          <cell r="C6">
            <v>138</v>
          </cell>
          <cell r="D6">
            <v>0.45019920318725098</v>
          </cell>
          <cell r="E6">
            <v>251</v>
          </cell>
          <cell r="F6">
            <v>137</v>
          </cell>
          <cell r="G6">
            <v>179</v>
          </cell>
          <cell r="H6">
            <v>0.43354430379746833</v>
          </cell>
          <cell r="I6">
            <v>316</v>
          </cell>
          <cell r="J6">
            <v>156</v>
          </cell>
          <cell r="K6">
            <v>189</v>
          </cell>
          <cell r="L6">
            <v>0.45217391304347826</v>
          </cell>
          <cell r="M6">
            <v>345</v>
          </cell>
          <cell r="N6">
            <v>157</v>
          </cell>
          <cell r="O6">
            <v>234</v>
          </cell>
          <cell r="P6">
            <v>0.40153452685421998</v>
          </cell>
          <cell r="Q6">
            <v>391</v>
          </cell>
          <cell r="R6">
            <v>151</v>
          </cell>
          <cell r="S6">
            <v>204</v>
          </cell>
          <cell r="T6">
            <v>0.42535211267605633</v>
          </cell>
          <cell r="U6">
            <v>355</v>
          </cell>
        </row>
        <row r="7">
          <cell r="A7" t="str">
            <v>05</v>
          </cell>
          <cell r="B7">
            <v>137</v>
          </cell>
          <cell r="C7">
            <v>197</v>
          </cell>
          <cell r="D7">
            <v>0.41017964071856289</v>
          </cell>
          <cell r="E7">
            <v>334</v>
          </cell>
          <cell r="F7">
            <v>151</v>
          </cell>
          <cell r="G7">
            <v>232</v>
          </cell>
          <cell r="H7">
            <v>0.39425587467362927</v>
          </cell>
          <cell r="I7">
            <v>383</v>
          </cell>
          <cell r="J7">
            <v>155</v>
          </cell>
          <cell r="K7">
            <v>220</v>
          </cell>
          <cell r="L7">
            <v>0.41333333333333333</v>
          </cell>
          <cell r="M7">
            <v>375</v>
          </cell>
          <cell r="N7">
            <v>145</v>
          </cell>
          <cell r="O7">
            <v>243</v>
          </cell>
          <cell r="P7">
            <v>0.37371134020618557</v>
          </cell>
          <cell r="Q7">
            <v>388</v>
          </cell>
          <cell r="R7">
            <v>143</v>
          </cell>
          <cell r="S7">
            <v>236</v>
          </cell>
          <cell r="T7">
            <v>0.37730870712401055</v>
          </cell>
          <cell r="U7">
            <v>379</v>
          </cell>
        </row>
        <row r="8">
          <cell r="A8" t="str">
            <v>06</v>
          </cell>
          <cell r="B8">
            <v>197</v>
          </cell>
          <cell r="C8">
            <v>212</v>
          </cell>
          <cell r="D8">
            <v>0.48166259168704156</v>
          </cell>
          <cell r="E8">
            <v>409</v>
          </cell>
          <cell r="F8">
            <v>162</v>
          </cell>
          <cell r="G8">
            <v>211</v>
          </cell>
          <cell r="H8">
            <v>0.43431635388739948</v>
          </cell>
          <cell r="I8">
            <v>373</v>
          </cell>
          <cell r="J8">
            <v>187</v>
          </cell>
          <cell r="K8">
            <v>218</v>
          </cell>
          <cell r="L8">
            <v>0.46172839506172841</v>
          </cell>
          <cell r="M8">
            <v>405</v>
          </cell>
          <cell r="N8">
            <v>218</v>
          </cell>
          <cell r="O8">
            <v>236</v>
          </cell>
          <cell r="P8">
            <v>0.48017621145374451</v>
          </cell>
          <cell r="Q8">
            <v>454</v>
          </cell>
          <cell r="R8">
            <v>224</v>
          </cell>
          <cell r="S8">
            <v>230</v>
          </cell>
          <cell r="T8">
            <v>0.4933920704845815</v>
          </cell>
          <cell r="U8">
            <v>454</v>
          </cell>
        </row>
        <row r="9">
          <cell r="A9" t="str">
            <v>07</v>
          </cell>
          <cell r="B9">
            <v>195</v>
          </cell>
          <cell r="C9">
            <v>98</v>
          </cell>
          <cell r="D9">
            <v>0.66552901023890787</v>
          </cell>
          <cell r="E9">
            <v>293</v>
          </cell>
          <cell r="F9">
            <v>189</v>
          </cell>
          <cell r="G9">
            <v>96</v>
          </cell>
          <cell r="H9">
            <v>0.66315789473684206</v>
          </cell>
          <cell r="I9">
            <v>285</v>
          </cell>
          <cell r="J9">
            <v>233</v>
          </cell>
          <cell r="K9">
            <v>101</v>
          </cell>
          <cell r="L9">
            <v>0.69760479041916168</v>
          </cell>
          <cell r="M9">
            <v>334</v>
          </cell>
          <cell r="N9">
            <v>254</v>
          </cell>
          <cell r="O9">
            <v>105</v>
          </cell>
          <cell r="P9">
            <v>0.70752089136490248</v>
          </cell>
          <cell r="Q9">
            <v>359</v>
          </cell>
          <cell r="R9">
            <v>217</v>
          </cell>
          <cell r="S9">
            <v>96</v>
          </cell>
          <cell r="T9">
            <v>0.69329073482428116</v>
          </cell>
          <cell r="U9">
            <v>313</v>
          </cell>
        </row>
        <row r="10">
          <cell r="A10" t="str">
            <v>08</v>
          </cell>
          <cell r="B10">
            <v>49</v>
          </cell>
          <cell r="C10">
            <v>30</v>
          </cell>
          <cell r="D10">
            <v>0.620253164556962</v>
          </cell>
          <cell r="E10">
            <v>79</v>
          </cell>
          <cell r="F10">
            <v>29</v>
          </cell>
          <cell r="G10">
            <v>23</v>
          </cell>
          <cell r="H10">
            <v>0.55769230769230771</v>
          </cell>
          <cell r="I10">
            <v>52</v>
          </cell>
          <cell r="J10">
            <v>40</v>
          </cell>
          <cell r="K10">
            <v>24</v>
          </cell>
          <cell r="L10">
            <v>0.625</v>
          </cell>
          <cell r="M10">
            <v>64</v>
          </cell>
          <cell r="N10">
            <v>44</v>
          </cell>
          <cell r="O10">
            <v>20</v>
          </cell>
          <cell r="P10">
            <v>0.6875</v>
          </cell>
          <cell r="Q10">
            <v>64</v>
          </cell>
          <cell r="R10">
            <v>39</v>
          </cell>
          <cell r="S10">
            <v>36</v>
          </cell>
          <cell r="T10">
            <v>0.52</v>
          </cell>
          <cell r="U10">
            <v>75</v>
          </cell>
        </row>
        <row r="11">
          <cell r="A11" t="str">
            <v>09</v>
          </cell>
          <cell r="B11">
            <v>211</v>
          </cell>
          <cell r="C11">
            <v>98</v>
          </cell>
          <cell r="D11">
            <v>0.68284789644012944</v>
          </cell>
          <cell r="E11">
            <v>309</v>
          </cell>
          <cell r="F11">
            <v>190</v>
          </cell>
          <cell r="G11">
            <v>91</v>
          </cell>
          <cell r="H11">
            <v>0.67615658362989328</v>
          </cell>
          <cell r="I11">
            <v>281</v>
          </cell>
          <cell r="J11">
            <v>208</v>
          </cell>
          <cell r="K11">
            <v>91</v>
          </cell>
          <cell r="L11">
            <v>0.69565217391304346</v>
          </cell>
          <cell r="M11">
            <v>299</v>
          </cell>
          <cell r="N11">
            <v>205</v>
          </cell>
          <cell r="O11">
            <v>103</v>
          </cell>
          <cell r="P11">
            <v>0.66558441558441561</v>
          </cell>
          <cell r="Q11">
            <v>308</v>
          </cell>
          <cell r="R11">
            <v>207</v>
          </cell>
          <cell r="S11">
            <v>104</v>
          </cell>
          <cell r="T11">
            <v>0.66559485530546625</v>
          </cell>
          <cell r="U11">
            <v>311</v>
          </cell>
        </row>
        <row r="12">
          <cell r="A12" t="str">
            <v>10</v>
          </cell>
          <cell r="B12">
            <v>126</v>
          </cell>
          <cell r="C12">
            <v>54</v>
          </cell>
          <cell r="D12">
            <v>0.7</v>
          </cell>
          <cell r="E12">
            <v>180</v>
          </cell>
          <cell r="F12">
            <v>104</v>
          </cell>
          <cell r="G12">
            <v>57</v>
          </cell>
          <cell r="H12">
            <v>0.64596273291925466</v>
          </cell>
          <cell r="I12">
            <v>161</v>
          </cell>
          <cell r="J12">
            <v>121</v>
          </cell>
          <cell r="K12">
            <v>62</v>
          </cell>
          <cell r="L12">
            <v>0.66120218579234968</v>
          </cell>
          <cell r="M12">
            <v>183</v>
          </cell>
          <cell r="N12">
            <v>119</v>
          </cell>
          <cell r="O12">
            <v>66</v>
          </cell>
          <cell r="P12">
            <v>0.64324324324324322</v>
          </cell>
          <cell r="Q12">
            <v>185</v>
          </cell>
          <cell r="R12">
            <v>117</v>
          </cell>
          <cell r="S12">
            <v>62</v>
          </cell>
          <cell r="T12">
            <v>0.65363128491620115</v>
          </cell>
          <cell r="U12">
            <v>179</v>
          </cell>
        </row>
        <row r="13">
          <cell r="A13" t="str">
            <v>11</v>
          </cell>
          <cell r="B13">
            <v>148</v>
          </cell>
          <cell r="C13">
            <v>72</v>
          </cell>
          <cell r="D13">
            <v>0.67272727272727273</v>
          </cell>
          <cell r="E13">
            <v>220</v>
          </cell>
          <cell r="F13">
            <v>135</v>
          </cell>
          <cell r="G13">
            <v>68</v>
          </cell>
          <cell r="H13">
            <v>0.66502463054187189</v>
          </cell>
          <cell r="I13">
            <v>203</v>
          </cell>
          <cell r="J13">
            <v>169</v>
          </cell>
          <cell r="K13">
            <v>88</v>
          </cell>
          <cell r="L13">
            <v>0.65758754863813229</v>
          </cell>
          <cell r="M13">
            <v>257</v>
          </cell>
          <cell r="N13">
            <v>154</v>
          </cell>
          <cell r="O13">
            <v>63</v>
          </cell>
          <cell r="P13">
            <v>0.70967741935483875</v>
          </cell>
          <cell r="Q13">
            <v>217</v>
          </cell>
          <cell r="R13">
            <v>166</v>
          </cell>
          <cell r="S13">
            <v>74</v>
          </cell>
          <cell r="T13">
            <v>0.69166666666666665</v>
          </cell>
          <cell r="U13">
            <v>240</v>
          </cell>
        </row>
        <row r="14">
          <cell r="A14" t="str">
            <v>12</v>
          </cell>
          <cell r="B14">
            <v>41</v>
          </cell>
          <cell r="C14">
            <v>21</v>
          </cell>
          <cell r="D14">
            <v>0.66129032258064513</v>
          </cell>
          <cell r="E14">
            <v>62</v>
          </cell>
          <cell r="F14">
            <v>32</v>
          </cell>
          <cell r="G14">
            <v>18</v>
          </cell>
          <cell r="H14">
            <v>0.64</v>
          </cell>
          <cell r="I14">
            <v>50</v>
          </cell>
          <cell r="J14">
            <v>45</v>
          </cell>
          <cell r="K14">
            <v>22</v>
          </cell>
          <cell r="L14">
            <v>0.67164179104477617</v>
          </cell>
          <cell r="M14">
            <v>67</v>
          </cell>
          <cell r="N14">
            <v>34</v>
          </cell>
          <cell r="O14">
            <v>23</v>
          </cell>
          <cell r="P14">
            <v>0.59649122807017541</v>
          </cell>
          <cell r="Q14">
            <v>57</v>
          </cell>
          <cell r="R14">
            <v>35</v>
          </cell>
          <cell r="S14">
            <v>25</v>
          </cell>
          <cell r="T14">
            <v>0.58333333333333337</v>
          </cell>
          <cell r="U14">
            <v>60</v>
          </cell>
        </row>
        <row r="15">
          <cell r="A15" t="str">
            <v>13</v>
          </cell>
          <cell r="B15">
            <v>27</v>
          </cell>
          <cell r="C15">
            <v>13</v>
          </cell>
          <cell r="D15">
            <v>0.67500000000000004</v>
          </cell>
          <cell r="E15">
            <v>40</v>
          </cell>
          <cell r="F15">
            <v>35</v>
          </cell>
          <cell r="G15">
            <v>11</v>
          </cell>
          <cell r="H15">
            <v>0.76086956521739135</v>
          </cell>
          <cell r="I15">
            <v>46</v>
          </cell>
          <cell r="J15">
            <v>41</v>
          </cell>
          <cell r="K15">
            <v>8</v>
          </cell>
          <cell r="L15">
            <v>0.83673469387755106</v>
          </cell>
          <cell r="M15">
            <v>49</v>
          </cell>
          <cell r="N15">
            <v>33</v>
          </cell>
          <cell r="O15">
            <v>11</v>
          </cell>
          <cell r="P15">
            <v>0.75</v>
          </cell>
          <cell r="Q15">
            <v>44</v>
          </cell>
          <cell r="R15">
            <v>35</v>
          </cell>
          <cell r="S15">
            <v>12</v>
          </cell>
          <cell r="T15">
            <v>0.74468085106382975</v>
          </cell>
          <cell r="U15">
            <v>47</v>
          </cell>
        </row>
        <row r="16">
          <cell r="A16" t="str">
            <v>14</v>
          </cell>
          <cell r="B16">
            <v>152</v>
          </cell>
          <cell r="C16">
            <v>59</v>
          </cell>
          <cell r="D16">
            <v>0.72037914691943128</v>
          </cell>
          <cell r="E16">
            <v>211</v>
          </cell>
          <cell r="F16">
            <v>153</v>
          </cell>
          <cell r="G16">
            <v>60</v>
          </cell>
          <cell r="H16">
            <v>0.71830985915492962</v>
          </cell>
          <cell r="I16">
            <v>213</v>
          </cell>
          <cell r="J16">
            <v>173</v>
          </cell>
          <cell r="K16">
            <v>80</v>
          </cell>
          <cell r="L16">
            <v>0.6837944664031621</v>
          </cell>
          <cell r="M16">
            <v>253</v>
          </cell>
          <cell r="N16">
            <v>182</v>
          </cell>
          <cell r="O16">
            <v>78</v>
          </cell>
          <cell r="P16">
            <v>0.7</v>
          </cell>
          <cell r="Q16">
            <v>260</v>
          </cell>
          <cell r="R16">
            <v>169</v>
          </cell>
          <cell r="S16">
            <v>95</v>
          </cell>
          <cell r="T16">
            <v>0.64015151515151514</v>
          </cell>
          <cell r="U16">
            <v>264</v>
          </cell>
        </row>
        <row r="17">
          <cell r="A17" t="str">
            <v>15</v>
          </cell>
          <cell r="B17">
            <v>67</v>
          </cell>
          <cell r="C17">
            <v>67</v>
          </cell>
          <cell r="D17">
            <v>0.5</v>
          </cell>
          <cell r="E17">
            <v>134</v>
          </cell>
          <cell r="F17">
            <v>73</v>
          </cell>
          <cell r="G17">
            <v>62</v>
          </cell>
          <cell r="H17">
            <v>0.54074074074074074</v>
          </cell>
          <cell r="I17">
            <v>135</v>
          </cell>
          <cell r="J17">
            <v>92</v>
          </cell>
          <cell r="K17">
            <v>60</v>
          </cell>
          <cell r="L17">
            <v>0.60526315789473684</v>
          </cell>
          <cell r="M17">
            <v>152</v>
          </cell>
          <cell r="N17">
            <v>103</v>
          </cell>
          <cell r="O17">
            <v>89</v>
          </cell>
          <cell r="P17">
            <v>0.53645833333333337</v>
          </cell>
          <cell r="Q17">
            <v>192</v>
          </cell>
          <cell r="R17">
            <v>93</v>
          </cell>
          <cell r="S17">
            <v>72</v>
          </cell>
          <cell r="T17">
            <v>0.5636363636363636</v>
          </cell>
          <cell r="U17">
            <v>165</v>
          </cell>
        </row>
        <row r="18">
          <cell r="A18" t="str">
            <v>16</v>
          </cell>
          <cell r="B18">
            <v>196</v>
          </cell>
          <cell r="C18">
            <v>122</v>
          </cell>
          <cell r="D18">
            <v>0.61635220125786161</v>
          </cell>
          <cell r="E18">
            <v>318</v>
          </cell>
          <cell r="F18">
            <v>198</v>
          </cell>
          <cell r="G18">
            <v>123</v>
          </cell>
          <cell r="H18">
            <v>0.61682242990654201</v>
          </cell>
          <cell r="I18">
            <v>321</v>
          </cell>
          <cell r="J18">
            <v>220</v>
          </cell>
          <cell r="K18">
            <v>127</v>
          </cell>
          <cell r="L18">
            <v>0.63400576368876083</v>
          </cell>
          <cell r="M18">
            <v>347</v>
          </cell>
          <cell r="N18">
            <v>209</v>
          </cell>
          <cell r="O18">
            <v>135</v>
          </cell>
          <cell r="P18">
            <v>0.60755813953488369</v>
          </cell>
          <cell r="Q18">
            <v>344</v>
          </cell>
          <cell r="R18">
            <v>223</v>
          </cell>
          <cell r="S18">
            <v>148</v>
          </cell>
          <cell r="T18">
            <v>0.60107816711590301</v>
          </cell>
          <cell r="U18">
            <v>371</v>
          </cell>
        </row>
        <row r="19">
          <cell r="A19" t="str">
            <v>17</v>
          </cell>
          <cell r="B19">
            <v>91</v>
          </cell>
          <cell r="C19">
            <v>167</v>
          </cell>
          <cell r="D19">
            <v>0.35271317829457366</v>
          </cell>
          <cell r="E19">
            <v>258</v>
          </cell>
          <cell r="F19">
            <v>85</v>
          </cell>
          <cell r="G19">
            <v>185</v>
          </cell>
          <cell r="H19">
            <v>0.31481481481481483</v>
          </cell>
          <cell r="I19">
            <v>270</v>
          </cell>
          <cell r="J19">
            <v>86</v>
          </cell>
          <cell r="K19">
            <v>175</v>
          </cell>
          <cell r="L19">
            <v>0.32950191570881227</v>
          </cell>
          <cell r="M19">
            <v>261</v>
          </cell>
          <cell r="N19">
            <v>93</v>
          </cell>
          <cell r="O19">
            <v>163</v>
          </cell>
          <cell r="P19">
            <v>0.36328125</v>
          </cell>
          <cell r="Q19">
            <v>256</v>
          </cell>
          <cell r="R19">
            <v>104</v>
          </cell>
          <cell r="S19">
            <v>173</v>
          </cell>
          <cell r="T19">
            <v>0.37545126353790614</v>
          </cell>
          <cell r="U19">
            <v>277</v>
          </cell>
        </row>
        <row r="20">
          <cell r="A20" t="str">
            <v>18</v>
          </cell>
          <cell r="B20">
            <v>211</v>
          </cell>
          <cell r="C20">
            <v>156</v>
          </cell>
          <cell r="D20">
            <v>0.57493188010899188</v>
          </cell>
          <cell r="E20">
            <v>367</v>
          </cell>
          <cell r="F20">
            <v>214</v>
          </cell>
          <cell r="G20">
            <v>171</v>
          </cell>
          <cell r="H20">
            <v>0.55584415584415581</v>
          </cell>
          <cell r="I20">
            <v>385</v>
          </cell>
          <cell r="J20">
            <v>250</v>
          </cell>
          <cell r="K20">
            <v>171</v>
          </cell>
          <cell r="L20">
            <v>0.59382422802850354</v>
          </cell>
          <cell r="M20">
            <v>421</v>
          </cell>
          <cell r="N20">
            <v>254</v>
          </cell>
          <cell r="O20">
            <v>184</v>
          </cell>
          <cell r="P20">
            <v>0.57990867579908678</v>
          </cell>
          <cell r="Q20">
            <v>438</v>
          </cell>
          <cell r="R20">
            <v>285</v>
          </cell>
          <cell r="S20">
            <v>181</v>
          </cell>
          <cell r="T20">
            <v>0.61158798283261806</v>
          </cell>
          <cell r="U20">
            <v>466</v>
          </cell>
        </row>
        <row r="21">
          <cell r="A21" t="str">
            <v>19</v>
          </cell>
          <cell r="B21">
            <v>227</v>
          </cell>
          <cell r="C21">
            <v>240</v>
          </cell>
          <cell r="D21">
            <v>0.48608137044967881</v>
          </cell>
          <cell r="E21">
            <v>467</v>
          </cell>
          <cell r="F21">
            <v>261</v>
          </cell>
          <cell r="G21">
            <v>268</v>
          </cell>
          <cell r="H21">
            <v>0.49338374291115311</v>
          </cell>
          <cell r="I21">
            <v>529</v>
          </cell>
          <cell r="J21">
            <v>266</v>
          </cell>
          <cell r="K21">
            <v>252</v>
          </cell>
          <cell r="L21">
            <v>0.51351351351351349</v>
          </cell>
          <cell r="M21">
            <v>518</v>
          </cell>
          <cell r="N21">
            <v>290</v>
          </cell>
          <cell r="O21">
            <v>273</v>
          </cell>
          <cell r="P21">
            <v>0.51509769094138547</v>
          </cell>
          <cell r="Q21">
            <v>563</v>
          </cell>
          <cell r="R21">
            <v>284</v>
          </cell>
          <cell r="S21">
            <v>265</v>
          </cell>
          <cell r="T21">
            <v>0.51730418943533696</v>
          </cell>
          <cell r="U21">
            <v>549</v>
          </cell>
        </row>
        <row r="22">
          <cell r="A22" t="str">
            <v>20</v>
          </cell>
          <cell r="B22">
            <v>166</v>
          </cell>
          <cell r="C22">
            <v>141</v>
          </cell>
          <cell r="D22">
            <v>0.54071661237785018</v>
          </cell>
          <cell r="E22">
            <v>307</v>
          </cell>
          <cell r="F22">
            <v>176</v>
          </cell>
          <cell r="G22">
            <v>120</v>
          </cell>
          <cell r="H22">
            <v>0.59459459459459463</v>
          </cell>
          <cell r="I22">
            <v>296</v>
          </cell>
          <cell r="J22">
            <v>191</v>
          </cell>
          <cell r="K22">
            <v>125</v>
          </cell>
          <cell r="L22">
            <v>0.60443037974683544</v>
          </cell>
          <cell r="M22">
            <v>316</v>
          </cell>
          <cell r="N22">
            <v>160</v>
          </cell>
          <cell r="O22">
            <v>135</v>
          </cell>
          <cell r="P22">
            <v>0.5423728813559322</v>
          </cell>
          <cell r="Q22">
            <v>295</v>
          </cell>
          <cell r="R22">
            <v>174</v>
          </cell>
          <cell r="S22">
            <v>113</v>
          </cell>
          <cell r="T22">
            <v>0.60627177700348434</v>
          </cell>
          <cell r="U22">
            <v>287</v>
          </cell>
        </row>
        <row r="23">
          <cell r="A23" t="str">
            <v>21</v>
          </cell>
          <cell r="B23">
            <v>158</v>
          </cell>
          <cell r="C23">
            <v>126</v>
          </cell>
          <cell r="D23">
            <v>0.55633802816901412</v>
          </cell>
          <cell r="E23">
            <v>284</v>
          </cell>
          <cell r="F23">
            <v>132</v>
          </cell>
          <cell r="G23">
            <v>108</v>
          </cell>
          <cell r="H23">
            <v>0.55000000000000004</v>
          </cell>
          <cell r="I23">
            <v>240</v>
          </cell>
          <cell r="J23">
            <v>141</v>
          </cell>
          <cell r="K23">
            <v>120</v>
          </cell>
          <cell r="L23">
            <v>0.54022988505747127</v>
          </cell>
          <cell r="M23">
            <v>261</v>
          </cell>
          <cell r="N23">
            <v>152</v>
          </cell>
          <cell r="O23">
            <v>141</v>
          </cell>
          <cell r="P23">
            <v>0.51877133105802042</v>
          </cell>
          <cell r="Q23">
            <v>293</v>
          </cell>
          <cell r="R23">
            <v>167</v>
          </cell>
          <cell r="S23">
            <v>131</v>
          </cell>
          <cell r="T23">
            <v>0.56040268456375841</v>
          </cell>
          <cell r="U23">
            <v>298</v>
          </cell>
        </row>
        <row r="24">
          <cell r="A24" t="str">
            <v>22</v>
          </cell>
          <cell r="B24">
            <v>229</v>
          </cell>
          <cell r="C24">
            <v>245</v>
          </cell>
          <cell r="D24">
            <v>0.4831223628691983</v>
          </cell>
          <cell r="E24">
            <v>474</v>
          </cell>
          <cell r="F24">
            <v>245</v>
          </cell>
          <cell r="G24">
            <v>266</v>
          </cell>
          <cell r="H24">
            <v>0.47945205479452052</v>
          </cell>
          <cell r="I24">
            <v>511</v>
          </cell>
          <cell r="J24">
            <v>251</v>
          </cell>
          <cell r="K24">
            <v>276</v>
          </cell>
          <cell r="L24">
            <v>0.47628083491461098</v>
          </cell>
          <cell r="M24">
            <v>527</v>
          </cell>
          <cell r="N24">
            <v>261</v>
          </cell>
          <cell r="O24">
            <v>291</v>
          </cell>
          <cell r="P24">
            <v>0.47282608695652173</v>
          </cell>
          <cell r="Q24">
            <v>552</v>
          </cell>
          <cell r="R24">
            <v>308</v>
          </cell>
          <cell r="S24">
            <v>281</v>
          </cell>
          <cell r="T24">
            <v>0.52292020373514436</v>
          </cell>
          <cell r="U24">
            <v>589</v>
          </cell>
        </row>
        <row r="25">
          <cell r="A25" t="str">
            <v>23</v>
          </cell>
          <cell r="B25">
            <v>102</v>
          </cell>
          <cell r="C25">
            <v>121</v>
          </cell>
          <cell r="D25">
            <v>0.45739910313901344</v>
          </cell>
          <cell r="E25">
            <v>223</v>
          </cell>
          <cell r="F25">
            <v>103</v>
          </cell>
          <cell r="G25">
            <v>120</v>
          </cell>
          <cell r="H25">
            <v>0.46188340807174888</v>
          </cell>
          <cell r="I25">
            <v>223</v>
          </cell>
          <cell r="J25">
            <v>117</v>
          </cell>
          <cell r="K25">
            <v>125</v>
          </cell>
          <cell r="L25">
            <v>0.48347107438016529</v>
          </cell>
          <cell r="M25">
            <v>242</v>
          </cell>
          <cell r="N25">
            <v>133</v>
          </cell>
          <cell r="O25">
            <v>133</v>
          </cell>
          <cell r="P25">
            <v>0.5</v>
          </cell>
          <cell r="Q25">
            <v>266</v>
          </cell>
          <cell r="R25">
            <v>114</v>
          </cell>
          <cell r="S25">
            <v>148</v>
          </cell>
          <cell r="T25">
            <v>0.4351145038167939</v>
          </cell>
          <cell r="U25">
            <v>262</v>
          </cell>
        </row>
        <row r="26">
          <cell r="A26" t="str">
            <v>24</v>
          </cell>
          <cell r="B26">
            <v>89</v>
          </cell>
          <cell r="C26">
            <v>98</v>
          </cell>
          <cell r="D26">
            <v>0.47593582887700536</v>
          </cell>
          <cell r="E26">
            <v>187</v>
          </cell>
          <cell r="F26">
            <v>99</v>
          </cell>
          <cell r="G26">
            <v>65</v>
          </cell>
          <cell r="H26">
            <v>0.60365853658536583</v>
          </cell>
          <cell r="I26">
            <v>164</v>
          </cell>
          <cell r="J26">
            <v>87</v>
          </cell>
          <cell r="K26">
            <v>88</v>
          </cell>
          <cell r="L26">
            <v>0.49714285714285716</v>
          </cell>
          <cell r="M26">
            <v>175</v>
          </cell>
          <cell r="N26">
            <v>94</v>
          </cell>
          <cell r="O26">
            <v>101</v>
          </cell>
          <cell r="P26">
            <v>0.48205128205128206</v>
          </cell>
          <cell r="Q26">
            <v>195</v>
          </cell>
          <cell r="R26">
            <v>109</v>
          </cell>
          <cell r="S26">
            <v>103</v>
          </cell>
          <cell r="T26">
            <v>0.51415094339622647</v>
          </cell>
          <cell r="U26">
            <v>212</v>
          </cell>
        </row>
        <row r="27">
          <cell r="A27" t="str">
            <v>25</v>
          </cell>
          <cell r="B27">
            <v>66</v>
          </cell>
          <cell r="C27">
            <v>240</v>
          </cell>
          <cell r="D27">
            <v>0.21568627450980393</v>
          </cell>
          <cell r="E27">
            <v>306</v>
          </cell>
          <cell r="F27">
            <v>57</v>
          </cell>
          <cell r="G27">
            <v>246</v>
          </cell>
          <cell r="H27">
            <v>0.18811881188118812</v>
          </cell>
          <cell r="I27">
            <v>303</v>
          </cell>
          <cell r="J27">
            <v>69</v>
          </cell>
          <cell r="K27">
            <v>237</v>
          </cell>
          <cell r="L27">
            <v>0.22549019607843138</v>
          </cell>
          <cell r="M27">
            <v>306</v>
          </cell>
          <cell r="N27">
            <v>60</v>
          </cell>
          <cell r="O27">
            <v>276</v>
          </cell>
          <cell r="P27">
            <v>0.17857142857142858</v>
          </cell>
          <cell r="Q27">
            <v>336</v>
          </cell>
          <cell r="R27">
            <v>78</v>
          </cell>
          <cell r="S27">
            <v>262</v>
          </cell>
          <cell r="T27">
            <v>0.22941176470588234</v>
          </cell>
          <cell r="U27">
            <v>340</v>
          </cell>
        </row>
        <row r="28">
          <cell r="A28" t="str">
            <v>26</v>
          </cell>
          <cell r="B28">
            <v>121</v>
          </cell>
          <cell r="C28">
            <v>352</v>
          </cell>
          <cell r="D28">
            <v>0.2558139534883721</v>
          </cell>
          <cell r="E28">
            <v>473</v>
          </cell>
          <cell r="F28">
            <v>129</v>
          </cell>
          <cell r="G28">
            <v>372</v>
          </cell>
          <cell r="H28">
            <v>0.25748502994011974</v>
          </cell>
          <cell r="I28">
            <v>501</v>
          </cell>
          <cell r="J28">
            <v>122</v>
          </cell>
          <cell r="K28">
            <v>342</v>
          </cell>
          <cell r="L28">
            <v>0.26293103448275862</v>
          </cell>
          <cell r="M28">
            <v>464</v>
          </cell>
          <cell r="N28">
            <v>142</v>
          </cell>
          <cell r="O28">
            <v>383</v>
          </cell>
          <cell r="P28">
            <v>0.27047619047619048</v>
          </cell>
          <cell r="Q28">
            <v>525</v>
          </cell>
          <cell r="R28">
            <v>160</v>
          </cell>
          <cell r="S28">
            <v>379</v>
          </cell>
          <cell r="T28">
            <v>0.29684601113172543</v>
          </cell>
          <cell r="U28">
            <v>539</v>
          </cell>
        </row>
        <row r="29">
          <cell r="A29" t="str">
            <v>27</v>
          </cell>
          <cell r="B29">
            <v>225</v>
          </cell>
          <cell r="C29">
            <v>617</v>
          </cell>
          <cell r="D29">
            <v>0.26722090261282661</v>
          </cell>
          <cell r="E29">
            <v>842</v>
          </cell>
          <cell r="F29">
            <v>181</v>
          </cell>
          <cell r="G29">
            <v>685</v>
          </cell>
          <cell r="H29">
            <v>0.20900692840646651</v>
          </cell>
          <cell r="I29">
            <v>866</v>
          </cell>
          <cell r="J29">
            <v>177</v>
          </cell>
          <cell r="K29">
            <v>634</v>
          </cell>
          <cell r="L29">
            <v>0.21824907521578299</v>
          </cell>
          <cell r="M29">
            <v>811</v>
          </cell>
          <cell r="N29">
            <v>181</v>
          </cell>
          <cell r="O29">
            <v>631</v>
          </cell>
          <cell r="P29">
            <v>0.2229064039408867</v>
          </cell>
          <cell r="Q29">
            <v>812</v>
          </cell>
          <cell r="R29">
            <v>206</v>
          </cell>
          <cell r="S29">
            <v>576</v>
          </cell>
          <cell r="T29">
            <v>0.26342710997442453</v>
          </cell>
          <cell r="U29">
            <v>782</v>
          </cell>
        </row>
        <row r="30">
          <cell r="A30" t="str">
            <v>28</v>
          </cell>
          <cell r="B30">
            <v>140</v>
          </cell>
          <cell r="C30">
            <v>382</v>
          </cell>
          <cell r="D30">
            <v>0.26819923371647508</v>
          </cell>
          <cell r="E30">
            <v>522</v>
          </cell>
          <cell r="F30">
            <v>163</v>
          </cell>
          <cell r="G30">
            <v>396</v>
          </cell>
          <cell r="H30">
            <v>0.29159212880143115</v>
          </cell>
          <cell r="I30">
            <v>559</v>
          </cell>
          <cell r="J30">
            <v>148</v>
          </cell>
          <cell r="K30">
            <v>384</v>
          </cell>
          <cell r="L30">
            <v>0.2781954887218045</v>
          </cell>
          <cell r="M30">
            <v>532</v>
          </cell>
          <cell r="N30">
            <v>163</v>
          </cell>
          <cell r="O30">
            <v>379</v>
          </cell>
          <cell r="P30">
            <v>0.30073800738007378</v>
          </cell>
          <cell r="Q30">
            <v>542</v>
          </cell>
          <cell r="R30">
            <v>146</v>
          </cell>
          <cell r="S30">
            <v>387</v>
          </cell>
          <cell r="T30">
            <v>0.27392120075046905</v>
          </cell>
          <cell r="U30">
            <v>533</v>
          </cell>
        </row>
        <row r="31">
          <cell r="A31" t="str">
            <v>29</v>
          </cell>
          <cell r="B31">
            <v>36</v>
          </cell>
          <cell r="C31">
            <v>107</v>
          </cell>
          <cell r="D31">
            <v>0.25174825174825177</v>
          </cell>
          <cell r="E31">
            <v>143</v>
          </cell>
          <cell r="F31">
            <v>38</v>
          </cell>
          <cell r="G31">
            <v>125</v>
          </cell>
          <cell r="H31">
            <v>0.23312883435582821</v>
          </cell>
          <cell r="I31">
            <v>163</v>
          </cell>
          <cell r="J31">
            <v>38</v>
          </cell>
          <cell r="K31">
            <v>114</v>
          </cell>
          <cell r="L31">
            <v>0.25</v>
          </cell>
          <cell r="M31">
            <v>152</v>
          </cell>
          <cell r="N31">
            <v>37</v>
          </cell>
          <cell r="O31">
            <v>128</v>
          </cell>
          <cell r="P31">
            <v>0.22424242424242424</v>
          </cell>
          <cell r="Q31">
            <v>165</v>
          </cell>
          <cell r="R31">
            <v>44</v>
          </cell>
          <cell r="S31">
            <v>154</v>
          </cell>
          <cell r="T31">
            <v>0.22222222222222221</v>
          </cell>
          <cell r="U31">
            <v>198</v>
          </cell>
        </row>
        <row r="32">
          <cell r="A32" t="str">
            <v>30</v>
          </cell>
          <cell r="B32">
            <v>57</v>
          </cell>
          <cell r="C32">
            <v>182</v>
          </cell>
          <cell r="D32">
            <v>0.2384937238493724</v>
          </cell>
          <cell r="E32">
            <v>239</v>
          </cell>
          <cell r="F32">
            <v>61</v>
          </cell>
          <cell r="G32">
            <v>200</v>
          </cell>
          <cell r="H32">
            <v>0.23371647509578544</v>
          </cell>
          <cell r="I32">
            <v>261</v>
          </cell>
          <cell r="J32">
            <v>61</v>
          </cell>
          <cell r="K32">
            <v>184</v>
          </cell>
          <cell r="L32">
            <v>0.24897959183673468</v>
          </cell>
          <cell r="M32">
            <v>245</v>
          </cell>
          <cell r="N32">
            <v>75</v>
          </cell>
          <cell r="O32">
            <v>176</v>
          </cell>
          <cell r="P32">
            <v>0.29880478087649404</v>
          </cell>
          <cell r="Q32">
            <v>251</v>
          </cell>
          <cell r="R32">
            <v>63</v>
          </cell>
          <cell r="S32">
            <v>190</v>
          </cell>
          <cell r="T32">
            <v>0.24901185770750989</v>
          </cell>
          <cell r="U32">
            <v>253</v>
          </cell>
        </row>
        <row r="33">
          <cell r="A33" t="str">
            <v>31</v>
          </cell>
          <cell r="B33">
            <v>214</v>
          </cell>
          <cell r="C33">
            <v>271</v>
          </cell>
          <cell r="D33">
            <v>0.44123711340206184</v>
          </cell>
          <cell r="E33">
            <v>485</v>
          </cell>
          <cell r="F33">
            <v>214</v>
          </cell>
          <cell r="G33">
            <v>260</v>
          </cell>
          <cell r="H33">
            <v>0.45147679324894513</v>
          </cell>
          <cell r="I33">
            <v>474</v>
          </cell>
          <cell r="J33">
            <v>212</v>
          </cell>
          <cell r="K33">
            <v>303</v>
          </cell>
          <cell r="L33">
            <v>0.4116504854368932</v>
          </cell>
          <cell r="M33">
            <v>515</v>
          </cell>
          <cell r="N33">
            <v>186</v>
          </cell>
          <cell r="O33">
            <v>252</v>
          </cell>
          <cell r="P33">
            <v>0.42465753424657532</v>
          </cell>
          <cell r="Q33">
            <v>438</v>
          </cell>
          <cell r="R33">
            <v>204</v>
          </cell>
          <cell r="S33">
            <v>247</v>
          </cell>
          <cell r="T33">
            <v>0.45232815964523282</v>
          </cell>
          <cell r="U33">
            <v>451</v>
          </cell>
        </row>
        <row r="34">
          <cell r="A34" t="str">
            <v>32</v>
          </cell>
          <cell r="B34">
            <v>220</v>
          </cell>
          <cell r="C34">
            <v>294</v>
          </cell>
          <cell r="D34">
            <v>0.42801556420233461</v>
          </cell>
          <cell r="E34">
            <v>514</v>
          </cell>
          <cell r="F34">
            <v>206</v>
          </cell>
          <cell r="G34">
            <v>272</v>
          </cell>
          <cell r="H34">
            <v>0.43096234309623432</v>
          </cell>
          <cell r="I34">
            <v>478</v>
          </cell>
          <cell r="J34">
            <v>183</v>
          </cell>
          <cell r="K34">
            <v>286</v>
          </cell>
          <cell r="L34">
            <v>0.39019189765458423</v>
          </cell>
          <cell r="M34">
            <v>469</v>
          </cell>
          <cell r="N34">
            <v>178</v>
          </cell>
          <cell r="O34">
            <v>219</v>
          </cell>
          <cell r="P34">
            <v>0.44836272040302266</v>
          </cell>
          <cell r="Q34">
            <v>397</v>
          </cell>
          <cell r="R34">
            <v>174</v>
          </cell>
          <cell r="S34">
            <v>208</v>
          </cell>
          <cell r="T34">
            <v>0.45549738219895286</v>
          </cell>
          <cell r="U34">
            <v>382</v>
          </cell>
        </row>
        <row r="35">
          <cell r="A35" t="str">
            <v>33</v>
          </cell>
          <cell r="B35">
            <v>168</v>
          </cell>
          <cell r="C35">
            <v>280</v>
          </cell>
          <cell r="D35">
            <v>0.375</v>
          </cell>
          <cell r="E35">
            <v>448</v>
          </cell>
          <cell r="F35">
            <v>189</v>
          </cell>
          <cell r="G35">
            <v>274</v>
          </cell>
          <cell r="H35">
            <v>0.40820734341252701</v>
          </cell>
          <cell r="I35">
            <v>463</v>
          </cell>
          <cell r="J35">
            <v>161</v>
          </cell>
          <cell r="K35">
            <v>256</v>
          </cell>
          <cell r="L35">
            <v>0.38609112709832133</v>
          </cell>
          <cell r="M35">
            <v>417</v>
          </cell>
          <cell r="N35">
            <v>176</v>
          </cell>
          <cell r="O35">
            <v>264</v>
          </cell>
          <cell r="P35">
            <v>0.4</v>
          </cell>
          <cell r="Q35">
            <v>440</v>
          </cell>
          <cell r="R35">
            <v>183</v>
          </cell>
          <cell r="S35">
            <v>268</v>
          </cell>
          <cell r="T35">
            <v>0.40576496674057649</v>
          </cell>
          <cell r="U35">
            <v>451</v>
          </cell>
        </row>
        <row r="36">
          <cell r="A36" t="str">
            <v>34</v>
          </cell>
          <cell r="B36">
            <v>21</v>
          </cell>
          <cell r="C36">
            <v>63</v>
          </cell>
          <cell r="D36">
            <v>0.25</v>
          </cell>
          <cell r="E36">
            <v>84</v>
          </cell>
          <cell r="F36">
            <v>32</v>
          </cell>
          <cell r="G36">
            <v>80</v>
          </cell>
          <cell r="H36">
            <v>0.2857142857142857</v>
          </cell>
          <cell r="I36">
            <v>112</v>
          </cell>
          <cell r="J36">
            <v>34</v>
          </cell>
          <cell r="K36">
            <v>56</v>
          </cell>
          <cell r="L36">
            <v>0.37777777777777777</v>
          </cell>
          <cell r="M36">
            <v>90</v>
          </cell>
          <cell r="N36">
            <v>44</v>
          </cell>
          <cell r="O36">
            <v>89</v>
          </cell>
          <cell r="P36">
            <v>0.33082706766917291</v>
          </cell>
          <cell r="Q36">
            <v>133</v>
          </cell>
          <cell r="R36">
            <v>26</v>
          </cell>
          <cell r="S36">
            <v>70</v>
          </cell>
          <cell r="T36">
            <v>0.27083333333333331</v>
          </cell>
          <cell r="U36">
            <v>96</v>
          </cell>
        </row>
        <row r="37">
          <cell r="A37" t="str">
            <v>35</v>
          </cell>
          <cell r="B37">
            <v>80</v>
          </cell>
          <cell r="C37">
            <v>124</v>
          </cell>
          <cell r="D37">
            <v>0.39215686274509803</v>
          </cell>
          <cell r="E37">
            <v>204</v>
          </cell>
          <cell r="F37">
            <v>101</v>
          </cell>
          <cell r="G37">
            <v>144</v>
          </cell>
          <cell r="H37">
            <v>0.41224489795918368</v>
          </cell>
          <cell r="I37">
            <v>245</v>
          </cell>
          <cell r="J37">
            <v>94</v>
          </cell>
          <cell r="K37">
            <v>131</v>
          </cell>
          <cell r="L37">
            <v>0.4177777777777778</v>
          </cell>
          <cell r="M37">
            <v>225</v>
          </cell>
          <cell r="N37">
            <v>95</v>
          </cell>
          <cell r="O37">
            <v>106</v>
          </cell>
          <cell r="P37">
            <v>0.47263681592039802</v>
          </cell>
          <cell r="Q37">
            <v>201</v>
          </cell>
          <cell r="R37">
            <v>86</v>
          </cell>
          <cell r="S37">
            <v>96</v>
          </cell>
          <cell r="T37">
            <v>0.47252747252747251</v>
          </cell>
          <cell r="U37">
            <v>182</v>
          </cell>
        </row>
        <row r="38">
          <cell r="A38" t="str">
            <v>36</v>
          </cell>
          <cell r="B38">
            <v>87</v>
          </cell>
          <cell r="C38">
            <v>140</v>
          </cell>
          <cell r="D38">
            <v>0.38325991189427311</v>
          </cell>
          <cell r="E38">
            <v>227</v>
          </cell>
          <cell r="F38">
            <v>115</v>
          </cell>
          <cell r="G38">
            <v>157</v>
          </cell>
          <cell r="H38">
            <v>0.42279411764705882</v>
          </cell>
          <cell r="I38">
            <v>272</v>
          </cell>
          <cell r="J38">
            <v>96</v>
          </cell>
          <cell r="K38">
            <v>139</v>
          </cell>
          <cell r="L38">
            <v>0.40851063829787232</v>
          </cell>
          <cell r="M38">
            <v>235</v>
          </cell>
          <cell r="N38">
            <v>109</v>
          </cell>
          <cell r="O38">
            <v>123</v>
          </cell>
          <cell r="P38">
            <v>0.46982758620689657</v>
          </cell>
          <cell r="Q38">
            <v>232</v>
          </cell>
          <cell r="R38">
            <v>109</v>
          </cell>
          <cell r="S38">
            <v>137</v>
          </cell>
          <cell r="T38">
            <v>0.44308943089430897</v>
          </cell>
          <cell r="U38">
            <v>246</v>
          </cell>
        </row>
        <row r="39">
          <cell r="A39" t="str">
            <v>37</v>
          </cell>
          <cell r="B39">
            <v>43</v>
          </cell>
          <cell r="C39">
            <v>75</v>
          </cell>
          <cell r="D39">
            <v>0.36440677966101692</v>
          </cell>
          <cell r="E39">
            <v>118</v>
          </cell>
          <cell r="F39">
            <v>55</v>
          </cell>
          <cell r="G39">
            <v>95</v>
          </cell>
          <cell r="H39">
            <v>0.36666666666666664</v>
          </cell>
          <cell r="I39">
            <v>150</v>
          </cell>
          <cell r="J39">
            <v>46</v>
          </cell>
          <cell r="K39">
            <v>83</v>
          </cell>
          <cell r="L39">
            <v>0.35658914728682173</v>
          </cell>
          <cell r="M39">
            <v>129</v>
          </cell>
          <cell r="N39">
            <v>58</v>
          </cell>
          <cell r="O39">
            <v>71</v>
          </cell>
          <cell r="P39">
            <v>0.44961240310077522</v>
          </cell>
          <cell r="Q39">
            <v>129</v>
          </cell>
          <cell r="R39">
            <v>64</v>
          </cell>
          <cell r="S39">
            <v>79</v>
          </cell>
          <cell r="T39">
            <v>0.44755244755244755</v>
          </cell>
          <cell r="U39">
            <v>143</v>
          </cell>
        </row>
        <row r="40">
          <cell r="A40" t="str">
            <v>60</v>
          </cell>
          <cell r="B40">
            <v>126</v>
          </cell>
          <cell r="C40">
            <v>461</v>
          </cell>
          <cell r="D40">
            <v>0.21465076660988075</v>
          </cell>
          <cell r="E40">
            <v>587</v>
          </cell>
          <cell r="F40">
            <v>128</v>
          </cell>
          <cell r="G40">
            <v>494</v>
          </cell>
          <cell r="H40">
            <v>0.20578778135048231</v>
          </cell>
          <cell r="I40">
            <v>622</v>
          </cell>
          <cell r="J40">
            <v>109</v>
          </cell>
          <cell r="K40">
            <v>440</v>
          </cell>
          <cell r="L40">
            <v>0.19854280510018216</v>
          </cell>
          <cell r="M40">
            <v>549</v>
          </cell>
          <cell r="N40">
            <v>118</v>
          </cell>
          <cell r="O40">
            <v>474</v>
          </cell>
          <cell r="P40">
            <v>0.19932432432432431</v>
          </cell>
          <cell r="Q40">
            <v>592</v>
          </cell>
          <cell r="R40">
            <v>149</v>
          </cell>
          <cell r="S40">
            <v>491</v>
          </cell>
          <cell r="T40">
            <v>0.23281250000000001</v>
          </cell>
          <cell r="U40">
            <v>640</v>
          </cell>
        </row>
        <row r="41">
          <cell r="A41" t="str">
            <v>61</v>
          </cell>
          <cell r="B41">
            <v>120</v>
          </cell>
          <cell r="C41">
            <v>426</v>
          </cell>
          <cell r="D41">
            <v>0.21978021978021978</v>
          </cell>
          <cell r="E41">
            <v>546</v>
          </cell>
          <cell r="F41">
            <v>130</v>
          </cell>
          <cell r="G41">
            <v>474</v>
          </cell>
          <cell r="H41">
            <v>0.21523178807947019</v>
          </cell>
          <cell r="I41">
            <v>604</v>
          </cell>
          <cell r="J41">
            <v>127</v>
          </cell>
          <cell r="K41">
            <v>424</v>
          </cell>
          <cell r="L41">
            <v>0.23049001814882034</v>
          </cell>
          <cell r="M41">
            <v>551</v>
          </cell>
          <cell r="N41">
            <v>112</v>
          </cell>
          <cell r="O41">
            <v>433</v>
          </cell>
          <cell r="P41">
            <v>0.20550458715596331</v>
          </cell>
          <cell r="Q41">
            <v>545</v>
          </cell>
          <cell r="R41">
            <v>145</v>
          </cell>
          <cell r="S41">
            <v>420</v>
          </cell>
          <cell r="T41">
            <v>0.25663716814159293</v>
          </cell>
          <cell r="U41">
            <v>565</v>
          </cell>
        </row>
        <row r="42">
          <cell r="A42" t="str">
            <v>62</v>
          </cell>
          <cell r="B42">
            <v>127</v>
          </cell>
          <cell r="C42">
            <v>235</v>
          </cell>
          <cell r="D42">
            <v>0.35082872928176795</v>
          </cell>
          <cell r="E42">
            <v>362</v>
          </cell>
          <cell r="F42">
            <v>128</v>
          </cell>
          <cell r="G42">
            <v>257</v>
          </cell>
          <cell r="H42">
            <v>0.33246753246753247</v>
          </cell>
          <cell r="I42">
            <v>385</v>
          </cell>
          <cell r="J42">
            <v>125</v>
          </cell>
          <cell r="K42">
            <v>247</v>
          </cell>
          <cell r="L42">
            <v>0.33602150537634407</v>
          </cell>
          <cell r="M42">
            <v>372</v>
          </cell>
          <cell r="N42">
            <v>115</v>
          </cell>
          <cell r="O42">
            <v>238</v>
          </cell>
          <cell r="P42">
            <v>0.32577903682719545</v>
          </cell>
          <cell r="Q42">
            <v>353</v>
          </cell>
          <cell r="R42">
            <v>121</v>
          </cell>
          <cell r="S42">
            <v>226</v>
          </cell>
          <cell r="T42">
            <v>0.34870317002881845</v>
          </cell>
          <cell r="U42">
            <v>347</v>
          </cell>
        </row>
        <row r="43">
          <cell r="A43" t="str">
            <v>63</v>
          </cell>
          <cell r="B43">
            <v>72</v>
          </cell>
          <cell r="C43">
            <v>314</v>
          </cell>
          <cell r="D43">
            <v>0.18652849740932642</v>
          </cell>
          <cell r="E43">
            <v>386</v>
          </cell>
          <cell r="F43">
            <v>83</v>
          </cell>
          <cell r="G43">
            <v>363</v>
          </cell>
          <cell r="H43">
            <v>0.18609865470852019</v>
          </cell>
          <cell r="I43">
            <v>446</v>
          </cell>
          <cell r="J43">
            <v>64</v>
          </cell>
          <cell r="K43">
            <v>318</v>
          </cell>
          <cell r="L43">
            <v>0.16753926701570682</v>
          </cell>
          <cell r="M43">
            <v>382</v>
          </cell>
          <cell r="N43">
            <v>81</v>
          </cell>
          <cell r="O43">
            <v>374</v>
          </cell>
          <cell r="P43">
            <v>0.17802197802197803</v>
          </cell>
          <cell r="Q43">
            <v>455</v>
          </cell>
          <cell r="R43">
            <v>78</v>
          </cell>
          <cell r="S43">
            <v>307</v>
          </cell>
          <cell r="T43">
            <v>0.20259740259740261</v>
          </cell>
          <cell r="U43">
            <v>385</v>
          </cell>
        </row>
        <row r="44">
          <cell r="A44" t="str">
            <v>64</v>
          </cell>
          <cell r="B44">
            <v>556</v>
          </cell>
          <cell r="C44">
            <v>384</v>
          </cell>
          <cell r="D44">
            <v>0.59148936170212763</v>
          </cell>
          <cell r="E44">
            <v>940</v>
          </cell>
          <cell r="F44">
            <v>537</v>
          </cell>
          <cell r="G44">
            <v>401</v>
          </cell>
          <cell r="H44">
            <v>0.57249466950959493</v>
          </cell>
          <cell r="I44">
            <v>938</v>
          </cell>
          <cell r="J44">
            <v>533</v>
          </cell>
          <cell r="K44">
            <v>369</v>
          </cell>
          <cell r="L44">
            <v>0.59090909090909094</v>
          </cell>
          <cell r="M44">
            <v>902</v>
          </cell>
          <cell r="N44">
            <v>552</v>
          </cell>
          <cell r="O44">
            <v>360</v>
          </cell>
          <cell r="P44">
            <v>0.60526315789473684</v>
          </cell>
          <cell r="Q44">
            <v>912</v>
          </cell>
          <cell r="R44">
            <v>523</v>
          </cell>
          <cell r="S44">
            <v>369</v>
          </cell>
          <cell r="T44">
            <v>0.58632286995515692</v>
          </cell>
          <cell r="U44">
            <v>892</v>
          </cell>
        </row>
        <row r="45">
          <cell r="A45" t="str">
            <v>65</v>
          </cell>
          <cell r="B45">
            <v>518</v>
          </cell>
          <cell r="C45">
            <v>328</v>
          </cell>
          <cell r="D45">
            <v>0.61229314420803782</v>
          </cell>
          <cell r="E45">
            <v>846</v>
          </cell>
          <cell r="F45">
            <v>500</v>
          </cell>
          <cell r="G45">
            <v>311</v>
          </cell>
          <cell r="H45">
            <v>0.61652281134401976</v>
          </cell>
          <cell r="I45">
            <v>811</v>
          </cell>
          <cell r="J45">
            <v>501</v>
          </cell>
          <cell r="K45">
            <v>321</v>
          </cell>
          <cell r="L45">
            <v>0.60948905109489049</v>
          </cell>
          <cell r="M45">
            <v>822</v>
          </cell>
          <cell r="N45">
            <v>509</v>
          </cell>
          <cell r="O45">
            <v>310</v>
          </cell>
          <cell r="P45">
            <v>0.6214896214896215</v>
          </cell>
          <cell r="Q45">
            <v>819</v>
          </cell>
          <cell r="R45">
            <v>506</v>
          </cell>
          <cell r="S45">
            <v>336</v>
          </cell>
          <cell r="T45">
            <v>0.60095011876484561</v>
          </cell>
          <cell r="U45">
            <v>842</v>
          </cell>
        </row>
        <row r="46">
          <cell r="A46" t="str">
            <v>66</v>
          </cell>
          <cell r="B46">
            <v>333</v>
          </cell>
          <cell r="C46">
            <v>225</v>
          </cell>
          <cell r="D46">
            <v>0.59677419354838712</v>
          </cell>
          <cell r="E46">
            <v>558</v>
          </cell>
          <cell r="F46">
            <v>266</v>
          </cell>
          <cell r="G46">
            <v>205</v>
          </cell>
          <cell r="H46">
            <v>0.56475583864118895</v>
          </cell>
          <cell r="I46">
            <v>471</v>
          </cell>
          <cell r="J46">
            <v>303</v>
          </cell>
          <cell r="K46">
            <v>208</v>
          </cell>
          <cell r="L46">
            <v>0.59295499021526421</v>
          </cell>
          <cell r="M46">
            <v>511</v>
          </cell>
          <cell r="N46">
            <v>304</v>
          </cell>
          <cell r="O46">
            <v>207</v>
          </cell>
          <cell r="P46">
            <v>0.59491193737769077</v>
          </cell>
          <cell r="Q46">
            <v>511</v>
          </cell>
          <cell r="R46">
            <v>270</v>
          </cell>
          <cell r="S46">
            <v>196</v>
          </cell>
          <cell r="T46">
            <v>0.57939914163090134</v>
          </cell>
          <cell r="U46">
            <v>466</v>
          </cell>
        </row>
        <row r="47">
          <cell r="A47" t="str">
            <v>67</v>
          </cell>
          <cell r="B47">
            <v>221</v>
          </cell>
          <cell r="C47">
            <v>183</v>
          </cell>
          <cell r="D47">
            <v>0.54702970297029707</v>
          </cell>
          <cell r="E47">
            <v>404</v>
          </cell>
          <cell r="F47">
            <v>252</v>
          </cell>
          <cell r="G47">
            <v>240</v>
          </cell>
          <cell r="H47">
            <v>0.51219512195121952</v>
          </cell>
          <cell r="I47">
            <v>492</v>
          </cell>
          <cell r="J47">
            <v>234</v>
          </cell>
          <cell r="K47">
            <v>190</v>
          </cell>
          <cell r="L47">
            <v>0.55188679245283023</v>
          </cell>
          <cell r="M47">
            <v>424</v>
          </cell>
          <cell r="N47">
            <v>273</v>
          </cell>
          <cell r="O47">
            <v>219</v>
          </cell>
          <cell r="P47">
            <v>0.55487804878048785</v>
          </cell>
          <cell r="Q47">
            <v>492</v>
          </cell>
          <cell r="R47">
            <v>248</v>
          </cell>
          <cell r="S47">
            <v>201</v>
          </cell>
          <cell r="T47">
            <v>0.5523385300668151</v>
          </cell>
          <cell r="U47">
            <v>449</v>
          </cell>
        </row>
        <row r="48">
          <cell r="A48" t="str">
            <v>68</v>
          </cell>
          <cell r="B48">
            <v>262</v>
          </cell>
          <cell r="C48">
            <v>199</v>
          </cell>
          <cell r="D48">
            <v>0.5683297180043384</v>
          </cell>
          <cell r="E48">
            <v>461</v>
          </cell>
          <cell r="F48">
            <v>262</v>
          </cell>
          <cell r="G48">
            <v>193</v>
          </cell>
          <cell r="H48">
            <v>0.57582417582417578</v>
          </cell>
          <cell r="I48">
            <v>455</v>
          </cell>
          <cell r="J48">
            <v>267</v>
          </cell>
          <cell r="K48">
            <v>191</v>
          </cell>
          <cell r="L48">
            <v>0.58296943231441045</v>
          </cell>
          <cell r="M48">
            <v>458</v>
          </cell>
          <cell r="N48">
            <v>275</v>
          </cell>
          <cell r="O48">
            <v>203</v>
          </cell>
          <cell r="P48">
            <v>0.57531380753138073</v>
          </cell>
          <cell r="Q48">
            <v>478</v>
          </cell>
          <cell r="R48">
            <v>291</v>
          </cell>
          <cell r="S48">
            <v>177</v>
          </cell>
          <cell r="T48">
            <v>0.62179487179487181</v>
          </cell>
          <cell r="U48">
            <v>468</v>
          </cell>
        </row>
        <row r="49">
          <cell r="A49" t="str">
            <v>69</v>
          </cell>
          <cell r="B49">
            <v>153</v>
          </cell>
          <cell r="C49">
            <v>119</v>
          </cell>
          <cell r="D49">
            <v>0.5625</v>
          </cell>
          <cell r="E49">
            <v>272</v>
          </cell>
          <cell r="F49">
            <v>137</v>
          </cell>
          <cell r="G49">
            <v>131</v>
          </cell>
          <cell r="H49">
            <v>0.51119402985074625</v>
          </cell>
          <cell r="I49">
            <v>268</v>
          </cell>
          <cell r="J49">
            <v>171</v>
          </cell>
          <cell r="K49">
            <v>119</v>
          </cell>
          <cell r="L49">
            <v>0.58965517241379306</v>
          </cell>
          <cell r="M49">
            <v>290</v>
          </cell>
          <cell r="N49">
            <v>141</v>
          </cell>
          <cell r="O49">
            <v>139</v>
          </cell>
          <cell r="P49">
            <v>0.50357142857142856</v>
          </cell>
          <cell r="Q49">
            <v>280</v>
          </cell>
          <cell r="R49">
            <v>184</v>
          </cell>
          <cell r="S49">
            <v>131</v>
          </cell>
          <cell r="T49">
            <v>0.58412698412698416</v>
          </cell>
          <cell r="U49">
            <v>315</v>
          </cell>
        </row>
        <row r="50">
          <cell r="A50" t="str">
            <v>70</v>
          </cell>
          <cell r="B50">
            <v>174</v>
          </cell>
          <cell r="C50">
            <v>164</v>
          </cell>
          <cell r="D50">
            <v>0.51479289940828399</v>
          </cell>
          <cell r="E50">
            <v>338</v>
          </cell>
          <cell r="F50">
            <v>192</v>
          </cell>
          <cell r="G50">
            <v>161</v>
          </cell>
          <cell r="H50">
            <v>0.5439093484419264</v>
          </cell>
          <cell r="I50">
            <v>353</v>
          </cell>
          <cell r="J50">
            <v>197</v>
          </cell>
          <cell r="K50">
            <v>132</v>
          </cell>
          <cell r="L50">
            <v>0.59878419452887544</v>
          </cell>
          <cell r="M50">
            <v>329</v>
          </cell>
          <cell r="N50">
            <v>227</v>
          </cell>
          <cell r="O50">
            <v>147</v>
          </cell>
          <cell r="P50">
            <v>0.60695187165775399</v>
          </cell>
          <cell r="Q50">
            <v>374</v>
          </cell>
          <cell r="R50">
            <v>206</v>
          </cell>
          <cell r="S50">
            <v>152</v>
          </cell>
          <cell r="T50">
            <v>0.57541899441340782</v>
          </cell>
          <cell r="U50">
            <v>358</v>
          </cell>
        </row>
        <row r="51">
          <cell r="A51" t="str">
            <v>71</v>
          </cell>
          <cell r="B51">
            <v>151</v>
          </cell>
          <cell r="C51">
            <v>124</v>
          </cell>
          <cell r="D51">
            <v>0.54909090909090907</v>
          </cell>
          <cell r="E51">
            <v>275</v>
          </cell>
          <cell r="F51">
            <v>158</v>
          </cell>
          <cell r="G51">
            <v>129</v>
          </cell>
          <cell r="H51">
            <v>0.55052264808362372</v>
          </cell>
          <cell r="I51">
            <v>287</v>
          </cell>
          <cell r="J51">
            <v>165</v>
          </cell>
          <cell r="K51">
            <v>142</v>
          </cell>
          <cell r="L51">
            <v>0.53745928338762217</v>
          </cell>
          <cell r="M51">
            <v>307</v>
          </cell>
          <cell r="N51">
            <v>177</v>
          </cell>
          <cell r="O51">
            <v>169</v>
          </cell>
          <cell r="P51">
            <v>0.51156069364161849</v>
          </cell>
          <cell r="Q51">
            <v>346</v>
          </cell>
          <cell r="R51">
            <v>186</v>
          </cell>
          <cell r="S51">
            <v>153</v>
          </cell>
          <cell r="T51">
            <v>0.54867256637168138</v>
          </cell>
          <cell r="U51">
            <v>339</v>
          </cell>
        </row>
        <row r="52">
          <cell r="A52" t="str">
            <v>72</v>
          </cell>
          <cell r="B52">
            <v>35</v>
          </cell>
          <cell r="C52">
            <v>68</v>
          </cell>
          <cell r="D52">
            <v>0.33980582524271846</v>
          </cell>
          <cell r="E52">
            <v>103</v>
          </cell>
          <cell r="F52">
            <v>45</v>
          </cell>
          <cell r="G52">
            <v>81</v>
          </cell>
          <cell r="H52">
            <v>0.35714285714285715</v>
          </cell>
          <cell r="I52">
            <v>126</v>
          </cell>
          <cell r="J52">
            <v>48</v>
          </cell>
          <cell r="K52">
            <v>75</v>
          </cell>
          <cell r="L52">
            <v>0.3902439024390244</v>
          </cell>
          <cell r="M52">
            <v>123</v>
          </cell>
          <cell r="N52">
            <v>36</v>
          </cell>
          <cell r="O52">
            <v>66</v>
          </cell>
          <cell r="P52">
            <v>0.35294117647058826</v>
          </cell>
          <cell r="Q52">
            <v>102</v>
          </cell>
          <cell r="R52">
            <v>40</v>
          </cell>
          <cell r="S52">
            <v>82</v>
          </cell>
          <cell r="T52">
            <v>0.32786885245901637</v>
          </cell>
          <cell r="U52">
            <v>122</v>
          </cell>
        </row>
        <row r="53">
          <cell r="A53" t="str">
            <v>73</v>
          </cell>
          <cell r="B53">
            <v>19</v>
          </cell>
          <cell r="C53">
            <v>21</v>
          </cell>
          <cell r="D53">
            <v>0.47499999999999998</v>
          </cell>
          <cell r="E53">
            <v>40</v>
          </cell>
          <cell r="F53">
            <v>14</v>
          </cell>
          <cell r="G53">
            <v>15</v>
          </cell>
          <cell r="H53">
            <v>0.48275862068965519</v>
          </cell>
          <cell r="I53">
            <v>29</v>
          </cell>
          <cell r="J53">
            <v>21</v>
          </cell>
          <cell r="K53">
            <v>24</v>
          </cell>
          <cell r="L53">
            <v>0.46666666666666667</v>
          </cell>
          <cell r="M53">
            <v>45</v>
          </cell>
          <cell r="N53">
            <v>19</v>
          </cell>
          <cell r="O53">
            <v>20</v>
          </cell>
          <cell r="P53">
            <v>0.48717948717948717</v>
          </cell>
          <cell r="Q53">
            <v>39</v>
          </cell>
          <cell r="R53">
            <v>16</v>
          </cell>
          <cell r="S53">
            <v>21</v>
          </cell>
          <cell r="T53">
            <v>0.43243243243243246</v>
          </cell>
          <cell r="U53">
            <v>37</v>
          </cell>
        </row>
        <row r="54">
          <cell r="A54" t="str">
            <v>74</v>
          </cell>
          <cell r="B54">
            <v>68</v>
          </cell>
          <cell r="C54">
            <v>136</v>
          </cell>
          <cell r="D54">
            <v>0.33333333333333331</v>
          </cell>
          <cell r="E54">
            <v>204</v>
          </cell>
          <cell r="F54">
            <v>83</v>
          </cell>
          <cell r="G54">
            <v>111</v>
          </cell>
          <cell r="H54">
            <v>0.42783505154639173</v>
          </cell>
          <cell r="I54">
            <v>194</v>
          </cell>
          <cell r="J54">
            <v>81</v>
          </cell>
          <cell r="K54">
            <v>134</v>
          </cell>
          <cell r="L54">
            <v>0.37674418604651161</v>
          </cell>
          <cell r="M54">
            <v>215</v>
          </cell>
          <cell r="N54">
            <v>71</v>
          </cell>
          <cell r="O54">
            <v>135</v>
          </cell>
          <cell r="P54">
            <v>0.3446601941747573</v>
          </cell>
          <cell r="Q54">
            <v>206</v>
          </cell>
          <cell r="R54">
            <v>72</v>
          </cell>
          <cell r="S54">
            <v>113</v>
          </cell>
          <cell r="T54">
            <v>0.38918918918918921</v>
          </cell>
          <cell r="U54">
            <v>185</v>
          </cell>
        </row>
        <row r="55">
          <cell r="A55" t="str">
            <v>76</v>
          </cell>
          <cell r="B55">
            <v>5</v>
          </cell>
          <cell r="C55">
            <v>9</v>
          </cell>
          <cell r="D55">
            <v>0.35714285714285715</v>
          </cell>
          <cell r="E55">
            <v>14</v>
          </cell>
          <cell r="F55">
            <v>5</v>
          </cell>
          <cell r="G55">
            <v>13</v>
          </cell>
          <cell r="H55">
            <v>0.27777777777777779</v>
          </cell>
          <cell r="I55">
            <v>18</v>
          </cell>
          <cell r="K55">
            <v>12</v>
          </cell>
          <cell r="L55">
            <v>0</v>
          </cell>
          <cell r="M55">
            <v>12</v>
          </cell>
          <cell r="N55">
            <v>5</v>
          </cell>
          <cell r="O55">
            <v>16</v>
          </cell>
          <cell r="P55">
            <v>0.23809523809523808</v>
          </cell>
          <cell r="Q55">
            <v>21</v>
          </cell>
          <cell r="R55">
            <v>4</v>
          </cell>
          <cell r="S55">
            <v>12</v>
          </cell>
          <cell r="T55">
            <v>0.25</v>
          </cell>
          <cell r="U55">
            <v>16</v>
          </cell>
        </row>
        <row r="56">
          <cell r="A56" t="str">
            <v>77</v>
          </cell>
          <cell r="B56">
            <v>4</v>
          </cell>
          <cell r="C56">
            <v>11</v>
          </cell>
          <cell r="D56">
            <v>0.26666666666666666</v>
          </cell>
          <cell r="E56">
            <v>15</v>
          </cell>
          <cell r="F56">
            <v>5</v>
          </cell>
          <cell r="G56">
            <v>2</v>
          </cell>
          <cell r="H56">
            <v>0.7142857142857143</v>
          </cell>
          <cell r="I56">
            <v>7</v>
          </cell>
          <cell r="J56">
            <v>4</v>
          </cell>
          <cell r="K56">
            <v>3</v>
          </cell>
          <cell r="L56">
            <v>0.5714285714285714</v>
          </cell>
          <cell r="M56">
            <v>7</v>
          </cell>
          <cell r="N56">
            <v>1</v>
          </cell>
          <cell r="O56">
            <v>3</v>
          </cell>
          <cell r="P56">
            <v>0.25</v>
          </cell>
          <cell r="Q56">
            <v>4</v>
          </cell>
          <cell r="R56">
            <v>1</v>
          </cell>
          <cell r="S56">
            <v>6</v>
          </cell>
          <cell r="T56">
            <v>0.14285714285714285</v>
          </cell>
          <cell r="U56">
            <v>7</v>
          </cell>
        </row>
        <row r="57">
          <cell r="A57" t="str">
            <v>85</v>
          </cell>
          <cell r="B57">
            <v>85</v>
          </cell>
          <cell r="C57">
            <v>68</v>
          </cell>
          <cell r="D57">
            <v>0.55555555555555558</v>
          </cell>
          <cell r="E57">
            <v>153</v>
          </cell>
          <cell r="F57">
            <v>74</v>
          </cell>
          <cell r="G57">
            <v>77</v>
          </cell>
          <cell r="H57">
            <v>0.49006622516556292</v>
          </cell>
          <cell r="I57">
            <v>151</v>
          </cell>
          <cell r="J57">
            <v>74</v>
          </cell>
          <cell r="K57">
            <v>78</v>
          </cell>
          <cell r="L57">
            <v>0.48684210526315791</v>
          </cell>
          <cell r="M57">
            <v>152</v>
          </cell>
          <cell r="N57">
            <v>89</v>
          </cell>
          <cell r="O57">
            <v>68</v>
          </cell>
          <cell r="P57">
            <v>0.56687898089171973</v>
          </cell>
          <cell r="Q57">
            <v>157</v>
          </cell>
          <cell r="R57">
            <v>87</v>
          </cell>
          <cell r="S57">
            <v>66</v>
          </cell>
          <cell r="T57">
            <v>0.56862745098039214</v>
          </cell>
          <cell r="U57">
            <v>153</v>
          </cell>
        </row>
        <row r="58">
          <cell r="A58" t="str">
            <v>86</v>
          </cell>
          <cell r="B58">
            <v>113</v>
          </cell>
          <cell r="C58">
            <v>80</v>
          </cell>
          <cell r="D58">
            <v>0.58549222797927458</v>
          </cell>
          <cell r="E58">
            <v>193</v>
          </cell>
          <cell r="F58">
            <v>99</v>
          </cell>
          <cell r="G58">
            <v>85</v>
          </cell>
          <cell r="H58">
            <v>0.53804347826086951</v>
          </cell>
          <cell r="I58">
            <v>184</v>
          </cell>
          <cell r="J58">
            <v>107</v>
          </cell>
          <cell r="K58">
            <v>95</v>
          </cell>
          <cell r="L58">
            <v>0.52970297029702973</v>
          </cell>
          <cell r="M58">
            <v>202</v>
          </cell>
          <cell r="N58">
            <v>109</v>
          </cell>
          <cell r="O58">
            <v>92</v>
          </cell>
          <cell r="P58">
            <v>0.54228855721393032</v>
          </cell>
          <cell r="Q58">
            <v>201</v>
          </cell>
          <cell r="R58">
            <v>115</v>
          </cell>
          <cell r="S58">
            <v>83</v>
          </cell>
          <cell r="T58">
            <v>0.58080808080808077</v>
          </cell>
          <cell r="U58">
            <v>198</v>
          </cell>
        </row>
        <row r="59">
          <cell r="A59" t="str">
            <v>87</v>
          </cell>
          <cell r="B59">
            <v>168</v>
          </cell>
          <cell r="C59">
            <v>85</v>
          </cell>
          <cell r="D59">
            <v>0.66403162055335974</v>
          </cell>
          <cell r="E59">
            <v>253</v>
          </cell>
          <cell r="F59">
            <v>170</v>
          </cell>
          <cell r="G59">
            <v>94</v>
          </cell>
          <cell r="H59">
            <v>0.64393939393939392</v>
          </cell>
          <cell r="I59">
            <v>264</v>
          </cell>
          <cell r="J59">
            <v>166</v>
          </cell>
          <cell r="K59">
            <v>113</v>
          </cell>
          <cell r="L59">
            <v>0.59498207885304655</v>
          </cell>
          <cell r="M59">
            <v>279</v>
          </cell>
          <cell r="N59">
            <v>195</v>
          </cell>
          <cell r="O59">
            <v>88</v>
          </cell>
          <cell r="P59">
            <v>0.68904593639575973</v>
          </cell>
          <cell r="Q59">
            <v>283</v>
          </cell>
          <cell r="R59">
            <v>167</v>
          </cell>
          <cell r="S59">
            <v>85</v>
          </cell>
          <cell r="T59">
            <v>0.66269841269841268</v>
          </cell>
          <cell r="U59">
            <v>252</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382</v>
          </cell>
          <cell r="C64">
            <v>394</v>
          </cell>
          <cell r="D64">
            <v>0.49226804123711343</v>
          </cell>
          <cell r="E64">
            <v>776</v>
          </cell>
          <cell r="F64">
            <v>400</v>
          </cell>
          <cell r="G64">
            <v>441</v>
          </cell>
          <cell r="H64">
            <v>0.47562425683709869</v>
          </cell>
          <cell r="I64">
            <v>841</v>
          </cell>
          <cell r="J64">
            <v>422</v>
          </cell>
          <cell r="K64">
            <v>459</v>
          </cell>
          <cell r="L64">
            <v>0.47900113507377978</v>
          </cell>
          <cell r="M64">
            <v>881</v>
          </cell>
          <cell r="N64">
            <v>409</v>
          </cell>
          <cell r="O64">
            <v>478</v>
          </cell>
          <cell r="P64">
            <v>0.46110484780157834</v>
          </cell>
          <cell r="Q64">
            <v>887</v>
          </cell>
          <cell r="R64">
            <v>412</v>
          </cell>
          <cell r="S64">
            <v>468</v>
          </cell>
          <cell r="T64">
            <v>0.4681818181818182</v>
          </cell>
          <cell r="U64">
            <v>880</v>
          </cell>
        </row>
        <row r="65">
          <cell r="A65" t="str">
            <v>02</v>
          </cell>
          <cell r="B65">
            <v>301</v>
          </cell>
          <cell r="C65">
            <v>356</v>
          </cell>
          <cell r="D65">
            <v>0.45814307458143072</v>
          </cell>
          <cell r="E65">
            <v>657</v>
          </cell>
          <cell r="F65">
            <v>284</v>
          </cell>
          <cell r="G65">
            <v>404</v>
          </cell>
          <cell r="H65">
            <v>0.41279069767441862</v>
          </cell>
          <cell r="I65">
            <v>688</v>
          </cell>
          <cell r="J65">
            <v>306</v>
          </cell>
          <cell r="K65">
            <v>393</v>
          </cell>
          <cell r="L65">
            <v>0.43776824034334766</v>
          </cell>
          <cell r="M65">
            <v>699</v>
          </cell>
          <cell r="N65">
            <v>333</v>
          </cell>
          <cell r="O65">
            <v>422</v>
          </cell>
          <cell r="P65">
            <v>0.44105960264900662</v>
          </cell>
          <cell r="Q65">
            <v>755</v>
          </cell>
          <cell r="R65">
            <v>336</v>
          </cell>
          <cell r="S65">
            <v>419</v>
          </cell>
          <cell r="T65">
            <v>0.44503311258278144</v>
          </cell>
          <cell r="U65">
            <v>755</v>
          </cell>
        </row>
        <row r="66">
          <cell r="A66" t="str">
            <v>03</v>
          </cell>
          <cell r="B66">
            <v>813</v>
          </cell>
          <cell r="C66">
            <v>423</v>
          </cell>
          <cell r="D66">
            <v>0.65776699029126218</v>
          </cell>
          <cell r="E66">
            <v>1236</v>
          </cell>
          <cell r="F66">
            <v>762</v>
          </cell>
          <cell r="G66">
            <v>392</v>
          </cell>
          <cell r="H66">
            <v>0.66031195840554591</v>
          </cell>
          <cell r="I66">
            <v>1154</v>
          </cell>
          <cell r="J66">
            <v>908</v>
          </cell>
          <cell r="K66">
            <v>438</v>
          </cell>
          <cell r="L66">
            <v>0.67459138187221401</v>
          </cell>
          <cell r="M66">
            <v>1346</v>
          </cell>
          <cell r="N66">
            <v>898</v>
          </cell>
          <cell r="O66">
            <v>449</v>
          </cell>
          <cell r="P66">
            <v>0.66666666666666663</v>
          </cell>
          <cell r="Q66">
            <v>1347</v>
          </cell>
          <cell r="R66">
            <v>854</v>
          </cell>
          <cell r="S66">
            <v>467</v>
          </cell>
          <cell r="T66">
            <v>0.6464799394398183</v>
          </cell>
          <cell r="U66">
            <v>1321</v>
          </cell>
        </row>
        <row r="67">
          <cell r="A67" t="str">
            <v>04</v>
          </cell>
          <cell r="B67">
            <v>1167</v>
          </cell>
          <cell r="C67">
            <v>1128</v>
          </cell>
          <cell r="D67">
            <v>0.50849673202614376</v>
          </cell>
          <cell r="E67">
            <v>2295</v>
          </cell>
          <cell r="F67">
            <v>1187</v>
          </cell>
          <cell r="G67">
            <v>1169</v>
          </cell>
          <cell r="H67">
            <v>0.50382003395585739</v>
          </cell>
          <cell r="I67">
            <v>2356</v>
          </cell>
          <cell r="J67">
            <v>1301</v>
          </cell>
          <cell r="K67">
            <v>1205</v>
          </cell>
          <cell r="L67">
            <v>0.51915403032721463</v>
          </cell>
          <cell r="M67">
            <v>2506</v>
          </cell>
          <cell r="N67">
            <v>1343</v>
          </cell>
          <cell r="O67">
            <v>1261</v>
          </cell>
          <cell r="P67">
            <v>0.51574500768049159</v>
          </cell>
          <cell r="Q67">
            <v>2604</v>
          </cell>
          <cell r="R67">
            <v>1417</v>
          </cell>
          <cell r="S67">
            <v>1270</v>
          </cell>
          <cell r="T67">
            <v>0.52735392631187195</v>
          </cell>
          <cell r="U67">
            <v>2687</v>
          </cell>
        </row>
        <row r="68">
          <cell r="A68" t="str">
            <v>05</v>
          </cell>
          <cell r="B68">
            <v>352</v>
          </cell>
          <cell r="C68">
            <v>1016</v>
          </cell>
          <cell r="D68">
            <v>0.25730994152046782</v>
          </cell>
          <cell r="E68">
            <v>1368</v>
          </cell>
          <cell r="F68">
            <v>317</v>
          </cell>
          <cell r="G68">
            <v>1092</v>
          </cell>
          <cell r="H68">
            <v>0.22498225691980128</v>
          </cell>
          <cell r="I68">
            <v>1409</v>
          </cell>
          <cell r="J68">
            <v>302</v>
          </cell>
          <cell r="K68">
            <v>1026</v>
          </cell>
          <cell r="L68">
            <v>0.22740963855421686</v>
          </cell>
          <cell r="M68">
            <v>1328</v>
          </cell>
          <cell r="N68">
            <v>326</v>
          </cell>
          <cell r="O68">
            <v>1069</v>
          </cell>
          <cell r="P68">
            <v>0.23369175627240144</v>
          </cell>
          <cell r="Q68">
            <v>1395</v>
          </cell>
          <cell r="R68">
            <v>375</v>
          </cell>
          <cell r="S68">
            <v>1035</v>
          </cell>
          <cell r="T68">
            <v>0.26595744680851063</v>
          </cell>
          <cell r="U68">
            <v>1410</v>
          </cell>
        </row>
        <row r="69">
          <cell r="A69" t="str">
            <v>06</v>
          </cell>
          <cell r="B69">
            <v>192</v>
          </cell>
          <cell r="C69">
            <v>556</v>
          </cell>
          <cell r="D69">
            <v>0.25668449197860965</v>
          </cell>
          <cell r="E69">
            <v>748</v>
          </cell>
          <cell r="F69">
            <v>229</v>
          </cell>
          <cell r="G69">
            <v>606</v>
          </cell>
          <cell r="H69">
            <v>0.274251497005988</v>
          </cell>
          <cell r="I69">
            <v>835</v>
          </cell>
          <cell r="J69">
            <v>209</v>
          </cell>
          <cell r="K69">
            <v>556</v>
          </cell>
          <cell r="L69">
            <v>0.27320261437908494</v>
          </cell>
          <cell r="M69">
            <v>765</v>
          </cell>
          <cell r="N69">
            <v>226</v>
          </cell>
          <cell r="O69">
            <v>576</v>
          </cell>
          <cell r="P69">
            <v>0.28179551122194513</v>
          </cell>
          <cell r="Q69">
            <v>802</v>
          </cell>
          <cell r="R69">
            <v>210</v>
          </cell>
          <cell r="S69">
            <v>602</v>
          </cell>
          <cell r="T69">
            <v>0.25862068965517243</v>
          </cell>
          <cell r="U69">
            <v>812</v>
          </cell>
        </row>
        <row r="70">
          <cell r="A70" t="str">
            <v>07</v>
          </cell>
          <cell r="B70">
            <v>376</v>
          </cell>
          <cell r="C70">
            <v>573</v>
          </cell>
          <cell r="D70">
            <v>0.39620653319283455</v>
          </cell>
          <cell r="E70">
            <v>949</v>
          </cell>
          <cell r="F70">
            <v>395</v>
          </cell>
          <cell r="G70">
            <v>562</v>
          </cell>
          <cell r="H70">
            <v>0.41274817136886105</v>
          </cell>
          <cell r="I70">
            <v>957</v>
          </cell>
          <cell r="J70">
            <v>362</v>
          </cell>
          <cell r="K70">
            <v>572</v>
          </cell>
          <cell r="L70">
            <v>0.38758029978586722</v>
          </cell>
          <cell r="M70">
            <v>934</v>
          </cell>
          <cell r="N70">
            <v>354</v>
          </cell>
          <cell r="O70">
            <v>514</v>
          </cell>
          <cell r="P70">
            <v>0.40783410138248849</v>
          </cell>
          <cell r="Q70">
            <v>868</v>
          </cell>
          <cell r="R70">
            <v>368</v>
          </cell>
          <cell r="S70">
            <v>500</v>
          </cell>
          <cell r="T70">
            <v>0.42396313364055299</v>
          </cell>
          <cell r="U70">
            <v>868</v>
          </cell>
        </row>
        <row r="71">
          <cell r="A71" t="str">
            <v>08</v>
          </cell>
          <cell r="B71">
            <v>160</v>
          </cell>
          <cell r="C71">
            <v>279</v>
          </cell>
          <cell r="D71">
            <v>0.36446469248291574</v>
          </cell>
          <cell r="E71">
            <v>439</v>
          </cell>
          <cell r="F71">
            <v>200</v>
          </cell>
          <cell r="G71">
            <v>340</v>
          </cell>
          <cell r="H71">
            <v>0.37037037037037035</v>
          </cell>
          <cell r="I71">
            <v>540</v>
          </cell>
          <cell r="J71">
            <v>183</v>
          </cell>
          <cell r="K71">
            <v>288</v>
          </cell>
          <cell r="L71">
            <v>0.38853503184713378</v>
          </cell>
          <cell r="M71">
            <v>471</v>
          </cell>
          <cell r="N71">
            <v>211</v>
          </cell>
          <cell r="O71">
            <v>288</v>
          </cell>
          <cell r="P71">
            <v>0.42284569138276551</v>
          </cell>
          <cell r="Q71">
            <v>499</v>
          </cell>
          <cell r="R71">
            <v>208</v>
          </cell>
          <cell r="S71">
            <v>282</v>
          </cell>
          <cell r="T71">
            <v>0.42448979591836733</v>
          </cell>
          <cell r="U71">
            <v>490</v>
          </cell>
        </row>
        <row r="72">
          <cell r="A72" t="str">
            <v>09</v>
          </cell>
          <cell r="B72">
            <v>374</v>
          </cell>
          <cell r="C72">
            <v>1206</v>
          </cell>
          <cell r="D72">
            <v>0.23670886075949368</v>
          </cell>
          <cell r="E72">
            <v>1580</v>
          </cell>
          <cell r="F72">
            <v>406</v>
          </cell>
          <cell r="G72">
            <v>1298</v>
          </cell>
          <cell r="H72">
            <v>0.23826291079812206</v>
          </cell>
          <cell r="I72">
            <v>1704</v>
          </cell>
          <cell r="J72">
            <v>364</v>
          </cell>
          <cell r="K72">
            <v>1171</v>
          </cell>
          <cell r="L72">
            <v>0.23713355048859935</v>
          </cell>
          <cell r="M72">
            <v>1535</v>
          </cell>
          <cell r="N72">
            <v>366</v>
          </cell>
          <cell r="O72">
            <v>1270</v>
          </cell>
          <cell r="P72">
            <v>0.22371638141809291</v>
          </cell>
          <cell r="Q72">
            <v>1636</v>
          </cell>
          <cell r="R72">
            <v>422</v>
          </cell>
          <cell r="S72">
            <v>1214</v>
          </cell>
          <cell r="T72">
            <v>0.25794621026894865</v>
          </cell>
          <cell r="U72">
            <v>1636</v>
          </cell>
        </row>
        <row r="73">
          <cell r="A73" t="str">
            <v>10</v>
          </cell>
          <cell r="B73">
            <v>929</v>
          </cell>
          <cell r="C73">
            <v>728</v>
          </cell>
          <cell r="D73">
            <v>0.56065178032589014</v>
          </cell>
          <cell r="E73">
            <v>1657</v>
          </cell>
          <cell r="F73">
            <v>944</v>
          </cell>
          <cell r="G73">
            <v>763</v>
          </cell>
          <cell r="H73">
            <v>0.55301698886936146</v>
          </cell>
          <cell r="I73">
            <v>1707</v>
          </cell>
          <cell r="J73">
            <v>950</v>
          </cell>
          <cell r="K73">
            <v>718</v>
          </cell>
          <cell r="L73">
            <v>0.5695443645083933</v>
          </cell>
          <cell r="M73">
            <v>1668</v>
          </cell>
          <cell r="N73">
            <v>969</v>
          </cell>
          <cell r="O73">
            <v>753</v>
          </cell>
          <cell r="P73">
            <v>0.56271777003484325</v>
          </cell>
          <cell r="Q73">
            <v>1722</v>
          </cell>
          <cell r="R73">
            <v>971</v>
          </cell>
          <cell r="S73">
            <v>727</v>
          </cell>
          <cell r="T73">
            <v>0.57184923439340396</v>
          </cell>
          <cell r="U73">
            <v>1698</v>
          </cell>
        </row>
        <row r="74">
          <cell r="A74" t="str">
            <v>12</v>
          </cell>
          <cell r="B74">
            <v>410</v>
          </cell>
          <cell r="C74">
            <v>448</v>
          </cell>
          <cell r="D74">
            <v>0.47785547785547783</v>
          </cell>
          <cell r="E74">
            <v>858</v>
          </cell>
          <cell r="F74">
            <v>449</v>
          </cell>
          <cell r="G74">
            <v>447</v>
          </cell>
          <cell r="H74">
            <v>0.5011160714285714</v>
          </cell>
          <cell r="I74">
            <v>896</v>
          </cell>
          <cell r="J74">
            <v>475</v>
          </cell>
          <cell r="K74">
            <v>465</v>
          </cell>
          <cell r="L74">
            <v>0.50531914893617025</v>
          </cell>
          <cell r="M74">
            <v>940</v>
          </cell>
          <cell r="N74">
            <v>480</v>
          </cell>
          <cell r="O74">
            <v>490</v>
          </cell>
          <cell r="P74">
            <v>0.49484536082474229</v>
          </cell>
          <cell r="Q74">
            <v>970</v>
          </cell>
          <cell r="R74">
            <v>268</v>
          </cell>
          <cell r="S74">
            <v>190</v>
          </cell>
          <cell r="T74">
            <v>0.58515283842794763</v>
          </cell>
          <cell r="U74">
            <v>458</v>
          </cell>
        </row>
        <row r="75">
          <cell r="A75" t="str">
            <v>11</v>
          </cell>
          <cell r="B75">
            <v>268</v>
          </cell>
          <cell r="C75">
            <v>184</v>
          </cell>
          <cell r="D75">
            <v>0.59292035398230092</v>
          </cell>
          <cell r="E75">
            <v>452</v>
          </cell>
          <cell r="F75">
            <v>258</v>
          </cell>
          <cell r="G75">
            <v>203</v>
          </cell>
          <cell r="H75">
            <v>0.55965292841648595</v>
          </cell>
          <cell r="I75">
            <v>461</v>
          </cell>
          <cell r="J75">
            <v>266</v>
          </cell>
          <cell r="K75">
            <v>233</v>
          </cell>
          <cell r="L75">
            <v>0.53306613226452904</v>
          </cell>
          <cell r="M75">
            <v>499</v>
          </cell>
          <cell r="N75">
            <v>293</v>
          </cell>
          <cell r="O75">
            <v>180</v>
          </cell>
          <cell r="P75">
            <v>0.61945031712473575</v>
          </cell>
          <cell r="Q75">
            <v>473</v>
          </cell>
          <cell r="R75">
            <v>473</v>
          </cell>
          <cell r="S75">
            <v>469</v>
          </cell>
          <cell r="T75">
            <v>0.50212314225053079</v>
          </cell>
          <cell r="U75">
            <v>942</v>
          </cell>
        </row>
        <row r="76">
          <cell r="A76" t="str">
            <v>Théologie</v>
          </cell>
          <cell r="B76">
            <v>8</v>
          </cell>
          <cell r="C76">
            <v>17</v>
          </cell>
          <cell r="D76">
            <v>0.32</v>
          </cell>
          <cell r="E76">
            <v>25</v>
          </cell>
          <cell r="F76">
            <v>10</v>
          </cell>
          <cell r="G76">
            <v>14</v>
          </cell>
          <cell r="H76">
            <v>0.41666666666666669</v>
          </cell>
          <cell r="I76">
            <v>24</v>
          </cell>
          <cell r="J76">
            <v>4</v>
          </cell>
          <cell r="K76">
            <v>14</v>
          </cell>
          <cell r="L76">
            <v>0.22222222222222221</v>
          </cell>
          <cell r="M76">
            <v>18</v>
          </cell>
          <cell r="N76">
            <v>6</v>
          </cell>
          <cell r="O76">
            <v>17</v>
          </cell>
          <cell r="P76">
            <v>0.2608695652173913</v>
          </cell>
          <cell r="Q76">
            <v>23</v>
          </cell>
          <cell r="R76">
            <v>4</v>
          </cell>
          <cell r="S76">
            <v>17</v>
          </cell>
          <cell r="T76">
            <v>0.19047619047619047</v>
          </cell>
          <cell r="U76">
            <v>21</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671</v>
          </cell>
          <cell r="C81">
            <v>740</v>
          </cell>
          <cell r="D81">
            <v>0.4755492558469171</v>
          </cell>
          <cell r="E81">
            <v>1411</v>
          </cell>
          <cell r="F81">
            <v>670</v>
          </cell>
          <cell r="G81">
            <v>823</v>
          </cell>
          <cell r="H81">
            <v>0.44876088412592097</v>
          </cell>
          <cell r="I81">
            <v>1493</v>
          </cell>
          <cell r="J81">
            <v>714</v>
          </cell>
          <cell r="K81">
            <v>838</v>
          </cell>
          <cell r="L81">
            <v>0.46005154639175255</v>
          </cell>
          <cell r="M81">
            <v>1552</v>
          </cell>
          <cell r="N81">
            <v>731</v>
          </cell>
          <cell r="O81">
            <v>876</v>
          </cell>
          <cell r="P81">
            <v>0.45488487865588051</v>
          </cell>
          <cell r="Q81">
            <v>1607</v>
          </cell>
          <cell r="R81">
            <v>744</v>
          </cell>
          <cell r="S81">
            <v>871</v>
          </cell>
          <cell r="T81">
            <v>0.46068111455108357</v>
          </cell>
          <cell r="U81">
            <v>1615</v>
          </cell>
        </row>
        <row r="82">
          <cell r="A82" t="str">
            <v>Lettres</v>
          </cell>
          <cell r="B82">
            <v>2042</v>
          </cell>
          <cell r="C82">
            <v>1706</v>
          </cell>
          <cell r="D82">
            <v>0.54482390608324438</v>
          </cell>
          <cell r="E82">
            <v>3748</v>
          </cell>
          <cell r="F82">
            <v>2027</v>
          </cell>
          <cell r="G82">
            <v>1721</v>
          </cell>
          <cell r="H82">
            <v>0.54082177161152611</v>
          </cell>
          <cell r="I82">
            <v>3748</v>
          </cell>
          <cell r="J82">
            <v>2256</v>
          </cell>
          <cell r="K82">
            <v>1791</v>
          </cell>
          <cell r="L82">
            <v>0.55744996293550775</v>
          </cell>
          <cell r="M82">
            <v>4047</v>
          </cell>
          <cell r="N82">
            <v>2270</v>
          </cell>
          <cell r="O82">
            <v>1867</v>
          </cell>
          <cell r="P82">
            <v>0.54870679236161468</v>
          </cell>
          <cell r="Q82">
            <v>4137</v>
          </cell>
          <cell r="R82">
            <v>2304</v>
          </cell>
          <cell r="S82">
            <v>1873</v>
          </cell>
          <cell r="T82">
            <v>0.55159205171175485</v>
          </cell>
          <cell r="U82">
            <v>4177</v>
          </cell>
        </row>
        <row r="83">
          <cell r="A83" t="str">
            <v>Pharmacie</v>
          </cell>
          <cell r="B83">
            <v>268</v>
          </cell>
          <cell r="C83">
            <v>184</v>
          </cell>
          <cell r="D83">
            <v>0.59292035398230092</v>
          </cell>
          <cell r="E83">
            <v>452</v>
          </cell>
          <cell r="F83">
            <v>258</v>
          </cell>
          <cell r="G83">
            <v>203</v>
          </cell>
          <cell r="H83">
            <v>0.55965292841648595</v>
          </cell>
          <cell r="I83">
            <v>461</v>
          </cell>
          <cell r="J83">
            <v>266</v>
          </cell>
          <cell r="K83">
            <v>233</v>
          </cell>
          <cell r="L83">
            <v>0.53306613226452904</v>
          </cell>
          <cell r="M83">
            <v>499</v>
          </cell>
          <cell r="N83">
            <v>293</v>
          </cell>
          <cell r="O83">
            <v>180</v>
          </cell>
          <cell r="P83">
            <v>0.61945031712473575</v>
          </cell>
          <cell r="Q83">
            <v>473</v>
          </cell>
          <cell r="R83">
            <v>268</v>
          </cell>
          <cell r="S83">
            <v>190</v>
          </cell>
          <cell r="T83">
            <v>0.58515283842794763</v>
          </cell>
          <cell r="U83">
            <v>458</v>
          </cell>
        </row>
        <row r="84">
          <cell r="A84" t="str">
            <v>Sciences</v>
          </cell>
          <cell r="B84">
            <v>1982</v>
          </cell>
          <cell r="C84">
            <v>3509</v>
          </cell>
          <cell r="D84">
            <v>0.36095428883627756</v>
          </cell>
          <cell r="E84">
            <v>5491</v>
          </cell>
          <cell r="F84">
            <v>2058</v>
          </cell>
          <cell r="G84">
            <v>3737</v>
          </cell>
          <cell r="H84">
            <v>0.35513373597929249</v>
          </cell>
          <cell r="I84">
            <v>5795</v>
          </cell>
          <cell r="J84">
            <v>1990</v>
          </cell>
          <cell r="K84">
            <v>3520</v>
          </cell>
          <cell r="L84">
            <v>0.36116152450090744</v>
          </cell>
          <cell r="M84">
            <v>5510</v>
          </cell>
          <cell r="N84">
            <v>2053</v>
          </cell>
          <cell r="O84">
            <v>3647</v>
          </cell>
          <cell r="P84">
            <v>0.3601754385964912</v>
          </cell>
          <cell r="Q84">
            <v>5700</v>
          </cell>
          <cell r="R84">
            <v>2123</v>
          </cell>
          <cell r="S84">
            <v>3590</v>
          </cell>
          <cell r="T84">
            <v>0.37160861193768596</v>
          </cell>
          <cell r="U84">
            <v>5713</v>
          </cell>
        </row>
        <row r="85">
          <cell r="A85" t="str">
            <v>Total général</v>
          </cell>
          <cell r="B85">
            <v>4963</v>
          </cell>
          <cell r="C85">
            <v>6139</v>
          </cell>
          <cell r="D85">
            <v>0.44703656998738966</v>
          </cell>
          <cell r="E85">
            <v>11102</v>
          </cell>
          <cell r="F85">
            <v>5013</v>
          </cell>
          <cell r="G85">
            <v>6484</v>
          </cell>
          <cell r="H85">
            <v>0.43602678959728625</v>
          </cell>
          <cell r="I85">
            <v>11497</v>
          </cell>
          <cell r="J85">
            <v>5226</v>
          </cell>
          <cell r="K85">
            <v>6382</v>
          </cell>
          <cell r="L85">
            <v>0.45020675396278431</v>
          </cell>
          <cell r="M85">
            <v>11608</v>
          </cell>
          <cell r="N85">
            <v>5347</v>
          </cell>
          <cell r="O85">
            <v>6570</v>
          </cell>
          <cell r="P85">
            <v>0.44868675002097841</v>
          </cell>
          <cell r="Q85">
            <v>11917</v>
          </cell>
        </row>
      </sheetData>
      <sheetData sheetId="17">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42</v>
          </cell>
          <cell r="C3">
            <v>43</v>
          </cell>
          <cell r="D3">
            <v>0.49411764705882355</v>
          </cell>
          <cell r="E3">
            <v>85</v>
          </cell>
          <cell r="F3">
            <v>55</v>
          </cell>
          <cell r="G3">
            <v>37</v>
          </cell>
          <cell r="H3">
            <v>0.59782608695652173</v>
          </cell>
          <cell r="I3">
            <v>92</v>
          </cell>
          <cell r="J3">
            <v>43</v>
          </cell>
          <cell r="K3">
            <v>40</v>
          </cell>
          <cell r="L3">
            <v>0.51807228915662651</v>
          </cell>
          <cell r="M3">
            <v>83</v>
          </cell>
          <cell r="N3">
            <v>39</v>
          </cell>
          <cell r="O3">
            <v>31</v>
          </cell>
          <cell r="P3">
            <v>0.55714285714285716</v>
          </cell>
          <cell r="Q3">
            <v>70</v>
          </cell>
          <cell r="R3">
            <v>45</v>
          </cell>
          <cell r="S3">
            <v>25</v>
          </cell>
          <cell r="T3">
            <v>0.6428571428571429</v>
          </cell>
          <cell r="U3">
            <v>70</v>
          </cell>
        </row>
        <row r="4">
          <cell r="A4" t="str">
            <v>02</v>
          </cell>
          <cell r="B4">
            <v>29</v>
          </cell>
          <cell r="C4">
            <v>31</v>
          </cell>
          <cell r="D4">
            <v>0.48333333333333334</v>
          </cell>
          <cell r="E4">
            <v>60</v>
          </cell>
          <cell r="F4">
            <v>25</v>
          </cell>
          <cell r="G4">
            <v>23</v>
          </cell>
          <cell r="H4">
            <v>0.52083333333333337</v>
          </cell>
          <cell r="I4">
            <v>48</v>
          </cell>
          <cell r="J4">
            <v>21</v>
          </cell>
          <cell r="K4">
            <v>36</v>
          </cell>
          <cell r="L4">
            <v>0.36842105263157893</v>
          </cell>
          <cell r="M4">
            <v>57</v>
          </cell>
          <cell r="N4">
            <v>27</v>
          </cell>
          <cell r="O4">
            <v>22</v>
          </cell>
          <cell r="P4">
            <v>0.55102040816326525</v>
          </cell>
          <cell r="Q4">
            <v>49</v>
          </cell>
          <cell r="R4">
            <v>25</v>
          </cell>
          <cell r="S4">
            <v>33</v>
          </cell>
          <cell r="T4">
            <v>0.43103448275862066</v>
          </cell>
          <cell r="U4">
            <v>58</v>
          </cell>
        </row>
        <row r="5">
          <cell r="A5" t="str">
            <v>03</v>
          </cell>
          <cell r="B5">
            <v>8</v>
          </cell>
          <cell r="C5">
            <v>5</v>
          </cell>
          <cell r="D5">
            <v>0.61538461538461542</v>
          </cell>
          <cell r="E5">
            <v>13</v>
          </cell>
          <cell r="F5">
            <v>11</v>
          </cell>
          <cell r="G5">
            <v>10</v>
          </cell>
          <cell r="H5">
            <v>0.52380952380952384</v>
          </cell>
          <cell r="I5">
            <v>21</v>
          </cell>
          <cell r="J5">
            <v>7</v>
          </cell>
          <cell r="K5">
            <v>10</v>
          </cell>
          <cell r="L5">
            <v>0.41176470588235292</v>
          </cell>
          <cell r="M5">
            <v>17</v>
          </cell>
          <cell r="N5">
            <v>6</v>
          </cell>
          <cell r="O5">
            <v>16</v>
          </cell>
          <cell r="P5">
            <v>0.27272727272727271</v>
          </cell>
          <cell r="Q5">
            <v>22</v>
          </cell>
          <cell r="R5">
            <v>7</v>
          </cell>
          <cell r="S5">
            <v>7</v>
          </cell>
          <cell r="T5">
            <v>0.5</v>
          </cell>
          <cell r="U5">
            <v>14</v>
          </cell>
        </row>
        <row r="6">
          <cell r="A6" t="str">
            <v>04</v>
          </cell>
          <cell r="B6">
            <v>38</v>
          </cell>
          <cell r="C6">
            <v>28</v>
          </cell>
          <cell r="D6">
            <v>0.5757575757575758</v>
          </cell>
          <cell r="E6">
            <v>66</v>
          </cell>
          <cell r="F6">
            <v>55</v>
          </cell>
          <cell r="G6">
            <v>46</v>
          </cell>
          <cell r="H6">
            <v>0.54455445544554459</v>
          </cell>
          <cell r="I6">
            <v>101</v>
          </cell>
          <cell r="J6">
            <v>51</v>
          </cell>
          <cell r="K6">
            <v>54</v>
          </cell>
          <cell r="L6">
            <v>0.48571428571428571</v>
          </cell>
          <cell r="M6">
            <v>105</v>
          </cell>
          <cell r="N6">
            <v>42</v>
          </cell>
          <cell r="O6">
            <v>58</v>
          </cell>
          <cell r="P6">
            <v>0.42</v>
          </cell>
          <cell r="Q6">
            <v>100</v>
          </cell>
          <cell r="R6">
            <v>49</v>
          </cell>
          <cell r="S6">
            <v>54</v>
          </cell>
          <cell r="T6">
            <v>0.47572815533980584</v>
          </cell>
          <cell r="U6">
            <v>103</v>
          </cell>
        </row>
        <row r="7">
          <cell r="A7" t="str">
            <v>05</v>
          </cell>
          <cell r="B7">
            <v>60</v>
          </cell>
          <cell r="C7">
            <v>68</v>
          </cell>
          <cell r="D7">
            <v>0.46875</v>
          </cell>
          <cell r="E7">
            <v>128</v>
          </cell>
          <cell r="F7">
            <v>74</v>
          </cell>
          <cell r="G7">
            <v>99</v>
          </cell>
          <cell r="H7">
            <v>0.4277456647398844</v>
          </cell>
          <cell r="I7">
            <v>173</v>
          </cell>
          <cell r="J7">
            <v>78</v>
          </cell>
          <cell r="K7">
            <v>113</v>
          </cell>
          <cell r="L7">
            <v>0.40837696335078533</v>
          </cell>
          <cell r="M7">
            <v>191</v>
          </cell>
          <cell r="N7">
            <v>61</v>
          </cell>
          <cell r="O7">
            <v>105</v>
          </cell>
          <cell r="P7">
            <v>0.36746987951807231</v>
          </cell>
          <cell r="Q7">
            <v>166</v>
          </cell>
          <cell r="R7">
            <v>71</v>
          </cell>
          <cell r="S7">
            <v>114</v>
          </cell>
          <cell r="T7">
            <v>0.38378378378378381</v>
          </cell>
          <cell r="U7">
            <v>185</v>
          </cell>
        </row>
        <row r="8">
          <cell r="A8" t="str">
            <v>06</v>
          </cell>
          <cell r="B8">
            <v>103</v>
          </cell>
          <cell r="C8">
            <v>77</v>
          </cell>
          <cell r="D8">
            <v>0.57222222222222219</v>
          </cell>
          <cell r="E8">
            <v>180</v>
          </cell>
          <cell r="F8">
            <v>70</v>
          </cell>
          <cell r="G8">
            <v>64</v>
          </cell>
          <cell r="H8">
            <v>0.52238805970149249</v>
          </cell>
          <cell r="I8">
            <v>134</v>
          </cell>
          <cell r="J8">
            <v>87</v>
          </cell>
          <cell r="K8">
            <v>82</v>
          </cell>
          <cell r="L8">
            <v>0.51479289940828399</v>
          </cell>
          <cell r="M8">
            <v>169</v>
          </cell>
          <cell r="N8">
            <v>106</v>
          </cell>
          <cell r="O8">
            <v>92</v>
          </cell>
          <cell r="P8">
            <v>0.53535353535353536</v>
          </cell>
          <cell r="Q8">
            <v>198</v>
          </cell>
          <cell r="R8">
            <v>109</v>
          </cell>
          <cell r="S8">
            <v>86</v>
          </cell>
          <cell r="T8">
            <v>0.55897435897435899</v>
          </cell>
          <cell r="U8">
            <v>195</v>
          </cell>
        </row>
        <row r="9">
          <cell r="A9" t="str">
            <v>07</v>
          </cell>
          <cell r="B9">
            <v>124</v>
          </cell>
          <cell r="C9">
            <v>48</v>
          </cell>
          <cell r="D9">
            <v>0.72093023255813948</v>
          </cell>
          <cell r="E9">
            <v>172</v>
          </cell>
          <cell r="F9">
            <v>101</v>
          </cell>
          <cell r="G9">
            <v>49</v>
          </cell>
          <cell r="H9">
            <v>0.67333333333333334</v>
          </cell>
          <cell r="I9">
            <v>150</v>
          </cell>
          <cell r="J9">
            <v>144</v>
          </cell>
          <cell r="K9">
            <v>47</v>
          </cell>
          <cell r="L9">
            <v>0.75392670157068065</v>
          </cell>
          <cell r="M9">
            <v>191</v>
          </cell>
          <cell r="N9">
            <v>148</v>
          </cell>
          <cell r="O9">
            <v>55</v>
          </cell>
          <cell r="P9">
            <v>0.72906403940886699</v>
          </cell>
          <cell r="Q9">
            <v>203</v>
          </cell>
          <cell r="R9">
            <v>130</v>
          </cell>
          <cell r="S9">
            <v>52</v>
          </cell>
          <cell r="T9">
            <v>0.7142857142857143</v>
          </cell>
          <cell r="U9">
            <v>182</v>
          </cell>
        </row>
        <row r="10">
          <cell r="A10" t="str">
            <v>08</v>
          </cell>
          <cell r="B10">
            <v>32</v>
          </cell>
          <cell r="C10">
            <v>17</v>
          </cell>
          <cell r="D10">
            <v>0.65306122448979587</v>
          </cell>
          <cell r="E10">
            <v>49</v>
          </cell>
          <cell r="F10">
            <v>20</v>
          </cell>
          <cell r="G10">
            <v>16</v>
          </cell>
          <cell r="H10">
            <v>0.55555555555555558</v>
          </cell>
          <cell r="I10">
            <v>36</v>
          </cell>
          <cell r="J10">
            <v>31</v>
          </cell>
          <cell r="K10">
            <v>16</v>
          </cell>
          <cell r="L10">
            <v>0.65957446808510634</v>
          </cell>
          <cell r="M10">
            <v>47</v>
          </cell>
          <cell r="N10">
            <v>33</v>
          </cell>
          <cell r="O10">
            <v>12</v>
          </cell>
          <cell r="P10">
            <v>0.73333333333333328</v>
          </cell>
          <cell r="Q10">
            <v>45</v>
          </cell>
          <cell r="R10">
            <v>26</v>
          </cell>
          <cell r="S10">
            <v>19</v>
          </cell>
          <cell r="T10">
            <v>0.57777777777777772</v>
          </cell>
          <cell r="U10">
            <v>45</v>
          </cell>
        </row>
        <row r="11">
          <cell r="A11" t="str">
            <v>09</v>
          </cell>
          <cell r="B11">
            <v>73</v>
          </cell>
          <cell r="C11">
            <v>35</v>
          </cell>
          <cell r="D11">
            <v>0.67592592592592593</v>
          </cell>
          <cell r="E11">
            <v>108</v>
          </cell>
          <cell r="F11">
            <v>67</v>
          </cell>
          <cell r="G11">
            <v>32</v>
          </cell>
          <cell r="H11">
            <v>0.6767676767676768</v>
          </cell>
          <cell r="I11">
            <v>99</v>
          </cell>
          <cell r="J11">
            <v>103</v>
          </cell>
          <cell r="K11">
            <v>33</v>
          </cell>
          <cell r="L11">
            <v>0.75735294117647056</v>
          </cell>
          <cell r="M11">
            <v>136</v>
          </cell>
          <cell r="N11">
            <v>89</v>
          </cell>
          <cell r="O11">
            <v>43</v>
          </cell>
          <cell r="P11">
            <v>0.6742424242424242</v>
          </cell>
          <cell r="Q11">
            <v>132</v>
          </cell>
          <cell r="R11">
            <v>92</v>
          </cell>
          <cell r="S11">
            <v>56</v>
          </cell>
          <cell r="T11">
            <v>0.6216216216216216</v>
          </cell>
          <cell r="U11">
            <v>148</v>
          </cell>
        </row>
        <row r="12">
          <cell r="A12" t="str">
            <v>10</v>
          </cell>
          <cell r="B12">
            <v>39</v>
          </cell>
          <cell r="C12">
            <v>12</v>
          </cell>
          <cell r="D12">
            <v>0.76470588235294112</v>
          </cell>
          <cell r="E12">
            <v>51</v>
          </cell>
          <cell r="F12">
            <v>31</v>
          </cell>
          <cell r="G12">
            <v>8</v>
          </cell>
          <cell r="H12">
            <v>0.79487179487179482</v>
          </cell>
          <cell r="I12">
            <v>39</v>
          </cell>
          <cell r="J12">
            <v>46</v>
          </cell>
          <cell r="K12">
            <v>17</v>
          </cell>
          <cell r="L12">
            <v>0.73015873015873012</v>
          </cell>
          <cell r="M12">
            <v>63</v>
          </cell>
          <cell r="N12">
            <v>47</v>
          </cell>
          <cell r="O12">
            <v>21</v>
          </cell>
          <cell r="P12">
            <v>0.69117647058823528</v>
          </cell>
          <cell r="Q12">
            <v>68</v>
          </cell>
          <cell r="R12">
            <v>37</v>
          </cell>
          <cell r="S12">
            <v>22</v>
          </cell>
          <cell r="T12">
            <v>0.6271186440677966</v>
          </cell>
          <cell r="U12">
            <v>59</v>
          </cell>
        </row>
        <row r="13">
          <cell r="A13" t="str">
            <v>11</v>
          </cell>
          <cell r="B13">
            <v>85</v>
          </cell>
          <cell r="C13">
            <v>32</v>
          </cell>
          <cell r="D13">
            <v>0.72649572649572647</v>
          </cell>
          <cell r="E13">
            <v>117</v>
          </cell>
          <cell r="F13">
            <v>76</v>
          </cell>
          <cell r="G13">
            <v>37</v>
          </cell>
          <cell r="H13">
            <v>0.67256637168141598</v>
          </cell>
          <cell r="I13">
            <v>113</v>
          </cell>
          <cell r="J13">
            <v>109</v>
          </cell>
          <cell r="K13">
            <v>47</v>
          </cell>
          <cell r="L13">
            <v>0.69871794871794868</v>
          </cell>
          <cell r="M13">
            <v>156</v>
          </cell>
          <cell r="N13">
            <v>87</v>
          </cell>
          <cell r="O13">
            <v>40</v>
          </cell>
          <cell r="P13">
            <v>0.68503937007874016</v>
          </cell>
          <cell r="Q13">
            <v>127</v>
          </cell>
          <cell r="R13">
            <v>94</v>
          </cell>
          <cell r="S13">
            <v>36</v>
          </cell>
          <cell r="T13">
            <v>0.72307692307692306</v>
          </cell>
          <cell r="U13">
            <v>130</v>
          </cell>
        </row>
        <row r="14">
          <cell r="A14" t="str">
            <v>12</v>
          </cell>
          <cell r="B14">
            <v>23</v>
          </cell>
          <cell r="C14">
            <v>9</v>
          </cell>
          <cell r="D14">
            <v>0.71875</v>
          </cell>
          <cell r="E14">
            <v>32</v>
          </cell>
          <cell r="F14">
            <v>20</v>
          </cell>
          <cell r="G14">
            <v>8</v>
          </cell>
          <cell r="H14">
            <v>0.7142857142857143</v>
          </cell>
          <cell r="I14">
            <v>28</v>
          </cell>
          <cell r="J14">
            <v>30</v>
          </cell>
          <cell r="K14">
            <v>12</v>
          </cell>
          <cell r="L14">
            <v>0.7142857142857143</v>
          </cell>
          <cell r="M14">
            <v>42</v>
          </cell>
          <cell r="N14">
            <v>22</v>
          </cell>
          <cell r="O14">
            <v>11</v>
          </cell>
          <cell r="P14">
            <v>0.66666666666666663</v>
          </cell>
          <cell r="Q14">
            <v>33</v>
          </cell>
          <cell r="R14">
            <v>25</v>
          </cell>
          <cell r="S14">
            <v>17</v>
          </cell>
          <cell r="T14">
            <v>0.59523809523809523</v>
          </cell>
          <cell r="U14">
            <v>42</v>
          </cell>
        </row>
        <row r="15">
          <cell r="A15" t="str">
            <v>13</v>
          </cell>
          <cell r="B15">
            <v>17</v>
          </cell>
          <cell r="C15">
            <v>7</v>
          </cell>
          <cell r="D15">
            <v>0.70833333333333337</v>
          </cell>
          <cell r="E15">
            <v>24</v>
          </cell>
          <cell r="F15">
            <v>20</v>
          </cell>
          <cell r="G15">
            <v>5</v>
          </cell>
          <cell r="H15">
            <v>0.8</v>
          </cell>
          <cell r="I15">
            <v>25</v>
          </cell>
          <cell r="J15">
            <v>22</v>
          </cell>
          <cell r="K15">
            <v>3</v>
          </cell>
          <cell r="L15">
            <v>0.88</v>
          </cell>
          <cell r="M15">
            <v>25</v>
          </cell>
          <cell r="N15">
            <v>18</v>
          </cell>
          <cell r="O15">
            <v>5</v>
          </cell>
          <cell r="P15">
            <v>0.78260869565217395</v>
          </cell>
          <cell r="Q15">
            <v>23</v>
          </cell>
          <cell r="R15">
            <v>15</v>
          </cell>
          <cell r="S15">
            <v>7</v>
          </cell>
          <cell r="T15">
            <v>0.68181818181818177</v>
          </cell>
          <cell r="U15">
            <v>22</v>
          </cell>
        </row>
        <row r="16">
          <cell r="A16" t="str">
            <v>14</v>
          </cell>
          <cell r="B16">
            <v>62</v>
          </cell>
          <cell r="C16">
            <v>23</v>
          </cell>
          <cell r="D16">
            <v>0.72941176470588232</v>
          </cell>
          <cell r="E16">
            <v>85</v>
          </cell>
          <cell r="F16">
            <v>71</v>
          </cell>
          <cell r="G16">
            <v>27</v>
          </cell>
          <cell r="H16">
            <v>0.72448979591836737</v>
          </cell>
          <cell r="I16">
            <v>98</v>
          </cell>
          <cell r="J16">
            <v>86</v>
          </cell>
          <cell r="K16">
            <v>34</v>
          </cell>
          <cell r="L16">
            <v>0.71666666666666667</v>
          </cell>
          <cell r="M16">
            <v>120</v>
          </cell>
          <cell r="N16">
            <v>92</v>
          </cell>
          <cell r="O16">
            <v>35</v>
          </cell>
          <cell r="P16">
            <v>0.72440944881889768</v>
          </cell>
          <cell r="Q16">
            <v>127</v>
          </cell>
          <cell r="R16">
            <v>67</v>
          </cell>
          <cell r="S16">
            <v>33</v>
          </cell>
          <cell r="T16">
            <v>0.67</v>
          </cell>
          <cell r="U16">
            <v>100</v>
          </cell>
        </row>
        <row r="17">
          <cell r="A17" t="str">
            <v>15</v>
          </cell>
          <cell r="B17">
            <v>36</v>
          </cell>
          <cell r="C17">
            <v>27</v>
          </cell>
          <cell r="D17">
            <v>0.5714285714285714</v>
          </cell>
          <cell r="E17">
            <v>63</v>
          </cell>
          <cell r="F17">
            <v>34</v>
          </cell>
          <cell r="G17">
            <v>29</v>
          </cell>
          <cell r="H17">
            <v>0.53968253968253965</v>
          </cell>
          <cell r="I17">
            <v>63</v>
          </cell>
          <cell r="J17">
            <v>49</v>
          </cell>
          <cell r="K17">
            <v>24</v>
          </cell>
          <cell r="L17">
            <v>0.67123287671232879</v>
          </cell>
          <cell r="M17">
            <v>73</v>
          </cell>
          <cell r="N17">
            <v>55</v>
          </cell>
          <cell r="O17">
            <v>45</v>
          </cell>
          <cell r="P17">
            <v>0.55000000000000004</v>
          </cell>
          <cell r="Q17">
            <v>100</v>
          </cell>
          <cell r="R17">
            <v>52</v>
          </cell>
          <cell r="S17">
            <v>44</v>
          </cell>
          <cell r="T17">
            <v>0.54166666666666663</v>
          </cell>
          <cell r="U17">
            <v>96</v>
          </cell>
        </row>
        <row r="18">
          <cell r="A18" t="str">
            <v>16</v>
          </cell>
          <cell r="B18">
            <v>64</v>
          </cell>
          <cell r="C18">
            <v>44</v>
          </cell>
          <cell r="D18">
            <v>0.59259259259259256</v>
          </cell>
          <cell r="E18">
            <v>108</v>
          </cell>
          <cell r="F18">
            <v>72</v>
          </cell>
          <cell r="G18">
            <v>41</v>
          </cell>
          <cell r="H18">
            <v>0.63716814159292035</v>
          </cell>
          <cell r="I18">
            <v>113</v>
          </cell>
          <cell r="J18">
            <v>90</v>
          </cell>
          <cell r="K18">
            <v>47</v>
          </cell>
          <cell r="L18">
            <v>0.65693430656934304</v>
          </cell>
          <cell r="M18">
            <v>137</v>
          </cell>
          <cell r="N18">
            <v>101</v>
          </cell>
          <cell r="O18">
            <v>63</v>
          </cell>
          <cell r="P18">
            <v>0.61585365853658536</v>
          </cell>
          <cell r="Q18">
            <v>164</v>
          </cell>
          <cell r="R18">
            <v>102</v>
          </cell>
          <cell r="S18">
            <v>63</v>
          </cell>
          <cell r="T18">
            <v>0.61818181818181817</v>
          </cell>
          <cell r="U18">
            <v>165</v>
          </cell>
        </row>
        <row r="19">
          <cell r="A19" t="str">
            <v>17</v>
          </cell>
          <cell r="B19">
            <v>48</v>
          </cell>
          <cell r="C19">
            <v>66</v>
          </cell>
          <cell r="D19">
            <v>0.42105263157894735</v>
          </cell>
          <cell r="E19">
            <v>114</v>
          </cell>
          <cell r="F19">
            <v>43</v>
          </cell>
          <cell r="G19">
            <v>86</v>
          </cell>
          <cell r="H19">
            <v>0.33333333333333331</v>
          </cell>
          <cell r="I19">
            <v>129</v>
          </cell>
          <cell r="J19">
            <v>51</v>
          </cell>
          <cell r="K19">
            <v>107</v>
          </cell>
          <cell r="L19">
            <v>0.32278481012658228</v>
          </cell>
          <cell r="M19">
            <v>158</v>
          </cell>
          <cell r="N19">
            <v>60</v>
          </cell>
          <cell r="O19">
            <v>108</v>
          </cell>
          <cell r="P19">
            <v>0.35714285714285715</v>
          </cell>
          <cell r="Q19">
            <v>168</v>
          </cell>
          <cell r="R19">
            <v>66</v>
          </cell>
          <cell r="S19">
            <v>114</v>
          </cell>
          <cell r="T19">
            <v>0.36666666666666664</v>
          </cell>
          <cell r="U19">
            <v>180</v>
          </cell>
        </row>
        <row r="20">
          <cell r="A20" t="str">
            <v>18</v>
          </cell>
          <cell r="B20">
            <v>98</v>
          </cell>
          <cell r="C20">
            <v>55</v>
          </cell>
          <cell r="D20">
            <v>0.64052287581699341</v>
          </cell>
          <cell r="E20">
            <v>153</v>
          </cell>
          <cell r="F20">
            <v>107</v>
          </cell>
          <cell r="G20">
            <v>94</v>
          </cell>
          <cell r="H20">
            <v>0.53233830845771146</v>
          </cell>
          <cell r="I20">
            <v>201</v>
          </cell>
          <cell r="J20">
            <v>105</v>
          </cell>
          <cell r="K20">
            <v>75</v>
          </cell>
          <cell r="L20">
            <v>0.58333333333333337</v>
          </cell>
          <cell r="M20">
            <v>180</v>
          </cell>
          <cell r="N20">
            <v>102</v>
          </cell>
          <cell r="O20">
            <v>86</v>
          </cell>
          <cell r="P20">
            <v>0.54255319148936165</v>
          </cell>
          <cell r="Q20">
            <v>188</v>
          </cell>
          <cell r="R20">
            <v>139</v>
          </cell>
          <cell r="S20">
            <v>90</v>
          </cell>
          <cell r="T20">
            <v>0.60698689956331875</v>
          </cell>
          <cell r="U20">
            <v>229</v>
          </cell>
        </row>
        <row r="21">
          <cell r="A21" t="str">
            <v>19</v>
          </cell>
          <cell r="B21">
            <v>124</v>
          </cell>
          <cell r="C21">
            <v>97</v>
          </cell>
          <cell r="D21">
            <v>0.56108597285067874</v>
          </cell>
          <cell r="E21">
            <v>221</v>
          </cell>
          <cell r="F21">
            <v>125</v>
          </cell>
          <cell r="G21">
            <v>112</v>
          </cell>
          <cell r="H21">
            <v>0.52742616033755274</v>
          </cell>
          <cell r="I21">
            <v>237</v>
          </cell>
          <cell r="J21">
            <v>125</v>
          </cell>
          <cell r="K21">
            <v>92</v>
          </cell>
          <cell r="L21">
            <v>0.57603686635944695</v>
          </cell>
          <cell r="M21">
            <v>217</v>
          </cell>
          <cell r="N21">
            <v>127</v>
          </cell>
          <cell r="O21">
            <v>94</v>
          </cell>
          <cell r="P21">
            <v>0.57466063348416285</v>
          </cell>
          <cell r="Q21">
            <v>221</v>
          </cell>
          <cell r="R21">
            <v>119</v>
          </cell>
          <cell r="S21">
            <v>103</v>
          </cell>
          <cell r="T21">
            <v>0.536036036036036</v>
          </cell>
          <cell r="U21">
            <v>222</v>
          </cell>
        </row>
        <row r="22">
          <cell r="A22" t="str">
            <v>20</v>
          </cell>
          <cell r="B22">
            <v>71</v>
          </cell>
          <cell r="C22">
            <v>55</v>
          </cell>
          <cell r="D22">
            <v>0.56349206349206349</v>
          </cell>
          <cell r="E22">
            <v>126</v>
          </cell>
          <cell r="F22">
            <v>72</v>
          </cell>
          <cell r="G22">
            <v>39</v>
          </cell>
          <cell r="H22">
            <v>0.64864864864864868</v>
          </cell>
          <cell r="I22">
            <v>111</v>
          </cell>
          <cell r="J22">
            <v>82</v>
          </cell>
          <cell r="K22">
            <v>48</v>
          </cell>
          <cell r="L22">
            <v>0.63076923076923075</v>
          </cell>
          <cell r="M22">
            <v>130</v>
          </cell>
          <cell r="N22">
            <v>83</v>
          </cell>
          <cell r="O22">
            <v>53</v>
          </cell>
          <cell r="P22">
            <v>0.61029411764705888</v>
          </cell>
          <cell r="Q22">
            <v>136</v>
          </cell>
          <cell r="R22">
            <v>94</v>
          </cell>
          <cell r="S22">
            <v>41</v>
          </cell>
          <cell r="T22">
            <v>0.6962962962962963</v>
          </cell>
          <cell r="U22">
            <v>135</v>
          </cell>
        </row>
        <row r="23">
          <cell r="A23" t="str">
            <v>21</v>
          </cell>
          <cell r="B23">
            <v>87</v>
          </cell>
          <cell r="C23">
            <v>59</v>
          </cell>
          <cell r="D23">
            <v>0.59589041095890416</v>
          </cell>
          <cell r="E23">
            <v>146</v>
          </cell>
          <cell r="F23">
            <v>67</v>
          </cell>
          <cell r="G23">
            <v>64</v>
          </cell>
          <cell r="H23">
            <v>0.51145038167938928</v>
          </cell>
          <cell r="I23">
            <v>131</v>
          </cell>
          <cell r="J23">
            <v>85</v>
          </cell>
          <cell r="K23">
            <v>51</v>
          </cell>
          <cell r="L23">
            <v>0.625</v>
          </cell>
          <cell r="M23">
            <v>136</v>
          </cell>
          <cell r="N23">
            <v>75</v>
          </cell>
          <cell r="O23">
            <v>59</v>
          </cell>
          <cell r="P23">
            <v>0.55970149253731338</v>
          </cell>
          <cell r="Q23">
            <v>134</v>
          </cell>
          <cell r="R23">
            <v>72</v>
          </cell>
          <cell r="S23">
            <v>60</v>
          </cell>
          <cell r="T23">
            <v>0.54545454545454541</v>
          </cell>
          <cell r="U23">
            <v>132</v>
          </cell>
        </row>
        <row r="24">
          <cell r="A24" t="str">
            <v>22</v>
          </cell>
          <cell r="B24">
            <v>116</v>
          </cell>
          <cell r="C24">
            <v>117</v>
          </cell>
          <cell r="D24">
            <v>0.4978540772532189</v>
          </cell>
          <cell r="E24">
            <v>233</v>
          </cell>
          <cell r="F24">
            <v>136</v>
          </cell>
          <cell r="G24">
            <v>155</v>
          </cell>
          <cell r="H24">
            <v>0.46735395189003437</v>
          </cell>
          <cell r="I24">
            <v>291</v>
          </cell>
          <cell r="J24">
            <v>152</v>
          </cell>
          <cell r="K24">
            <v>169</v>
          </cell>
          <cell r="L24">
            <v>0.4735202492211838</v>
          </cell>
          <cell r="M24">
            <v>321</v>
          </cell>
          <cell r="N24">
            <v>143</v>
          </cell>
          <cell r="O24">
            <v>176</v>
          </cell>
          <cell r="P24">
            <v>0.44827586206896552</v>
          </cell>
          <cell r="Q24">
            <v>319</v>
          </cell>
          <cell r="R24">
            <v>158</v>
          </cell>
          <cell r="S24">
            <v>155</v>
          </cell>
          <cell r="T24">
            <v>0.50479233226837061</v>
          </cell>
          <cell r="U24">
            <v>313</v>
          </cell>
        </row>
        <row r="25">
          <cell r="A25" t="str">
            <v>23</v>
          </cell>
          <cell r="B25">
            <v>60</v>
          </cell>
          <cell r="C25">
            <v>72</v>
          </cell>
          <cell r="D25">
            <v>0.45454545454545453</v>
          </cell>
          <cell r="E25">
            <v>132</v>
          </cell>
          <cell r="F25">
            <v>64</v>
          </cell>
          <cell r="G25">
            <v>66</v>
          </cell>
          <cell r="H25">
            <v>0.49230769230769234</v>
          </cell>
          <cell r="I25">
            <v>130</v>
          </cell>
          <cell r="J25">
            <v>63</v>
          </cell>
          <cell r="K25">
            <v>61</v>
          </cell>
          <cell r="L25">
            <v>0.50806451612903225</v>
          </cell>
          <cell r="M25">
            <v>124</v>
          </cell>
          <cell r="N25">
            <v>74</v>
          </cell>
          <cell r="O25">
            <v>69</v>
          </cell>
          <cell r="P25">
            <v>0.5174825174825175</v>
          </cell>
          <cell r="Q25">
            <v>143</v>
          </cell>
          <cell r="R25">
            <v>70</v>
          </cell>
          <cell r="S25">
            <v>67</v>
          </cell>
          <cell r="T25">
            <v>0.51094890510948909</v>
          </cell>
          <cell r="U25">
            <v>137</v>
          </cell>
        </row>
        <row r="26">
          <cell r="A26" t="str">
            <v>24</v>
          </cell>
          <cell r="B26">
            <v>38</v>
          </cell>
          <cell r="C26">
            <v>39</v>
          </cell>
          <cell r="D26">
            <v>0.4935064935064935</v>
          </cell>
          <cell r="E26">
            <v>77</v>
          </cell>
          <cell r="F26">
            <v>47</v>
          </cell>
          <cell r="G26">
            <v>28</v>
          </cell>
          <cell r="H26">
            <v>0.62666666666666671</v>
          </cell>
          <cell r="I26">
            <v>75</v>
          </cell>
          <cell r="J26">
            <v>32</v>
          </cell>
          <cell r="K26">
            <v>26</v>
          </cell>
          <cell r="L26">
            <v>0.55172413793103448</v>
          </cell>
          <cell r="M26">
            <v>58</v>
          </cell>
          <cell r="N26">
            <v>33</v>
          </cell>
          <cell r="O26">
            <v>34</v>
          </cell>
          <cell r="P26">
            <v>0.4925373134328358</v>
          </cell>
          <cell r="Q26">
            <v>67</v>
          </cell>
          <cell r="R26">
            <v>46</v>
          </cell>
          <cell r="S26">
            <v>25</v>
          </cell>
          <cell r="T26">
            <v>0.647887323943662</v>
          </cell>
          <cell r="U26">
            <v>71</v>
          </cell>
        </row>
        <row r="27">
          <cell r="A27" t="str">
            <v>25</v>
          </cell>
          <cell r="B27">
            <v>49</v>
          </cell>
          <cell r="C27">
            <v>158</v>
          </cell>
          <cell r="D27">
            <v>0.23671497584541062</v>
          </cell>
          <cell r="E27">
            <v>207</v>
          </cell>
          <cell r="F27">
            <v>38</v>
          </cell>
          <cell r="G27">
            <v>163</v>
          </cell>
          <cell r="H27">
            <v>0.1890547263681592</v>
          </cell>
          <cell r="I27">
            <v>201</v>
          </cell>
          <cell r="J27">
            <v>51</v>
          </cell>
          <cell r="K27">
            <v>172</v>
          </cell>
          <cell r="L27">
            <v>0.22869955156950672</v>
          </cell>
          <cell r="M27">
            <v>223</v>
          </cell>
          <cell r="N27">
            <v>42</v>
          </cell>
          <cell r="O27">
            <v>200</v>
          </cell>
          <cell r="P27">
            <v>0.17355371900826447</v>
          </cell>
          <cell r="Q27">
            <v>242</v>
          </cell>
          <cell r="R27">
            <v>51</v>
          </cell>
          <cell r="S27">
            <v>187</v>
          </cell>
          <cell r="T27">
            <v>0.21428571428571427</v>
          </cell>
          <cell r="U27">
            <v>238</v>
          </cell>
        </row>
        <row r="28">
          <cell r="A28" t="str">
            <v>26</v>
          </cell>
          <cell r="B28">
            <v>65</v>
          </cell>
          <cell r="C28">
            <v>186</v>
          </cell>
          <cell r="D28">
            <v>0.25896414342629481</v>
          </cell>
          <cell r="E28">
            <v>251</v>
          </cell>
          <cell r="F28">
            <v>78</v>
          </cell>
          <cell r="G28">
            <v>211</v>
          </cell>
          <cell r="H28">
            <v>0.26989619377162632</v>
          </cell>
          <cell r="I28">
            <v>289</v>
          </cell>
          <cell r="J28">
            <v>79</v>
          </cell>
          <cell r="K28">
            <v>192</v>
          </cell>
          <cell r="L28">
            <v>0.29151291512915128</v>
          </cell>
          <cell r="M28">
            <v>271</v>
          </cell>
          <cell r="N28">
            <v>72</v>
          </cell>
          <cell r="O28">
            <v>218</v>
          </cell>
          <cell r="P28">
            <v>0.24827586206896551</v>
          </cell>
          <cell r="Q28">
            <v>290</v>
          </cell>
          <cell r="R28">
            <v>94</v>
          </cell>
          <cell r="S28">
            <v>216</v>
          </cell>
          <cell r="T28">
            <v>0.3032258064516129</v>
          </cell>
          <cell r="U28">
            <v>310</v>
          </cell>
        </row>
        <row r="29">
          <cell r="A29" t="str">
            <v>27</v>
          </cell>
          <cell r="B29">
            <v>116</v>
          </cell>
          <cell r="C29">
            <v>324</v>
          </cell>
          <cell r="D29">
            <v>0.26363636363636361</v>
          </cell>
          <cell r="E29">
            <v>440</v>
          </cell>
          <cell r="F29">
            <v>92</v>
          </cell>
          <cell r="G29">
            <v>358</v>
          </cell>
          <cell r="H29">
            <v>0.20444444444444446</v>
          </cell>
          <cell r="I29">
            <v>450</v>
          </cell>
          <cell r="J29">
            <v>90</v>
          </cell>
          <cell r="K29">
            <v>360</v>
          </cell>
          <cell r="L29">
            <v>0.2</v>
          </cell>
          <cell r="M29">
            <v>450</v>
          </cell>
          <cell r="N29">
            <v>102</v>
          </cell>
          <cell r="O29">
            <v>347</v>
          </cell>
          <cell r="P29">
            <v>0.22717149220489977</v>
          </cell>
          <cell r="Q29">
            <v>449</v>
          </cell>
          <cell r="R29">
            <v>126</v>
          </cell>
          <cell r="S29">
            <v>309</v>
          </cell>
          <cell r="T29">
            <v>0.28965517241379313</v>
          </cell>
          <cell r="U29">
            <v>435</v>
          </cell>
        </row>
        <row r="30">
          <cell r="A30" t="str">
            <v>28</v>
          </cell>
          <cell r="B30">
            <v>72</v>
          </cell>
          <cell r="C30">
            <v>220</v>
          </cell>
          <cell r="D30">
            <v>0.24657534246575341</v>
          </cell>
          <cell r="E30">
            <v>292</v>
          </cell>
          <cell r="F30">
            <v>96</v>
          </cell>
          <cell r="G30">
            <v>239</v>
          </cell>
          <cell r="H30">
            <v>0.28656716417910449</v>
          </cell>
          <cell r="I30">
            <v>335</v>
          </cell>
          <cell r="J30">
            <v>78</v>
          </cell>
          <cell r="K30">
            <v>244</v>
          </cell>
          <cell r="L30">
            <v>0.24223602484472051</v>
          </cell>
          <cell r="M30">
            <v>322</v>
          </cell>
          <cell r="N30">
            <v>83</v>
          </cell>
          <cell r="O30">
            <v>231</v>
          </cell>
          <cell r="P30">
            <v>0.2643312101910828</v>
          </cell>
          <cell r="Q30">
            <v>314</v>
          </cell>
          <cell r="R30">
            <v>74</v>
          </cell>
          <cell r="S30">
            <v>246</v>
          </cell>
          <cell r="T30">
            <v>0.23125000000000001</v>
          </cell>
          <cell r="U30">
            <v>320</v>
          </cell>
        </row>
        <row r="31">
          <cell r="A31" t="str">
            <v>29</v>
          </cell>
          <cell r="B31">
            <v>27</v>
          </cell>
          <cell r="C31">
            <v>72</v>
          </cell>
          <cell r="D31">
            <v>0.27272727272727271</v>
          </cell>
          <cell r="E31">
            <v>99</v>
          </cell>
          <cell r="F31">
            <v>27</v>
          </cell>
          <cell r="G31">
            <v>96</v>
          </cell>
          <cell r="H31">
            <v>0.21951219512195122</v>
          </cell>
          <cell r="I31">
            <v>123</v>
          </cell>
          <cell r="J31">
            <v>29</v>
          </cell>
          <cell r="K31">
            <v>82</v>
          </cell>
          <cell r="L31">
            <v>0.26126126126126126</v>
          </cell>
          <cell r="M31">
            <v>111</v>
          </cell>
          <cell r="N31">
            <v>23</v>
          </cell>
          <cell r="O31">
            <v>83</v>
          </cell>
          <cell r="P31">
            <v>0.21698113207547171</v>
          </cell>
          <cell r="Q31">
            <v>106</v>
          </cell>
          <cell r="R31">
            <v>30</v>
          </cell>
          <cell r="S31">
            <v>102</v>
          </cell>
          <cell r="T31">
            <v>0.22727272727272727</v>
          </cell>
          <cell r="U31">
            <v>132</v>
          </cell>
        </row>
        <row r="32">
          <cell r="A32" t="str">
            <v>30</v>
          </cell>
          <cell r="B32">
            <v>39</v>
          </cell>
          <cell r="C32">
            <v>129</v>
          </cell>
          <cell r="D32">
            <v>0.23214285714285715</v>
          </cell>
          <cell r="E32">
            <v>168</v>
          </cell>
          <cell r="F32">
            <v>42</v>
          </cell>
          <cell r="G32">
            <v>156</v>
          </cell>
          <cell r="H32">
            <v>0.21212121212121213</v>
          </cell>
          <cell r="I32">
            <v>198</v>
          </cell>
          <cell r="J32">
            <v>44</v>
          </cell>
          <cell r="K32">
            <v>141</v>
          </cell>
          <cell r="L32">
            <v>0.23783783783783785</v>
          </cell>
          <cell r="M32">
            <v>185</v>
          </cell>
          <cell r="N32">
            <v>55</v>
          </cell>
          <cell r="O32">
            <v>135</v>
          </cell>
          <cell r="P32">
            <v>0.28947368421052633</v>
          </cell>
          <cell r="Q32">
            <v>190</v>
          </cell>
          <cell r="R32">
            <v>45</v>
          </cell>
          <cell r="S32">
            <v>135</v>
          </cell>
          <cell r="T32">
            <v>0.25</v>
          </cell>
          <cell r="U32">
            <v>180</v>
          </cell>
        </row>
        <row r="33">
          <cell r="A33" t="str">
            <v>31</v>
          </cell>
          <cell r="B33">
            <v>112</v>
          </cell>
          <cell r="C33">
            <v>152</v>
          </cell>
          <cell r="D33">
            <v>0.42424242424242425</v>
          </cell>
          <cell r="E33">
            <v>264</v>
          </cell>
          <cell r="F33">
            <v>112</v>
          </cell>
          <cell r="G33">
            <v>144</v>
          </cell>
          <cell r="H33">
            <v>0.4375</v>
          </cell>
          <cell r="I33">
            <v>256</v>
          </cell>
          <cell r="J33">
            <v>134</v>
          </cell>
          <cell r="K33">
            <v>209</v>
          </cell>
          <cell r="L33">
            <v>0.39067055393586003</v>
          </cell>
          <cell r="M33">
            <v>343</v>
          </cell>
          <cell r="N33">
            <v>113</v>
          </cell>
          <cell r="O33">
            <v>148</v>
          </cell>
          <cell r="P33">
            <v>0.43295019157088122</v>
          </cell>
          <cell r="Q33">
            <v>261</v>
          </cell>
          <cell r="R33">
            <v>136</v>
          </cell>
          <cell r="S33">
            <v>142</v>
          </cell>
          <cell r="T33">
            <v>0.48920863309352519</v>
          </cell>
          <cell r="U33">
            <v>278</v>
          </cell>
        </row>
        <row r="34">
          <cell r="A34" t="str">
            <v>32</v>
          </cell>
          <cell r="B34">
            <v>123</v>
          </cell>
          <cell r="C34">
            <v>174</v>
          </cell>
          <cell r="D34">
            <v>0.41414141414141414</v>
          </cell>
          <cell r="E34">
            <v>297</v>
          </cell>
          <cell r="F34">
            <v>128</v>
          </cell>
          <cell r="G34">
            <v>152</v>
          </cell>
          <cell r="H34">
            <v>0.45714285714285713</v>
          </cell>
          <cell r="I34">
            <v>280</v>
          </cell>
          <cell r="J34">
            <v>109</v>
          </cell>
          <cell r="K34">
            <v>189</v>
          </cell>
          <cell r="L34">
            <v>0.36577181208053694</v>
          </cell>
          <cell r="M34">
            <v>298</v>
          </cell>
          <cell r="N34">
            <v>96</v>
          </cell>
          <cell r="O34">
            <v>139</v>
          </cell>
          <cell r="P34">
            <v>0.40851063829787232</v>
          </cell>
          <cell r="Q34">
            <v>235</v>
          </cell>
          <cell r="R34">
            <v>106</v>
          </cell>
          <cell r="S34">
            <v>125</v>
          </cell>
          <cell r="T34">
            <v>0.45887445887445888</v>
          </cell>
          <cell r="U34">
            <v>231</v>
          </cell>
        </row>
        <row r="35">
          <cell r="A35" t="str">
            <v>33</v>
          </cell>
          <cell r="B35">
            <v>104</v>
          </cell>
          <cell r="C35">
            <v>147</v>
          </cell>
          <cell r="D35">
            <v>0.41434262948207173</v>
          </cell>
          <cell r="E35">
            <v>251</v>
          </cell>
          <cell r="F35">
            <v>100</v>
          </cell>
          <cell r="G35">
            <v>128</v>
          </cell>
          <cell r="H35">
            <v>0.43859649122807015</v>
          </cell>
          <cell r="I35">
            <v>228</v>
          </cell>
          <cell r="J35">
            <v>93</v>
          </cell>
          <cell r="K35">
            <v>141</v>
          </cell>
          <cell r="L35">
            <v>0.39743589743589741</v>
          </cell>
          <cell r="M35">
            <v>234</v>
          </cell>
          <cell r="N35">
            <v>98</v>
          </cell>
          <cell r="O35">
            <v>140</v>
          </cell>
          <cell r="P35">
            <v>0.41176470588235292</v>
          </cell>
          <cell r="Q35">
            <v>238</v>
          </cell>
          <cell r="R35">
            <v>96</v>
          </cell>
          <cell r="S35">
            <v>149</v>
          </cell>
          <cell r="T35">
            <v>0.39183673469387753</v>
          </cell>
          <cell r="U35">
            <v>245</v>
          </cell>
        </row>
        <row r="36">
          <cell r="A36" t="str">
            <v>34</v>
          </cell>
          <cell r="B36">
            <v>13</v>
          </cell>
          <cell r="C36">
            <v>39</v>
          </cell>
          <cell r="D36">
            <v>0.25</v>
          </cell>
          <cell r="E36">
            <v>52</v>
          </cell>
          <cell r="F36">
            <v>20</v>
          </cell>
          <cell r="G36">
            <v>58</v>
          </cell>
          <cell r="H36">
            <v>0.25641025641025639</v>
          </cell>
          <cell r="I36">
            <v>78</v>
          </cell>
          <cell r="J36">
            <v>24</v>
          </cell>
          <cell r="K36">
            <v>37</v>
          </cell>
          <cell r="L36">
            <v>0.39344262295081966</v>
          </cell>
          <cell r="M36">
            <v>61</v>
          </cell>
          <cell r="N36">
            <v>27</v>
          </cell>
          <cell r="O36">
            <v>65</v>
          </cell>
          <cell r="P36">
            <v>0.29347826086956524</v>
          </cell>
          <cell r="Q36">
            <v>92</v>
          </cell>
          <cell r="R36">
            <v>22</v>
          </cell>
          <cell r="S36">
            <v>50</v>
          </cell>
          <cell r="T36">
            <v>0.30555555555555558</v>
          </cell>
          <cell r="U36">
            <v>72</v>
          </cell>
        </row>
        <row r="37">
          <cell r="A37" t="str">
            <v>35</v>
          </cell>
          <cell r="B37">
            <v>46</v>
          </cell>
          <cell r="C37">
            <v>75</v>
          </cell>
          <cell r="D37">
            <v>0.38016528925619836</v>
          </cell>
          <cell r="E37">
            <v>121</v>
          </cell>
          <cell r="F37">
            <v>57</v>
          </cell>
          <cell r="G37">
            <v>95</v>
          </cell>
          <cell r="H37">
            <v>0.375</v>
          </cell>
          <cell r="I37">
            <v>152</v>
          </cell>
          <cell r="J37">
            <v>69</v>
          </cell>
          <cell r="K37">
            <v>101</v>
          </cell>
          <cell r="L37">
            <v>0.40588235294117647</v>
          </cell>
          <cell r="M37">
            <v>170</v>
          </cell>
          <cell r="N37">
            <v>65</v>
          </cell>
          <cell r="O37">
            <v>70</v>
          </cell>
          <cell r="P37">
            <v>0.48148148148148145</v>
          </cell>
          <cell r="Q37">
            <v>135</v>
          </cell>
          <cell r="R37">
            <v>66</v>
          </cell>
          <cell r="S37">
            <v>67</v>
          </cell>
          <cell r="T37">
            <v>0.49624060150375937</v>
          </cell>
          <cell r="U37">
            <v>133</v>
          </cell>
        </row>
        <row r="38">
          <cell r="A38" t="str">
            <v>36</v>
          </cell>
          <cell r="B38">
            <v>60</v>
          </cell>
          <cell r="C38">
            <v>83</v>
          </cell>
          <cell r="D38">
            <v>0.41958041958041958</v>
          </cell>
          <cell r="E38">
            <v>143</v>
          </cell>
          <cell r="F38">
            <v>68</v>
          </cell>
          <cell r="G38">
            <v>101</v>
          </cell>
          <cell r="H38">
            <v>0.40236686390532544</v>
          </cell>
          <cell r="I38">
            <v>169</v>
          </cell>
          <cell r="J38">
            <v>62</v>
          </cell>
          <cell r="K38">
            <v>99</v>
          </cell>
          <cell r="L38">
            <v>0.38509316770186336</v>
          </cell>
          <cell r="M38">
            <v>161</v>
          </cell>
          <cell r="N38">
            <v>78</v>
          </cell>
          <cell r="O38">
            <v>87</v>
          </cell>
          <cell r="P38">
            <v>0.47272727272727272</v>
          </cell>
          <cell r="Q38">
            <v>165</v>
          </cell>
          <cell r="R38">
            <v>85</v>
          </cell>
          <cell r="S38">
            <v>96</v>
          </cell>
          <cell r="T38">
            <v>0.46961325966850831</v>
          </cell>
          <cell r="U38">
            <v>181</v>
          </cell>
        </row>
        <row r="39">
          <cell r="A39" t="str">
            <v>37</v>
          </cell>
          <cell r="B39">
            <v>25</v>
          </cell>
          <cell r="C39">
            <v>37</v>
          </cell>
          <cell r="D39">
            <v>0.40322580645161288</v>
          </cell>
          <cell r="E39">
            <v>62</v>
          </cell>
          <cell r="F39">
            <v>28</v>
          </cell>
          <cell r="G39">
            <v>42</v>
          </cell>
          <cell r="H39">
            <v>0.4</v>
          </cell>
          <cell r="I39">
            <v>70</v>
          </cell>
          <cell r="J39">
            <v>29</v>
          </cell>
          <cell r="K39">
            <v>47</v>
          </cell>
          <cell r="L39">
            <v>0.38157894736842107</v>
          </cell>
          <cell r="M39">
            <v>76</v>
          </cell>
          <cell r="N39">
            <v>28</v>
          </cell>
          <cell r="O39">
            <v>43</v>
          </cell>
          <cell r="P39">
            <v>0.39436619718309857</v>
          </cell>
          <cell r="Q39">
            <v>71</v>
          </cell>
          <cell r="R39">
            <v>42</v>
          </cell>
          <cell r="S39">
            <v>43</v>
          </cell>
          <cell r="T39">
            <v>0.49411764705882355</v>
          </cell>
          <cell r="U39">
            <v>85</v>
          </cell>
        </row>
        <row r="40">
          <cell r="A40" t="str">
            <v>60</v>
          </cell>
          <cell r="B40">
            <v>51</v>
          </cell>
          <cell r="C40">
            <v>238</v>
          </cell>
          <cell r="D40">
            <v>0.17647058823529413</v>
          </cell>
          <cell r="E40">
            <v>289</v>
          </cell>
          <cell r="F40">
            <v>77</v>
          </cell>
          <cell r="G40">
            <v>286</v>
          </cell>
          <cell r="H40">
            <v>0.21212121212121213</v>
          </cell>
          <cell r="I40">
            <v>363</v>
          </cell>
          <cell r="J40">
            <v>62</v>
          </cell>
          <cell r="K40">
            <v>274</v>
          </cell>
          <cell r="L40">
            <v>0.18452380952380953</v>
          </cell>
          <cell r="M40">
            <v>336</v>
          </cell>
          <cell r="N40">
            <v>62</v>
          </cell>
          <cell r="O40">
            <v>259</v>
          </cell>
          <cell r="P40">
            <v>0.19314641744548286</v>
          </cell>
          <cell r="Q40">
            <v>321</v>
          </cell>
          <cell r="R40">
            <v>60</v>
          </cell>
          <cell r="S40">
            <v>212</v>
          </cell>
          <cell r="T40">
            <v>0.22058823529411764</v>
          </cell>
          <cell r="U40">
            <v>272</v>
          </cell>
        </row>
        <row r="41">
          <cell r="A41" t="str">
            <v>61</v>
          </cell>
          <cell r="B41">
            <v>49</v>
          </cell>
          <cell r="C41">
            <v>174</v>
          </cell>
          <cell r="D41">
            <v>0.21973094170403587</v>
          </cell>
          <cell r="E41">
            <v>223</v>
          </cell>
          <cell r="F41">
            <v>54</v>
          </cell>
          <cell r="G41">
            <v>182</v>
          </cell>
          <cell r="H41">
            <v>0.2288135593220339</v>
          </cell>
          <cell r="I41">
            <v>236</v>
          </cell>
          <cell r="J41">
            <v>65</v>
          </cell>
          <cell r="K41">
            <v>203</v>
          </cell>
          <cell r="L41">
            <v>0.24253731343283583</v>
          </cell>
          <cell r="M41">
            <v>268</v>
          </cell>
          <cell r="N41">
            <v>42</v>
          </cell>
          <cell r="O41">
            <v>177</v>
          </cell>
          <cell r="P41">
            <v>0.19178082191780821</v>
          </cell>
          <cell r="Q41">
            <v>219</v>
          </cell>
          <cell r="R41">
            <v>52</v>
          </cell>
          <cell r="S41">
            <v>175</v>
          </cell>
          <cell r="T41">
            <v>0.22907488986784141</v>
          </cell>
          <cell r="U41">
            <v>227</v>
          </cell>
        </row>
        <row r="42">
          <cell r="A42" t="str">
            <v>62</v>
          </cell>
          <cell r="B42">
            <v>56</v>
          </cell>
          <cell r="C42">
            <v>119</v>
          </cell>
          <cell r="D42">
            <v>0.32</v>
          </cell>
          <cell r="E42">
            <v>175</v>
          </cell>
          <cell r="F42">
            <v>57</v>
          </cell>
          <cell r="G42">
            <v>127</v>
          </cell>
          <cell r="H42">
            <v>0.30978260869565216</v>
          </cell>
          <cell r="I42">
            <v>184</v>
          </cell>
          <cell r="J42">
            <v>61</v>
          </cell>
          <cell r="K42">
            <v>128</v>
          </cell>
          <cell r="L42">
            <v>0.32275132275132273</v>
          </cell>
          <cell r="M42">
            <v>189</v>
          </cell>
          <cell r="N42">
            <v>41</v>
          </cell>
          <cell r="O42">
            <v>117</v>
          </cell>
          <cell r="P42">
            <v>0.25949367088607594</v>
          </cell>
          <cell r="Q42">
            <v>158</v>
          </cell>
          <cell r="R42">
            <v>50</v>
          </cell>
          <cell r="S42">
            <v>105</v>
          </cell>
          <cell r="T42">
            <v>0.32258064516129031</v>
          </cell>
          <cell r="U42">
            <v>155</v>
          </cell>
        </row>
        <row r="43">
          <cell r="A43" t="str">
            <v>63</v>
          </cell>
          <cell r="B43">
            <v>28</v>
          </cell>
          <cell r="C43">
            <v>120</v>
          </cell>
          <cell r="D43">
            <v>0.1891891891891892</v>
          </cell>
          <cell r="E43">
            <v>148</v>
          </cell>
          <cell r="F43">
            <v>30</v>
          </cell>
          <cell r="G43">
            <v>136</v>
          </cell>
          <cell r="H43">
            <v>0.18072289156626506</v>
          </cell>
          <cell r="I43">
            <v>166</v>
          </cell>
          <cell r="J43">
            <v>33</v>
          </cell>
          <cell r="K43">
            <v>128</v>
          </cell>
          <cell r="L43">
            <v>0.20496894409937888</v>
          </cell>
          <cell r="M43">
            <v>161</v>
          </cell>
          <cell r="N43">
            <v>31</v>
          </cell>
          <cell r="O43">
            <v>163</v>
          </cell>
          <cell r="P43">
            <v>0.15979381443298968</v>
          </cell>
          <cell r="Q43">
            <v>194</v>
          </cell>
          <cell r="R43">
            <v>34</v>
          </cell>
          <cell r="S43">
            <v>122</v>
          </cell>
          <cell r="T43">
            <v>0.21794871794871795</v>
          </cell>
          <cell r="U43">
            <v>156</v>
          </cell>
        </row>
        <row r="44">
          <cell r="A44" t="str">
            <v>64</v>
          </cell>
          <cell r="B44">
            <v>215</v>
          </cell>
          <cell r="C44">
            <v>157</v>
          </cell>
          <cell r="D44">
            <v>0.57795698924731187</v>
          </cell>
          <cell r="E44">
            <v>372</v>
          </cell>
          <cell r="F44">
            <v>241</v>
          </cell>
          <cell r="G44">
            <v>202</v>
          </cell>
          <cell r="H44">
            <v>0.54401805869074493</v>
          </cell>
          <cell r="I44">
            <v>443</v>
          </cell>
          <cell r="J44">
            <v>243</v>
          </cell>
          <cell r="K44">
            <v>176</v>
          </cell>
          <cell r="L44">
            <v>0.57995226730310268</v>
          </cell>
          <cell r="M44">
            <v>419</v>
          </cell>
          <cell r="N44">
            <v>259</v>
          </cell>
          <cell r="O44">
            <v>190</v>
          </cell>
          <cell r="P44">
            <v>0.57683741648106901</v>
          </cell>
          <cell r="Q44">
            <v>449</v>
          </cell>
          <cell r="R44">
            <v>259</v>
          </cell>
          <cell r="S44">
            <v>184</v>
          </cell>
          <cell r="T44">
            <v>0.58465011286681712</v>
          </cell>
          <cell r="U44">
            <v>443</v>
          </cell>
        </row>
        <row r="45">
          <cell r="A45" t="str">
            <v>65</v>
          </cell>
          <cell r="B45">
            <v>287</v>
          </cell>
          <cell r="C45">
            <v>203</v>
          </cell>
          <cell r="D45">
            <v>0.58571428571428574</v>
          </cell>
          <cell r="E45">
            <v>490</v>
          </cell>
          <cell r="F45">
            <v>282</v>
          </cell>
          <cell r="G45">
            <v>191</v>
          </cell>
          <cell r="H45">
            <v>0.59619450317124734</v>
          </cell>
          <cell r="I45">
            <v>473</v>
          </cell>
          <cell r="J45">
            <v>282</v>
          </cell>
          <cell r="K45">
            <v>183</v>
          </cell>
          <cell r="L45">
            <v>0.6064516129032258</v>
          </cell>
          <cell r="M45">
            <v>465</v>
          </cell>
          <cell r="N45">
            <v>289</v>
          </cell>
          <cell r="O45">
            <v>196</v>
          </cell>
          <cell r="P45">
            <v>0.59587628865979381</v>
          </cell>
          <cell r="Q45">
            <v>485</v>
          </cell>
          <cell r="R45">
            <v>295</v>
          </cell>
          <cell r="S45">
            <v>197</v>
          </cell>
          <cell r="T45">
            <v>0.59959349593495936</v>
          </cell>
          <cell r="U45">
            <v>492</v>
          </cell>
        </row>
        <row r="46">
          <cell r="A46" t="str">
            <v>66</v>
          </cell>
          <cell r="B46">
            <v>118</v>
          </cell>
          <cell r="C46">
            <v>84</v>
          </cell>
          <cell r="D46">
            <v>0.58415841584158412</v>
          </cell>
          <cell r="E46">
            <v>202</v>
          </cell>
          <cell r="F46">
            <v>104</v>
          </cell>
          <cell r="G46">
            <v>78</v>
          </cell>
          <cell r="H46">
            <v>0.5714285714285714</v>
          </cell>
          <cell r="I46">
            <v>182</v>
          </cell>
          <cell r="J46">
            <v>111</v>
          </cell>
          <cell r="K46">
            <v>82</v>
          </cell>
          <cell r="L46">
            <v>0.57512953367875652</v>
          </cell>
          <cell r="M46">
            <v>193</v>
          </cell>
          <cell r="N46">
            <v>136</v>
          </cell>
          <cell r="O46">
            <v>111</v>
          </cell>
          <cell r="P46">
            <v>0.55060728744939269</v>
          </cell>
          <cell r="Q46">
            <v>247</v>
          </cell>
          <cell r="R46">
            <v>117</v>
          </cell>
          <cell r="S46">
            <v>89</v>
          </cell>
          <cell r="T46">
            <v>0.56796116504854366</v>
          </cell>
          <cell r="U46">
            <v>206</v>
          </cell>
        </row>
        <row r="47">
          <cell r="A47" t="str">
            <v>67</v>
          </cell>
          <cell r="B47">
            <v>72</v>
          </cell>
          <cell r="C47">
            <v>66</v>
          </cell>
          <cell r="D47">
            <v>0.52173913043478259</v>
          </cell>
          <cell r="E47">
            <v>138</v>
          </cell>
          <cell r="F47">
            <v>110</v>
          </cell>
          <cell r="G47">
            <v>108</v>
          </cell>
          <cell r="H47">
            <v>0.50458715596330272</v>
          </cell>
          <cell r="I47">
            <v>218</v>
          </cell>
          <cell r="J47">
            <v>116</v>
          </cell>
          <cell r="K47">
            <v>92</v>
          </cell>
          <cell r="L47">
            <v>0.55769230769230771</v>
          </cell>
          <cell r="M47">
            <v>208</v>
          </cell>
          <cell r="N47">
            <v>126</v>
          </cell>
          <cell r="O47">
            <v>123</v>
          </cell>
          <cell r="P47">
            <v>0.50602409638554213</v>
          </cell>
          <cell r="Q47">
            <v>249</v>
          </cell>
          <cell r="R47">
            <v>117</v>
          </cell>
          <cell r="S47">
            <v>95</v>
          </cell>
          <cell r="T47">
            <v>0.55188679245283023</v>
          </cell>
          <cell r="U47">
            <v>212</v>
          </cell>
        </row>
        <row r="48">
          <cell r="A48" t="str">
            <v>68</v>
          </cell>
          <cell r="B48">
            <v>128</v>
          </cell>
          <cell r="C48">
            <v>121</v>
          </cell>
          <cell r="D48">
            <v>0.51405622489959835</v>
          </cell>
          <cell r="E48">
            <v>249</v>
          </cell>
          <cell r="F48">
            <v>146</v>
          </cell>
          <cell r="G48">
            <v>100</v>
          </cell>
          <cell r="H48">
            <v>0.5934959349593496</v>
          </cell>
          <cell r="I48">
            <v>246</v>
          </cell>
          <cell r="J48">
            <v>154</v>
          </cell>
          <cell r="K48">
            <v>115</v>
          </cell>
          <cell r="L48">
            <v>0.57249070631970256</v>
          </cell>
          <cell r="M48">
            <v>269</v>
          </cell>
          <cell r="N48">
            <v>141</v>
          </cell>
          <cell r="O48">
            <v>122</v>
          </cell>
          <cell r="P48">
            <v>0.53612167300380231</v>
          </cell>
          <cell r="Q48">
            <v>263</v>
          </cell>
          <cell r="R48">
            <v>157</v>
          </cell>
          <cell r="S48">
            <v>98</v>
          </cell>
          <cell r="T48">
            <v>0.61568627450980395</v>
          </cell>
          <cell r="U48">
            <v>255</v>
          </cell>
        </row>
        <row r="49">
          <cell r="A49" t="str">
            <v>69</v>
          </cell>
          <cell r="B49">
            <v>89</v>
          </cell>
          <cell r="C49">
            <v>74</v>
          </cell>
          <cell r="D49">
            <v>0.54601226993865026</v>
          </cell>
          <cell r="E49">
            <v>163</v>
          </cell>
          <cell r="F49">
            <v>74</v>
          </cell>
          <cell r="G49">
            <v>86</v>
          </cell>
          <cell r="H49">
            <v>0.46250000000000002</v>
          </cell>
          <cell r="I49">
            <v>160</v>
          </cell>
          <cell r="J49">
            <v>104</v>
          </cell>
          <cell r="K49">
            <v>74</v>
          </cell>
          <cell r="L49">
            <v>0.5842696629213483</v>
          </cell>
          <cell r="M49">
            <v>178</v>
          </cell>
          <cell r="N49">
            <v>83</v>
          </cell>
          <cell r="O49">
            <v>84</v>
          </cell>
          <cell r="P49">
            <v>0.49700598802395207</v>
          </cell>
          <cell r="Q49">
            <v>167</v>
          </cell>
          <cell r="R49">
            <v>106</v>
          </cell>
          <cell r="S49">
            <v>87</v>
          </cell>
          <cell r="T49">
            <v>0.54922279792746109</v>
          </cell>
          <cell r="U49">
            <v>193</v>
          </cell>
        </row>
        <row r="50">
          <cell r="A50" t="str">
            <v>70</v>
          </cell>
          <cell r="B50">
            <v>45</v>
          </cell>
          <cell r="C50">
            <v>42</v>
          </cell>
          <cell r="D50">
            <v>0.51724137931034486</v>
          </cell>
          <cell r="E50">
            <v>87</v>
          </cell>
          <cell r="F50">
            <v>60</v>
          </cell>
          <cell r="G50">
            <v>39</v>
          </cell>
          <cell r="H50">
            <v>0.60606060606060608</v>
          </cell>
          <cell r="I50">
            <v>99</v>
          </cell>
          <cell r="J50">
            <v>46</v>
          </cell>
          <cell r="K50">
            <v>32</v>
          </cell>
          <cell r="L50">
            <v>0.58974358974358976</v>
          </cell>
          <cell r="M50">
            <v>78</v>
          </cell>
          <cell r="N50">
            <v>71</v>
          </cell>
          <cell r="O50">
            <v>52</v>
          </cell>
          <cell r="P50">
            <v>0.57723577235772361</v>
          </cell>
          <cell r="Q50">
            <v>123</v>
          </cell>
          <cell r="R50">
            <v>69</v>
          </cell>
          <cell r="S50">
            <v>57</v>
          </cell>
          <cell r="T50">
            <v>0.54761904761904767</v>
          </cell>
          <cell r="U50">
            <v>126</v>
          </cell>
        </row>
        <row r="51">
          <cell r="A51" t="str">
            <v>71</v>
          </cell>
          <cell r="B51">
            <v>41</v>
          </cell>
          <cell r="C51">
            <v>19</v>
          </cell>
          <cell r="D51">
            <v>0.68333333333333335</v>
          </cell>
          <cell r="E51">
            <v>60</v>
          </cell>
          <cell r="F51">
            <v>44</v>
          </cell>
          <cell r="G51">
            <v>27</v>
          </cell>
          <cell r="H51">
            <v>0.61971830985915488</v>
          </cell>
          <cell r="I51">
            <v>71</v>
          </cell>
          <cell r="J51">
            <v>44</v>
          </cell>
          <cell r="K51">
            <v>28</v>
          </cell>
          <cell r="L51">
            <v>0.61111111111111116</v>
          </cell>
          <cell r="M51">
            <v>72</v>
          </cell>
          <cell r="N51">
            <v>49</v>
          </cell>
          <cell r="O51">
            <v>38</v>
          </cell>
          <cell r="P51">
            <v>0.56321839080459768</v>
          </cell>
          <cell r="Q51">
            <v>87</v>
          </cell>
          <cell r="R51">
            <v>42</v>
          </cell>
          <cell r="S51">
            <v>27</v>
          </cell>
          <cell r="T51">
            <v>0.60869565217391308</v>
          </cell>
          <cell r="U51">
            <v>69</v>
          </cell>
        </row>
        <row r="52">
          <cell r="A52" t="str">
            <v>72</v>
          </cell>
          <cell r="B52">
            <v>21</v>
          </cell>
          <cell r="C52">
            <v>27</v>
          </cell>
          <cell r="D52">
            <v>0.4375</v>
          </cell>
          <cell r="E52">
            <v>48</v>
          </cell>
          <cell r="F52">
            <v>29</v>
          </cell>
          <cell r="G52">
            <v>38</v>
          </cell>
          <cell r="H52">
            <v>0.43283582089552236</v>
          </cell>
          <cell r="I52">
            <v>67</v>
          </cell>
          <cell r="J52">
            <v>32</v>
          </cell>
          <cell r="K52">
            <v>49</v>
          </cell>
          <cell r="L52">
            <v>0.39506172839506171</v>
          </cell>
          <cell r="M52">
            <v>81</v>
          </cell>
          <cell r="N52">
            <v>24</v>
          </cell>
          <cell r="O52">
            <v>42</v>
          </cell>
          <cell r="P52">
            <v>0.36363636363636365</v>
          </cell>
          <cell r="Q52">
            <v>66</v>
          </cell>
          <cell r="R52">
            <v>24</v>
          </cell>
          <cell r="S52">
            <v>51</v>
          </cell>
          <cell r="T52">
            <v>0.32</v>
          </cell>
          <cell r="U52">
            <v>75</v>
          </cell>
        </row>
        <row r="53">
          <cell r="A53" t="str">
            <v>73</v>
          </cell>
          <cell r="B53">
            <v>3</v>
          </cell>
          <cell r="C53">
            <v>10</v>
          </cell>
          <cell r="D53">
            <v>0.23076923076923078</v>
          </cell>
          <cell r="E53">
            <v>13</v>
          </cell>
          <cell r="F53">
            <v>3</v>
          </cell>
          <cell r="G53">
            <v>6</v>
          </cell>
          <cell r="H53">
            <v>0.33333333333333331</v>
          </cell>
          <cell r="I53">
            <v>9</v>
          </cell>
          <cell r="J53">
            <v>10</v>
          </cell>
          <cell r="K53">
            <v>12</v>
          </cell>
          <cell r="L53">
            <v>0.45454545454545453</v>
          </cell>
          <cell r="M53">
            <v>22</v>
          </cell>
          <cell r="N53">
            <v>7</v>
          </cell>
          <cell r="O53">
            <v>12</v>
          </cell>
          <cell r="P53">
            <v>0.36842105263157893</v>
          </cell>
          <cell r="Q53">
            <v>19</v>
          </cell>
          <cell r="R53">
            <v>3</v>
          </cell>
          <cell r="S53">
            <v>14</v>
          </cell>
          <cell r="T53">
            <v>0.17647058823529413</v>
          </cell>
          <cell r="U53">
            <v>17</v>
          </cell>
        </row>
        <row r="54">
          <cell r="A54" t="str">
            <v>74</v>
          </cell>
          <cell r="B54">
            <v>21</v>
          </cell>
          <cell r="C54">
            <v>65</v>
          </cell>
          <cell r="D54">
            <v>0.2441860465116279</v>
          </cell>
          <cell r="E54">
            <v>86</v>
          </cell>
          <cell r="F54">
            <v>33</v>
          </cell>
          <cell r="G54">
            <v>59</v>
          </cell>
          <cell r="H54">
            <v>0.35869565217391303</v>
          </cell>
          <cell r="I54">
            <v>92</v>
          </cell>
          <cell r="J54">
            <v>29</v>
          </cell>
          <cell r="K54">
            <v>48</v>
          </cell>
          <cell r="L54">
            <v>0.37662337662337664</v>
          </cell>
          <cell r="M54">
            <v>77</v>
          </cell>
          <cell r="N54">
            <v>25</v>
          </cell>
          <cell r="O54">
            <v>65</v>
          </cell>
          <cell r="P54">
            <v>0.27777777777777779</v>
          </cell>
          <cell r="Q54">
            <v>90</v>
          </cell>
          <cell r="R54">
            <v>29</v>
          </cell>
          <cell r="S54">
            <v>53</v>
          </cell>
          <cell r="T54">
            <v>0.35365853658536583</v>
          </cell>
          <cell r="U54">
            <v>82</v>
          </cell>
        </row>
        <row r="55">
          <cell r="A55" t="str">
            <v>76</v>
          </cell>
          <cell r="B55">
            <v>1</v>
          </cell>
          <cell r="C55">
            <v>3</v>
          </cell>
          <cell r="D55">
            <v>0.25</v>
          </cell>
          <cell r="E55">
            <v>4</v>
          </cell>
          <cell r="F55">
            <v>1</v>
          </cell>
          <cell r="G55">
            <v>9</v>
          </cell>
          <cell r="H55">
            <v>0.1</v>
          </cell>
          <cell r="I55">
            <v>10</v>
          </cell>
          <cell r="K55">
            <v>6</v>
          </cell>
          <cell r="L55">
            <v>0</v>
          </cell>
          <cell r="M55">
            <v>6</v>
          </cell>
          <cell r="N55">
            <v>3</v>
          </cell>
          <cell r="O55">
            <v>6</v>
          </cell>
          <cell r="P55">
            <v>0.33333333333333331</v>
          </cell>
          <cell r="Q55">
            <v>9</v>
          </cell>
          <cell r="R55">
            <v>0</v>
          </cell>
          <cell r="S55">
            <v>5</v>
          </cell>
          <cell r="T55">
            <v>0</v>
          </cell>
          <cell r="U55">
            <v>5</v>
          </cell>
        </row>
        <row r="56">
          <cell r="A56" t="str">
            <v>77</v>
          </cell>
          <cell r="B56">
            <v>1</v>
          </cell>
          <cell r="C56">
            <v>6</v>
          </cell>
          <cell r="D56">
            <v>0.14285714285714285</v>
          </cell>
          <cell r="E56">
            <v>7</v>
          </cell>
          <cell r="F56">
            <v>3</v>
          </cell>
          <cell r="H56">
            <v>1</v>
          </cell>
          <cell r="I56">
            <v>3</v>
          </cell>
          <cell r="J56">
            <v>2</v>
          </cell>
          <cell r="K56">
            <v>2</v>
          </cell>
          <cell r="L56">
            <v>0.5</v>
          </cell>
          <cell r="M56">
            <v>4</v>
          </cell>
          <cell r="N56">
            <v>1</v>
          </cell>
          <cell r="P56">
            <v>1</v>
          </cell>
          <cell r="Q56">
            <v>1</v>
          </cell>
          <cell r="R56">
            <v>0</v>
          </cell>
          <cell r="S56">
            <v>4</v>
          </cell>
          <cell r="T56">
            <v>0</v>
          </cell>
          <cell r="U56">
            <v>4</v>
          </cell>
        </row>
        <row r="57">
          <cell r="A57" t="str">
            <v>85</v>
          </cell>
          <cell r="B57">
            <v>35</v>
          </cell>
          <cell r="C57">
            <v>31</v>
          </cell>
          <cell r="D57">
            <v>0.53030303030303028</v>
          </cell>
          <cell r="E57">
            <v>66</v>
          </cell>
          <cell r="F57">
            <v>40</v>
          </cell>
          <cell r="G57">
            <v>36</v>
          </cell>
          <cell r="H57">
            <v>0.52631578947368418</v>
          </cell>
          <cell r="I57">
            <v>76</v>
          </cell>
          <cell r="J57">
            <v>27</v>
          </cell>
          <cell r="K57">
            <v>47</v>
          </cell>
          <cell r="L57">
            <v>0.36486486486486486</v>
          </cell>
          <cell r="M57">
            <v>74</v>
          </cell>
          <cell r="N57">
            <v>42</v>
          </cell>
          <cell r="O57">
            <v>32</v>
          </cell>
          <cell r="P57">
            <v>0.56756756756756754</v>
          </cell>
          <cell r="Q57">
            <v>74</v>
          </cell>
          <cell r="R57">
            <v>44</v>
          </cell>
          <cell r="S57">
            <v>34</v>
          </cell>
          <cell r="T57">
            <v>0.5641025641025641</v>
          </cell>
          <cell r="U57">
            <v>78</v>
          </cell>
        </row>
        <row r="58">
          <cell r="A58" t="str">
            <v>86</v>
          </cell>
          <cell r="B58">
            <v>53</v>
          </cell>
          <cell r="C58">
            <v>39</v>
          </cell>
          <cell r="D58">
            <v>0.57608695652173914</v>
          </cell>
          <cell r="E58">
            <v>92</v>
          </cell>
          <cell r="F58">
            <v>53</v>
          </cell>
          <cell r="G58">
            <v>51</v>
          </cell>
          <cell r="H58">
            <v>0.50961538461538458</v>
          </cell>
          <cell r="I58">
            <v>104</v>
          </cell>
          <cell r="J58">
            <v>55</v>
          </cell>
          <cell r="K58">
            <v>38</v>
          </cell>
          <cell r="L58">
            <v>0.59139784946236562</v>
          </cell>
          <cell r="M58">
            <v>93</v>
          </cell>
          <cell r="N58">
            <v>49</v>
          </cell>
          <cell r="O58">
            <v>35</v>
          </cell>
          <cell r="P58">
            <v>0.58333333333333337</v>
          </cell>
          <cell r="Q58">
            <v>84</v>
          </cell>
          <cell r="R58">
            <v>59</v>
          </cell>
          <cell r="S58">
            <v>45</v>
          </cell>
          <cell r="T58">
            <v>0.56730769230769229</v>
          </cell>
          <cell r="U58">
            <v>104</v>
          </cell>
        </row>
        <row r="59">
          <cell r="A59" t="str">
            <v>87</v>
          </cell>
          <cell r="B59">
            <v>84</v>
          </cell>
          <cell r="C59">
            <v>32</v>
          </cell>
          <cell r="D59">
            <v>0.72413793103448276</v>
          </cell>
          <cell r="E59">
            <v>116</v>
          </cell>
          <cell r="F59">
            <v>108</v>
          </cell>
          <cell r="G59">
            <v>52</v>
          </cell>
          <cell r="H59">
            <v>0.67500000000000004</v>
          </cell>
          <cell r="I59">
            <v>160</v>
          </cell>
          <cell r="J59">
            <v>97</v>
          </cell>
          <cell r="K59">
            <v>59</v>
          </cell>
          <cell r="L59">
            <v>0.62179487179487181</v>
          </cell>
          <cell r="M59">
            <v>156</v>
          </cell>
          <cell r="N59">
            <v>75</v>
          </cell>
          <cell r="O59">
            <v>40</v>
          </cell>
          <cell r="P59">
            <v>0.65217391304347827</v>
          </cell>
          <cell r="Q59">
            <v>115</v>
          </cell>
          <cell r="R59">
            <v>91</v>
          </cell>
          <cell r="S59">
            <v>47</v>
          </cell>
          <cell r="T59">
            <v>0.65942028985507251</v>
          </cell>
          <cell r="U59">
            <v>138</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117</v>
          </cell>
          <cell r="C64">
            <v>107</v>
          </cell>
          <cell r="D64">
            <v>0.5223214285714286</v>
          </cell>
          <cell r="E64">
            <v>224</v>
          </cell>
          <cell r="F64">
            <v>146</v>
          </cell>
          <cell r="G64">
            <v>114</v>
          </cell>
          <cell r="H64">
            <v>0.56153846153846154</v>
          </cell>
          <cell r="I64">
            <v>260</v>
          </cell>
          <cell r="J64">
            <v>120</v>
          </cell>
          <cell r="K64">
            <v>139</v>
          </cell>
          <cell r="L64">
            <v>0.46332046332046334</v>
          </cell>
          <cell r="M64">
            <v>259</v>
          </cell>
          <cell r="N64">
            <v>113</v>
          </cell>
          <cell r="O64">
            <v>127</v>
          </cell>
          <cell r="P64">
            <v>0.47083333333333333</v>
          </cell>
          <cell r="Q64">
            <v>240</v>
          </cell>
          <cell r="R64">
            <v>126</v>
          </cell>
          <cell r="S64">
            <v>119</v>
          </cell>
          <cell r="T64">
            <v>0.51428571428571423</v>
          </cell>
          <cell r="U64">
            <v>245</v>
          </cell>
        </row>
        <row r="65">
          <cell r="A65" t="str">
            <v>02</v>
          </cell>
          <cell r="B65">
            <v>162</v>
          </cell>
          <cell r="C65">
            <v>139</v>
          </cell>
          <cell r="D65">
            <v>0.53820598006644516</v>
          </cell>
          <cell r="E65">
            <v>301</v>
          </cell>
          <cell r="F65">
            <v>138</v>
          </cell>
          <cell r="G65">
            <v>162</v>
          </cell>
          <cell r="H65">
            <v>0.46</v>
          </cell>
          <cell r="I65">
            <v>300</v>
          </cell>
          <cell r="J65">
            <v>162</v>
          </cell>
          <cell r="K65">
            <v>191</v>
          </cell>
          <cell r="L65">
            <v>0.45892351274787535</v>
          </cell>
          <cell r="M65">
            <v>353</v>
          </cell>
          <cell r="N65">
            <v>167</v>
          </cell>
          <cell r="O65">
            <v>193</v>
          </cell>
          <cell r="P65">
            <v>0.46388888888888891</v>
          </cell>
          <cell r="Q65">
            <v>360</v>
          </cell>
          <cell r="R65">
            <v>180</v>
          </cell>
          <cell r="S65">
            <v>192</v>
          </cell>
          <cell r="T65">
            <v>0.4838709677419355</v>
          </cell>
          <cell r="U65">
            <v>372</v>
          </cell>
        </row>
        <row r="66">
          <cell r="A66" t="str">
            <v>03</v>
          </cell>
          <cell r="B66">
            <v>454</v>
          </cell>
          <cell r="C66">
            <v>190</v>
          </cell>
          <cell r="D66">
            <v>0.70496894409937894</v>
          </cell>
          <cell r="E66">
            <v>644</v>
          </cell>
          <cell r="F66">
            <v>408</v>
          </cell>
          <cell r="G66">
            <v>194</v>
          </cell>
          <cell r="H66">
            <v>0.67774086378737541</v>
          </cell>
          <cell r="I66">
            <v>602</v>
          </cell>
          <cell r="J66">
            <v>553</v>
          </cell>
          <cell r="K66">
            <v>216</v>
          </cell>
          <cell r="L66">
            <v>0.71911573472041612</v>
          </cell>
          <cell r="M66">
            <v>769</v>
          </cell>
          <cell r="N66">
            <v>527</v>
          </cell>
          <cell r="O66">
            <v>247</v>
          </cell>
          <cell r="P66">
            <v>0.68087855297157618</v>
          </cell>
          <cell r="Q66">
            <v>774</v>
          </cell>
          <cell r="R66">
            <v>484</v>
          </cell>
          <cell r="S66">
            <v>255</v>
          </cell>
          <cell r="T66">
            <v>0.65493910690121782</v>
          </cell>
          <cell r="U66">
            <v>739</v>
          </cell>
        </row>
        <row r="67">
          <cell r="A67" t="str">
            <v>04</v>
          </cell>
          <cell r="B67">
            <v>633</v>
          </cell>
          <cell r="C67">
            <v>549</v>
          </cell>
          <cell r="D67">
            <v>0.53553299492385786</v>
          </cell>
          <cell r="E67">
            <v>1182</v>
          </cell>
          <cell r="F67">
            <v>650</v>
          </cell>
          <cell r="G67">
            <v>632</v>
          </cell>
          <cell r="H67">
            <v>0.5070202808112324</v>
          </cell>
          <cell r="I67">
            <v>1282</v>
          </cell>
          <cell r="J67">
            <v>707</v>
          </cell>
          <cell r="K67">
            <v>629</v>
          </cell>
          <cell r="L67">
            <v>0.52919161676646709</v>
          </cell>
          <cell r="M67">
            <v>1336</v>
          </cell>
          <cell r="N67">
            <v>731</v>
          </cell>
          <cell r="O67">
            <v>683</v>
          </cell>
          <cell r="P67">
            <v>0.516973125884017</v>
          </cell>
          <cell r="Q67">
            <v>1414</v>
          </cell>
          <cell r="R67">
            <v>788</v>
          </cell>
          <cell r="S67">
            <v>665</v>
          </cell>
          <cell r="T67">
            <v>0.54232622161046107</v>
          </cell>
          <cell r="U67">
            <v>1453</v>
          </cell>
        </row>
        <row r="68">
          <cell r="A68" t="str">
            <v>05</v>
          </cell>
          <cell r="B68">
            <v>211</v>
          </cell>
          <cell r="C68">
            <v>607</v>
          </cell>
          <cell r="D68">
            <v>0.25794621026894865</v>
          </cell>
          <cell r="E68">
            <v>818</v>
          </cell>
          <cell r="F68">
            <v>194</v>
          </cell>
          <cell r="G68">
            <v>656</v>
          </cell>
          <cell r="H68">
            <v>0.22823529411764706</v>
          </cell>
          <cell r="I68">
            <v>850</v>
          </cell>
          <cell r="J68">
            <v>189</v>
          </cell>
          <cell r="K68">
            <v>649</v>
          </cell>
          <cell r="L68">
            <v>0.22553699284009546</v>
          </cell>
          <cell r="M68">
            <v>838</v>
          </cell>
          <cell r="N68">
            <v>197</v>
          </cell>
          <cell r="O68">
            <v>670</v>
          </cell>
          <cell r="P68">
            <v>0.22722029988465975</v>
          </cell>
          <cell r="Q68">
            <v>867</v>
          </cell>
          <cell r="R68">
            <v>239</v>
          </cell>
          <cell r="S68">
            <v>637</v>
          </cell>
          <cell r="T68">
            <v>0.2728310502283105</v>
          </cell>
          <cell r="U68">
            <v>876</v>
          </cell>
        </row>
        <row r="69">
          <cell r="A69" t="str">
            <v>06</v>
          </cell>
          <cell r="B69">
            <v>112</v>
          </cell>
          <cell r="C69">
            <v>343</v>
          </cell>
          <cell r="D69">
            <v>0.24615384615384617</v>
          </cell>
          <cell r="E69">
            <v>455</v>
          </cell>
          <cell r="F69">
            <v>148</v>
          </cell>
          <cell r="G69">
            <v>419</v>
          </cell>
          <cell r="H69">
            <v>0.26102292768959434</v>
          </cell>
          <cell r="I69">
            <v>567</v>
          </cell>
          <cell r="J69">
            <v>132</v>
          </cell>
          <cell r="K69">
            <v>385</v>
          </cell>
          <cell r="L69">
            <v>0.25531914893617019</v>
          </cell>
          <cell r="M69">
            <v>517</v>
          </cell>
          <cell r="N69">
            <v>136</v>
          </cell>
          <cell r="O69">
            <v>389</v>
          </cell>
          <cell r="P69">
            <v>0.25904761904761903</v>
          </cell>
          <cell r="Q69">
            <v>525</v>
          </cell>
          <cell r="R69">
            <v>125</v>
          </cell>
          <cell r="S69">
            <v>405</v>
          </cell>
          <cell r="T69">
            <v>0.23584905660377359</v>
          </cell>
          <cell r="U69">
            <v>530</v>
          </cell>
        </row>
        <row r="70">
          <cell r="A70" t="str">
            <v>07</v>
          </cell>
          <cell r="B70">
            <v>258</v>
          </cell>
          <cell r="C70">
            <v>374</v>
          </cell>
          <cell r="D70">
            <v>0.40822784810126583</v>
          </cell>
          <cell r="E70">
            <v>632</v>
          </cell>
          <cell r="F70">
            <v>267</v>
          </cell>
          <cell r="G70">
            <v>354</v>
          </cell>
          <cell r="H70">
            <v>0.42995169082125606</v>
          </cell>
          <cell r="I70">
            <v>621</v>
          </cell>
          <cell r="J70">
            <v>256</v>
          </cell>
          <cell r="K70">
            <v>421</v>
          </cell>
          <cell r="L70">
            <v>0.37813884785819796</v>
          </cell>
          <cell r="M70">
            <v>677</v>
          </cell>
          <cell r="N70">
            <v>237</v>
          </cell>
          <cell r="O70">
            <v>335</v>
          </cell>
          <cell r="P70">
            <v>0.41433566433566432</v>
          </cell>
          <cell r="Q70">
            <v>572</v>
          </cell>
          <cell r="R70">
            <v>261</v>
          </cell>
          <cell r="S70">
            <v>324</v>
          </cell>
          <cell r="T70">
            <v>0.44615384615384618</v>
          </cell>
          <cell r="U70">
            <v>585</v>
          </cell>
        </row>
        <row r="71">
          <cell r="A71" t="str">
            <v>08</v>
          </cell>
          <cell r="B71">
            <v>102</v>
          </cell>
          <cell r="C71">
            <v>176</v>
          </cell>
          <cell r="D71">
            <v>0.36690647482014388</v>
          </cell>
          <cell r="E71">
            <v>278</v>
          </cell>
          <cell r="F71">
            <v>121</v>
          </cell>
          <cell r="G71">
            <v>223</v>
          </cell>
          <cell r="H71">
            <v>0.35174418604651164</v>
          </cell>
          <cell r="I71">
            <v>344</v>
          </cell>
          <cell r="J71">
            <v>129</v>
          </cell>
          <cell r="K71">
            <v>205</v>
          </cell>
          <cell r="L71">
            <v>0.38622754491017963</v>
          </cell>
          <cell r="M71">
            <v>334</v>
          </cell>
          <cell r="N71">
            <v>141</v>
          </cell>
          <cell r="O71">
            <v>205</v>
          </cell>
          <cell r="P71">
            <v>0.40751445086705201</v>
          </cell>
          <cell r="Q71">
            <v>346</v>
          </cell>
          <cell r="R71">
            <v>162</v>
          </cell>
          <cell r="S71">
            <v>198</v>
          </cell>
          <cell r="T71">
            <v>0.45</v>
          </cell>
          <cell r="U71">
            <v>360</v>
          </cell>
        </row>
        <row r="72">
          <cell r="A72" t="str">
            <v>09</v>
          </cell>
          <cell r="B72">
            <v>171</v>
          </cell>
          <cell r="C72">
            <v>594</v>
          </cell>
          <cell r="D72">
            <v>0.22352941176470589</v>
          </cell>
          <cell r="E72">
            <v>765</v>
          </cell>
          <cell r="F72">
            <v>206</v>
          </cell>
          <cell r="G72">
            <v>661</v>
          </cell>
          <cell r="H72">
            <v>0.23760092272202998</v>
          </cell>
          <cell r="I72">
            <v>867</v>
          </cell>
          <cell r="J72">
            <v>204</v>
          </cell>
          <cell r="K72">
            <v>655</v>
          </cell>
          <cell r="L72">
            <v>0.23748544819557627</v>
          </cell>
          <cell r="M72">
            <v>859</v>
          </cell>
          <cell r="N72">
            <v>164</v>
          </cell>
          <cell r="O72">
            <v>653</v>
          </cell>
          <cell r="P72">
            <v>0.200734394124847</v>
          </cell>
          <cell r="Q72">
            <v>817</v>
          </cell>
          <cell r="R72">
            <v>183</v>
          </cell>
          <cell r="S72">
            <v>555</v>
          </cell>
          <cell r="T72">
            <v>0.24796747967479674</v>
          </cell>
          <cell r="U72">
            <v>738</v>
          </cell>
        </row>
        <row r="73">
          <cell r="A73" t="str">
            <v>10</v>
          </cell>
          <cell r="B73">
            <v>580</v>
          </cell>
          <cell r="C73">
            <v>452</v>
          </cell>
          <cell r="D73">
            <v>0.56201550387596899</v>
          </cell>
          <cell r="E73">
            <v>1032</v>
          </cell>
          <cell r="F73">
            <v>604</v>
          </cell>
          <cell r="G73">
            <v>502</v>
          </cell>
          <cell r="H73">
            <v>0.54611211573236895</v>
          </cell>
          <cell r="I73">
            <v>1106</v>
          </cell>
          <cell r="J73">
            <v>626</v>
          </cell>
          <cell r="K73">
            <v>465</v>
          </cell>
          <cell r="L73">
            <v>0.57378551787351051</v>
          </cell>
          <cell r="M73">
            <v>1091</v>
          </cell>
          <cell r="N73">
            <v>625</v>
          </cell>
          <cell r="O73">
            <v>517</v>
          </cell>
          <cell r="P73">
            <v>0.54728546409807355</v>
          </cell>
          <cell r="Q73">
            <v>1142</v>
          </cell>
          <cell r="R73">
            <v>650</v>
          </cell>
          <cell r="S73">
            <v>483</v>
          </cell>
          <cell r="T73">
            <v>0.57369814651368045</v>
          </cell>
          <cell r="U73">
            <v>1133</v>
          </cell>
        </row>
        <row r="74">
          <cell r="A74" t="str">
            <v>12</v>
          </cell>
          <cell r="B74">
            <v>131</v>
          </cell>
          <cell r="C74">
            <v>161</v>
          </cell>
          <cell r="D74">
            <v>0.44863013698630139</v>
          </cell>
          <cell r="E74">
            <v>292</v>
          </cell>
          <cell r="F74">
            <v>165</v>
          </cell>
          <cell r="G74">
            <v>162</v>
          </cell>
          <cell r="H74">
            <v>0.50458715596330272</v>
          </cell>
          <cell r="I74">
            <v>327</v>
          </cell>
          <cell r="J74">
            <v>158</v>
          </cell>
          <cell r="K74">
            <v>165</v>
          </cell>
          <cell r="L74">
            <v>0.48916408668730649</v>
          </cell>
          <cell r="M74">
            <v>323</v>
          </cell>
          <cell r="N74">
            <v>174</v>
          </cell>
          <cell r="O74">
            <v>201</v>
          </cell>
          <cell r="P74">
            <v>0.46400000000000002</v>
          </cell>
          <cell r="Q74">
            <v>375</v>
          </cell>
          <cell r="R74">
            <v>167</v>
          </cell>
          <cell r="S74">
            <v>112</v>
          </cell>
          <cell r="T74">
            <v>0.59856630824372759</v>
          </cell>
          <cell r="U74">
            <v>279</v>
          </cell>
        </row>
        <row r="75">
          <cell r="A75" t="str">
            <v>11</v>
          </cell>
          <cell r="B75">
            <v>148</v>
          </cell>
          <cell r="C75">
            <v>88</v>
          </cell>
          <cell r="D75">
            <v>0.6271186440677966</v>
          </cell>
          <cell r="E75">
            <v>236</v>
          </cell>
          <cell r="F75">
            <v>174</v>
          </cell>
          <cell r="G75">
            <v>123</v>
          </cell>
          <cell r="H75">
            <v>0.58585858585858586</v>
          </cell>
          <cell r="I75">
            <v>297</v>
          </cell>
          <cell r="J75">
            <v>155</v>
          </cell>
          <cell r="K75">
            <v>133</v>
          </cell>
          <cell r="L75">
            <v>0.53819444444444442</v>
          </cell>
          <cell r="M75">
            <v>288</v>
          </cell>
          <cell r="N75">
            <v>143</v>
          </cell>
          <cell r="O75">
            <v>92</v>
          </cell>
          <cell r="P75">
            <v>0.60851063829787233</v>
          </cell>
          <cell r="Q75">
            <v>235</v>
          </cell>
          <cell r="R75">
            <v>162</v>
          </cell>
          <cell r="S75">
            <v>198</v>
          </cell>
          <cell r="T75">
            <v>0.45</v>
          </cell>
          <cell r="U75">
            <v>360</v>
          </cell>
        </row>
        <row r="76">
          <cell r="A76" t="str">
            <v>Théologie</v>
          </cell>
          <cell r="B76">
            <v>2</v>
          </cell>
          <cell r="C76">
            <v>9</v>
          </cell>
          <cell r="D76">
            <v>0.18181818181818182</v>
          </cell>
          <cell r="E76">
            <v>11</v>
          </cell>
          <cell r="F76">
            <v>4</v>
          </cell>
          <cell r="G76">
            <v>9</v>
          </cell>
          <cell r="H76">
            <v>0.30769230769230771</v>
          </cell>
          <cell r="I76">
            <v>13</v>
          </cell>
          <cell r="J76">
            <v>2</v>
          </cell>
          <cell r="K76">
            <v>7</v>
          </cell>
          <cell r="L76">
            <v>0.22222222222222221</v>
          </cell>
          <cell r="M76">
            <v>9</v>
          </cell>
          <cell r="N76">
            <v>4</v>
          </cell>
          <cell r="O76">
            <v>6</v>
          </cell>
          <cell r="P76">
            <v>0.4</v>
          </cell>
          <cell r="Q76">
            <v>10</v>
          </cell>
          <cell r="S76">
            <v>9</v>
          </cell>
          <cell r="T76">
            <v>0</v>
          </cell>
          <cell r="U76">
            <v>9</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279</v>
          </cell>
          <cell r="C81">
            <v>246</v>
          </cell>
          <cell r="D81">
            <v>0.53142857142857147</v>
          </cell>
          <cell r="E81">
            <v>525</v>
          </cell>
          <cell r="F81">
            <v>284</v>
          </cell>
          <cell r="G81">
            <v>274</v>
          </cell>
          <cell r="H81">
            <v>0.50896057347670254</v>
          </cell>
          <cell r="I81">
            <v>558</v>
          </cell>
          <cell r="J81">
            <v>281</v>
          </cell>
          <cell r="K81">
            <v>330</v>
          </cell>
          <cell r="L81">
            <v>0.45990180032733224</v>
          </cell>
          <cell r="M81">
            <v>611</v>
          </cell>
          <cell r="N81">
            <v>280</v>
          </cell>
          <cell r="O81">
            <v>320</v>
          </cell>
          <cell r="P81">
            <v>0.46666666666666667</v>
          </cell>
          <cell r="Q81">
            <v>600</v>
          </cell>
          <cell r="R81">
            <v>306</v>
          </cell>
          <cell r="S81">
            <v>311</v>
          </cell>
          <cell r="T81">
            <v>0.49594813614262562</v>
          </cell>
          <cell r="U81">
            <v>617</v>
          </cell>
        </row>
        <row r="82">
          <cell r="A82" t="str">
            <v>Lettres</v>
          </cell>
          <cell r="B82">
            <v>1142</v>
          </cell>
          <cell r="C82">
            <v>856</v>
          </cell>
          <cell r="D82">
            <v>0.57157157157157157</v>
          </cell>
          <cell r="E82">
            <v>1998</v>
          </cell>
          <cell r="F82">
            <v>1138</v>
          </cell>
          <cell r="G82">
            <v>923</v>
          </cell>
          <cell r="H82">
            <v>0.5521591460456089</v>
          </cell>
          <cell r="I82">
            <v>2061</v>
          </cell>
          <cell r="J82">
            <v>1325</v>
          </cell>
          <cell r="K82">
            <v>933</v>
          </cell>
          <cell r="L82">
            <v>0.58680248007085922</v>
          </cell>
          <cell r="M82">
            <v>2258</v>
          </cell>
          <cell r="N82">
            <v>1341</v>
          </cell>
          <cell r="O82">
            <v>1039</v>
          </cell>
          <cell r="P82">
            <v>0.5634453781512605</v>
          </cell>
          <cell r="Q82">
            <v>2380</v>
          </cell>
          <cell r="R82">
            <v>1342</v>
          </cell>
          <cell r="S82">
            <v>1031</v>
          </cell>
          <cell r="T82">
            <v>0.56552886641382216</v>
          </cell>
          <cell r="U82">
            <v>2373</v>
          </cell>
        </row>
        <row r="83">
          <cell r="A83" t="str">
            <v>Pharmacie</v>
          </cell>
          <cell r="B83">
            <v>148</v>
          </cell>
          <cell r="C83">
            <v>88</v>
          </cell>
          <cell r="D83">
            <v>0.6271186440677966</v>
          </cell>
          <cell r="E83">
            <v>236</v>
          </cell>
          <cell r="F83">
            <v>174</v>
          </cell>
          <cell r="G83">
            <v>123</v>
          </cell>
          <cell r="H83">
            <v>0.58585858585858586</v>
          </cell>
          <cell r="I83">
            <v>297</v>
          </cell>
          <cell r="J83">
            <v>155</v>
          </cell>
          <cell r="K83">
            <v>133</v>
          </cell>
          <cell r="L83">
            <v>0.53819444444444442</v>
          </cell>
          <cell r="M83">
            <v>288</v>
          </cell>
          <cell r="N83">
            <v>143</v>
          </cell>
          <cell r="O83">
            <v>92</v>
          </cell>
          <cell r="P83">
            <v>0.60851063829787233</v>
          </cell>
          <cell r="Q83">
            <v>235</v>
          </cell>
          <cell r="R83">
            <v>167</v>
          </cell>
          <cell r="S83">
            <v>112</v>
          </cell>
          <cell r="T83">
            <v>0.59856630824372759</v>
          </cell>
          <cell r="U83">
            <v>279</v>
          </cell>
        </row>
        <row r="84">
          <cell r="A84" t="str">
            <v>Sciences</v>
          </cell>
          <cell r="B84">
            <v>1304</v>
          </cell>
          <cell r="C84">
            <v>2277</v>
          </cell>
          <cell r="D84">
            <v>0.36414409382853952</v>
          </cell>
          <cell r="E84">
            <v>3581</v>
          </cell>
          <cell r="F84">
            <v>1392</v>
          </cell>
          <cell r="G84">
            <v>2508</v>
          </cell>
          <cell r="H84">
            <v>0.3569230769230769</v>
          </cell>
          <cell r="I84">
            <v>3900</v>
          </cell>
          <cell r="J84">
            <v>1390</v>
          </cell>
          <cell r="K84">
            <v>2465</v>
          </cell>
          <cell r="L84">
            <v>0.36057068741893644</v>
          </cell>
          <cell r="M84">
            <v>3855</v>
          </cell>
          <cell r="N84">
            <v>1387</v>
          </cell>
          <cell r="O84">
            <v>2502</v>
          </cell>
          <cell r="P84">
            <v>0.35664695294420157</v>
          </cell>
          <cell r="Q84">
            <v>3889</v>
          </cell>
          <cell r="R84">
            <v>1468</v>
          </cell>
          <cell r="S84">
            <v>2356</v>
          </cell>
          <cell r="T84">
            <v>0.38389121338912136</v>
          </cell>
          <cell r="U84">
            <v>3824</v>
          </cell>
        </row>
        <row r="85">
          <cell r="A85" t="str">
            <v>Total général</v>
          </cell>
          <cell r="B85">
            <v>2873</v>
          </cell>
          <cell r="C85">
            <v>3467</v>
          </cell>
          <cell r="D85">
            <v>0.45315457413249211</v>
          </cell>
          <cell r="E85">
            <v>6340</v>
          </cell>
          <cell r="F85">
            <v>2988</v>
          </cell>
          <cell r="G85">
            <v>3828</v>
          </cell>
          <cell r="H85">
            <v>0.43838028169014087</v>
          </cell>
          <cell r="I85">
            <v>6816</v>
          </cell>
          <cell r="J85">
            <v>3151</v>
          </cell>
          <cell r="K85">
            <v>3861</v>
          </cell>
          <cell r="L85">
            <v>0.44937250427837994</v>
          </cell>
          <cell r="M85">
            <v>7012</v>
          </cell>
          <cell r="N85">
            <v>3151</v>
          </cell>
          <cell r="O85">
            <v>3953</v>
          </cell>
          <cell r="P85">
            <v>0.44355292792792794</v>
          </cell>
          <cell r="Q85">
            <v>7104</v>
          </cell>
        </row>
      </sheetData>
      <sheetData sheetId="18">
        <row r="2">
          <cell r="B2" t="str">
            <v>2010</v>
          </cell>
          <cell r="D2" t="str">
            <v>2011</v>
          </cell>
          <cell r="F2" t="str">
            <v>2012</v>
          </cell>
          <cell r="H2" t="str">
            <v>2013</v>
          </cell>
          <cell r="J2">
            <v>2014</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47</v>
          </cell>
          <cell r="C4">
            <v>73</v>
          </cell>
          <cell r="D4">
            <v>33</v>
          </cell>
          <cell r="E4">
            <v>76</v>
          </cell>
          <cell r="F4">
            <v>37</v>
          </cell>
          <cell r="G4">
            <v>97</v>
          </cell>
          <cell r="H4">
            <v>26</v>
          </cell>
          <cell r="I4">
            <v>75</v>
          </cell>
          <cell r="J4">
            <v>31</v>
          </cell>
          <cell r="K4">
            <v>80</v>
          </cell>
        </row>
        <row r="5">
          <cell r="A5" t="str">
            <v>02</v>
          </cell>
          <cell r="B5">
            <v>36</v>
          </cell>
          <cell r="C5">
            <v>47</v>
          </cell>
          <cell r="D5">
            <v>34</v>
          </cell>
          <cell r="E5">
            <v>67</v>
          </cell>
          <cell r="F5">
            <v>35</v>
          </cell>
          <cell r="G5">
            <v>49</v>
          </cell>
          <cell r="H5">
            <v>26</v>
          </cell>
          <cell r="I5">
            <v>71</v>
          </cell>
          <cell r="J5">
            <v>33</v>
          </cell>
          <cell r="K5">
            <v>41</v>
          </cell>
        </row>
        <row r="6">
          <cell r="A6" t="str">
            <v>03</v>
          </cell>
          <cell r="B6">
            <v>6</v>
          </cell>
          <cell r="C6">
            <v>8</v>
          </cell>
          <cell r="D6">
            <v>5</v>
          </cell>
          <cell r="E6">
            <v>11</v>
          </cell>
          <cell r="F6">
            <v>4</v>
          </cell>
          <cell r="G6">
            <v>10</v>
          </cell>
          <cell r="H6">
            <v>7</v>
          </cell>
          <cell r="I6">
            <v>16</v>
          </cell>
          <cell r="J6">
            <v>4</v>
          </cell>
          <cell r="K6">
            <v>7</v>
          </cell>
        </row>
        <row r="7">
          <cell r="A7" t="str">
            <v>04</v>
          </cell>
          <cell r="B7">
            <v>8</v>
          </cell>
          <cell r="C7">
            <v>17</v>
          </cell>
          <cell r="D7">
            <v>11</v>
          </cell>
          <cell r="E7">
            <v>11</v>
          </cell>
          <cell r="F7">
            <v>14</v>
          </cell>
          <cell r="G7">
            <v>21</v>
          </cell>
          <cell r="H7">
            <v>6</v>
          </cell>
          <cell r="I7">
            <v>16</v>
          </cell>
          <cell r="J7">
            <v>9</v>
          </cell>
          <cell r="K7">
            <v>20</v>
          </cell>
        </row>
        <row r="8">
          <cell r="A8" t="str">
            <v>05</v>
          </cell>
          <cell r="B8">
            <v>46</v>
          </cell>
          <cell r="C8">
            <v>88</v>
          </cell>
          <cell r="D8">
            <v>52</v>
          </cell>
          <cell r="E8">
            <v>89</v>
          </cell>
          <cell r="F8">
            <v>38</v>
          </cell>
          <cell r="G8">
            <v>87</v>
          </cell>
          <cell r="H8">
            <v>27</v>
          </cell>
          <cell r="I8">
            <v>72</v>
          </cell>
          <cell r="J8">
            <v>29</v>
          </cell>
          <cell r="K8">
            <v>52</v>
          </cell>
        </row>
        <row r="9">
          <cell r="A9" t="str">
            <v>06</v>
          </cell>
          <cell r="B9">
            <v>43</v>
          </cell>
          <cell r="C9">
            <v>159</v>
          </cell>
          <cell r="D9">
            <v>46</v>
          </cell>
          <cell r="E9">
            <v>121</v>
          </cell>
          <cell r="F9">
            <v>46</v>
          </cell>
          <cell r="G9">
            <v>134</v>
          </cell>
          <cell r="H9">
            <v>26</v>
          </cell>
          <cell r="I9">
            <v>121</v>
          </cell>
          <cell r="J9">
            <v>31</v>
          </cell>
          <cell r="K9">
            <v>115</v>
          </cell>
        </row>
        <row r="10">
          <cell r="A10" t="str">
            <v>07</v>
          </cell>
          <cell r="B10">
            <v>30</v>
          </cell>
          <cell r="C10">
            <v>40</v>
          </cell>
          <cell r="D10">
            <v>25</v>
          </cell>
          <cell r="E10">
            <v>39</v>
          </cell>
          <cell r="F10">
            <v>29</v>
          </cell>
          <cell r="G10">
            <v>42</v>
          </cell>
          <cell r="H10">
            <v>27</v>
          </cell>
          <cell r="I10">
            <v>49</v>
          </cell>
          <cell r="J10">
            <v>24</v>
          </cell>
          <cell r="K10">
            <v>33</v>
          </cell>
        </row>
        <row r="11">
          <cell r="A11" t="str">
            <v>08</v>
          </cell>
          <cell r="B11">
            <v>6</v>
          </cell>
          <cell r="C11">
            <v>10</v>
          </cell>
          <cell r="D11">
            <v>4</v>
          </cell>
          <cell r="E11">
            <v>6</v>
          </cell>
          <cell r="F11">
            <v>6</v>
          </cell>
          <cell r="G11">
            <v>8</v>
          </cell>
          <cell r="H11">
            <v>6</v>
          </cell>
          <cell r="I11">
            <v>3</v>
          </cell>
          <cell r="J11">
            <v>3</v>
          </cell>
          <cell r="K11">
            <v>9</v>
          </cell>
        </row>
        <row r="12">
          <cell r="A12" t="str">
            <v>09</v>
          </cell>
          <cell r="B12">
            <v>23</v>
          </cell>
          <cell r="C12">
            <v>40</v>
          </cell>
          <cell r="D12">
            <v>29</v>
          </cell>
          <cell r="E12">
            <v>37</v>
          </cell>
          <cell r="F12">
            <v>29</v>
          </cell>
          <cell r="G12">
            <v>27</v>
          </cell>
          <cell r="H12">
            <v>23</v>
          </cell>
          <cell r="I12">
            <v>37</v>
          </cell>
          <cell r="J12">
            <v>19</v>
          </cell>
          <cell r="K12">
            <v>18</v>
          </cell>
        </row>
        <row r="13">
          <cell r="A13" t="str">
            <v>10</v>
          </cell>
          <cell r="B13">
            <v>6</v>
          </cell>
          <cell r="C13">
            <v>5</v>
          </cell>
          <cell r="D13">
            <v>7</v>
          </cell>
          <cell r="E13">
            <v>6</v>
          </cell>
          <cell r="F13">
            <v>9</v>
          </cell>
          <cell r="G13">
            <v>3</v>
          </cell>
          <cell r="H13">
            <v>7</v>
          </cell>
          <cell r="I13">
            <v>7</v>
          </cell>
          <cell r="J13">
            <v>3</v>
          </cell>
          <cell r="K13">
            <v>7</v>
          </cell>
        </row>
        <row r="14">
          <cell r="A14" t="str">
            <v>11</v>
          </cell>
          <cell r="B14">
            <v>50</v>
          </cell>
          <cell r="C14">
            <v>74</v>
          </cell>
          <cell r="D14">
            <v>52</v>
          </cell>
          <cell r="E14">
            <v>65</v>
          </cell>
          <cell r="F14">
            <v>46</v>
          </cell>
          <cell r="G14">
            <v>68</v>
          </cell>
          <cell r="H14">
            <v>31</v>
          </cell>
          <cell r="I14">
            <v>67</v>
          </cell>
          <cell r="J14">
            <v>26</v>
          </cell>
          <cell r="K14">
            <v>61</v>
          </cell>
        </row>
        <row r="15">
          <cell r="A15" t="str">
            <v>12</v>
          </cell>
          <cell r="B15">
            <v>12</v>
          </cell>
          <cell r="C15">
            <v>16</v>
          </cell>
          <cell r="D15">
            <v>7</v>
          </cell>
          <cell r="E15">
            <v>17</v>
          </cell>
          <cell r="F15">
            <v>8</v>
          </cell>
          <cell r="G15">
            <v>13</v>
          </cell>
          <cell r="H15">
            <v>9</v>
          </cell>
          <cell r="I15">
            <v>10</v>
          </cell>
          <cell r="J15">
            <v>4</v>
          </cell>
          <cell r="K15">
            <v>8</v>
          </cell>
        </row>
        <row r="16">
          <cell r="A16" t="str">
            <v>13</v>
          </cell>
          <cell r="B16">
            <v>5</v>
          </cell>
          <cell r="C16">
            <v>6</v>
          </cell>
          <cell r="D16">
            <v>1</v>
          </cell>
          <cell r="E16">
            <v>4</v>
          </cell>
          <cell r="F16">
            <v>7</v>
          </cell>
          <cell r="G16">
            <v>3</v>
          </cell>
          <cell r="I16">
            <v>5</v>
          </cell>
          <cell r="J16">
            <v>2</v>
          </cell>
          <cell r="K16">
            <v>2</v>
          </cell>
        </row>
        <row r="17">
          <cell r="A17" t="str">
            <v>14</v>
          </cell>
          <cell r="B17">
            <v>35</v>
          </cell>
          <cell r="C17">
            <v>45</v>
          </cell>
          <cell r="D17">
            <v>32</v>
          </cell>
          <cell r="E17">
            <v>52</v>
          </cell>
          <cell r="F17">
            <v>26</v>
          </cell>
          <cell r="G17">
            <v>36</v>
          </cell>
          <cell r="H17">
            <v>22</v>
          </cell>
          <cell r="I17">
            <v>45</v>
          </cell>
          <cell r="J17">
            <v>20</v>
          </cell>
          <cell r="K17">
            <v>40</v>
          </cell>
        </row>
        <row r="18">
          <cell r="A18" t="str">
            <v>15</v>
          </cell>
          <cell r="B18">
            <v>11</v>
          </cell>
          <cell r="C18">
            <v>22</v>
          </cell>
          <cell r="D18">
            <v>11</v>
          </cell>
          <cell r="E18">
            <v>21</v>
          </cell>
          <cell r="F18">
            <v>9</v>
          </cell>
          <cell r="G18">
            <v>26</v>
          </cell>
          <cell r="H18">
            <v>4</v>
          </cell>
          <cell r="I18">
            <v>22</v>
          </cell>
          <cell r="J18">
            <v>10</v>
          </cell>
          <cell r="K18">
            <v>26</v>
          </cell>
        </row>
        <row r="19">
          <cell r="A19" t="str">
            <v>16</v>
          </cell>
          <cell r="B19">
            <v>36</v>
          </cell>
          <cell r="C19">
            <v>66</v>
          </cell>
          <cell r="D19">
            <v>40</v>
          </cell>
          <cell r="E19">
            <v>76</v>
          </cell>
          <cell r="F19">
            <v>37</v>
          </cell>
          <cell r="G19">
            <v>64</v>
          </cell>
          <cell r="H19">
            <v>29</v>
          </cell>
          <cell r="I19">
            <v>64</v>
          </cell>
          <cell r="J19">
            <v>36</v>
          </cell>
          <cell r="K19">
            <v>58</v>
          </cell>
        </row>
        <row r="20">
          <cell r="A20" t="str">
            <v>17</v>
          </cell>
          <cell r="B20">
            <v>17</v>
          </cell>
          <cell r="C20">
            <v>14</v>
          </cell>
          <cell r="D20">
            <v>13</v>
          </cell>
          <cell r="E20">
            <v>18</v>
          </cell>
          <cell r="F20">
            <v>15</v>
          </cell>
          <cell r="G20">
            <v>12</v>
          </cell>
          <cell r="H20">
            <v>15</v>
          </cell>
          <cell r="I20">
            <v>7</v>
          </cell>
          <cell r="J20">
            <v>14</v>
          </cell>
          <cell r="K20">
            <v>16</v>
          </cell>
        </row>
        <row r="21">
          <cell r="A21" t="str">
            <v>18</v>
          </cell>
          <cell r="B21">
            <v>26</v>
          </cell>
          <cell r="C21">
            <v>35</v>
          </cell>
          <cell r="D21">
            <v>30</v>
          </cell>
          <cell r="E21">
            <v>49</v>
          </cell>
          <cell r="F21">
            <v>23</v>
          </cell>
          <cell r="G21">
            <v>30</v>
          </cell>
          <cell r="H21">
            <v>16</v>
          </cell>
          <cell r="I21">
            <v>42</v>
          </cell>
          <cell r="J21">
            <v>22</v>
          </cell>
          <cell r="K21">
            <v>36</v>
          </cell>
        </row>
        <row r="22">
          <cell r="A22" t="str">
            <v>19</v>
          </cell>
          <cell r="B22">
            <v>29</v>
          </cell>
          <cell r="C22">
            <v>48</v>
          </cell>
          <cell r="D22">
            <v>33</v>
          </cell>
          <cell r="E22">
            <v>31</v>
          </cell>
          <cell r="F22">
            <v>28</v>
          </cell>
          <cell r="G22">
            <v>46</v>
          </cell>
          <cell r="H22">
            <v>24</v>
          </cell>
          <cell r="I22">
            <v>28</v>
          </cell>
          <cell r="J22">
            <v>25</v>
          </cell>
          <cell r="K22">
            <v>32</v>
          </cell>
        </row>
        <row r="23">
          <cell r="A23" t="str">
            <v>20</v>
          </cell>
          <cell r="B23">
            <v>4</v>
          </cell>
          <cell r="C23">
            <v>3</v>
          </cell>
          <cell r="D23">
            <v>10</v>
          </cell>
          <cell r="E23">
            <v>8</v>
          </cell>
          <cell r="F23">
            <v>6</v>
          </cell>
          <cell r="G23">
            <v>12</v>
          </cell>
          <cell r="H23">
            <v>4</v>
          </cell>
          <cell r="I23">
            <v>6</v>
          </cell>
          <cell r="J23">
            <v>6</v>
          </cell>
          <cell r="K23">
            <v>6</v>
          </cell>
        </row>
        <row r="24">
          <cell r="A24" t="str">
            <v>21</v>
          </cell>
          <cell r="B24">
            <v>22</v>
          </cell>
          <cell r="C24">
            <v>33</v>
          </cell>
          <cell r="D24">
            <v>24</v>
          </cell>
          <cell r="E24">
            <v>26</v>
          </cell>
          <cell r="F24">
            <v>32</v>
          </cell>
          <cell r="G24">
            <v>30</v>
          </cell>
          <cell r="H24">
            <v>17</v>
          </cell>
          <cell r="I24">
            <v>29</v>
          </cell>
          <cell r="J24">
            <v>16</v>
          </cell>
          <cell r="K24">
            <v>18</v>
          </cell>
        </row>
        <row r="25">
          <cell r="A25" t="str">
            <v>22</v>
          </cell>
          <cell r="B25">
            <v>40</v>
          </cell>
          <cell r="C25">
            <v>42</v>
          </cell>
          <cell r="D25">
            <v>36</v>
          </cell>
          <cell r="E25">
            <v>46</v>
          </cell>
          <cell r="F25">
            <v>40</v>
          </cell>
          <cell r="G25">
            <v>48</v>
          </cell>
          <cell r="H25">
            <v>28</v>
          </cell>
          <cell r="I25">
            <v>33</v>
          </cell>
          <cell r="J25">
            <v>20</v>
          </cell>
          <cell r="K25">
            <v>42</v>
          </cell>
        </row>
        <row r="26">
          <cell r="A26" t="str">
            <v>23</v>
          </cell>
          <cell r="B26">
            <v>26</v>
          </cell>
          <cell r="C26">
            <v>47</v>
          </cell>
          <cell r="D26">
            <v>23</v>
          </cell>
          <cell r="E26">
            <v>31</v>
          </cell>
          <cell r="F26">
            <v>15</v>
          </cell>
          <cell r="G26">
            <v>28</v>
          </cell>
          <cell r="H26">
            <v>32</v>
          </cell>
          <cell r="I26">
            <v>27</v>
          </cell>
          <cell r="J26">
            <v>13</v>
          </cell>
          <cell r="K26">
            <v>23</v>
          </cell>
        </row>
        <row r="27">
          <cell r="A27" t="str">
            <v>24</v>
          </cell>
          <cell r="B27">
            <v>9</v>
          </cell>
          <cell r="C27">
            <v>15</v>
          </cell>
          <cell r="D27">
            <v>10</v>
          </cell>
          <cell r="E27">
            <v>14</v>
          </cell>
          <cell r="F27">
            <v>8</v>
          </cell>
          <cell r="G27">
            <v>11</v>
          </cell>
          <cell r="H27">
            <v>7</v>
          </cell>
          <cell r="I27">
            <v>12</v>
          </cell>
          <cell r="J27">
            <v>9</v>
          </cell>
          <cell r="K27">
            <v>12</v>
          </cell>
        </row>
        <row r="28">
          <cell r="A28" t="str">
            <v>25</v>
          </cell>
          <cell r="B28">
            <v>26</v>
          </cell>
          <cell r="C28">
            <v>46</v>
          </cell>
          <cell r="D28">
            <v>36</v>
          </cell>
          <cell r="E28">
            <v>57</v>
          </cell>
          <cell r="F28">
            <v>34</v>
          </cell>
          <cell r="G28">
            <v>42</v>
          </cell>
          <cell r="H28">
            <v>17</v>
          </cell>
          <cell r="I28">
            <v>32</v>
          </cell>
          <cell r="J28">
            <v>16</v>
          </cell>
          <cell r="K28">
            <v>19</v>
          </cell>
        </row>
        <row r="29">
          <cell r="A29" t="str">
            <v>26</v>
          </cell>
          <cell r="B29">
            <v>38</v>
          </cell>
          <cell r="C29">
            <v>84</v>
          </cell>
          <cell r="D29">
            <v>37</v>
          </cell>
          <cell r="E29">
            <v>75</v>
          </cell>
          <cell r="F29">
            <v>28</v>
          </cell>
          <cell r="G29">
            <v>56</v>
          </cell>
          <cell r="H29">
            <v>33</v>
          </cell>
          <cell r="I29">
            <v>49</v>
          </cell>
          <cell r="J29">
            <v>31</v>
          </cell>
          <cell r="K29">
            <v>52</v>
          </cell>
        </row>
        <row r="30">
          <cell r="A30" t="str">
            <v>27</v>
          </cell>
          <cell r="B30">
            <v>53</v>
          </cell>
          <cell r="C30">
            <v>139</v>
          </cell>
          <cell r="D30">
            <v>69</v>
          </cell>
          <cell r="E30">
            <v>108</v>
          </cell>
          <cell r="F30">
            <v>70</v>
          </cell>
          <cell r="G30">
            <v>119</v>
          </cell>
          <cell r="H30">
            <v>41</v>
          </cell>
          <cell r="I30">
            <v>97</v>
          </cell>
          <cell r="J30">
            <v>33</v>
          </cell>
          <cell r="K30">
            <v>94</v>
          </cell>
        </row>
        <row r="31">
          <cell r="A31" t="str">
            <v>28</v>
          </cell>
          <cell r="B31">
            <v>21</v>
          </cell>
          <cell r="C31">
            <v>39</v>
          </cell>
          <cell r="D31">
            <v>33</v>
          </cell>
          <cell r="E31">
            <v>42</v>
          </cell>
          <cell r="F31">
            <v>24</v>
          </cell>
          <cell r="G31">
            <v>28</v>
          </cell>
          <cell r="H31">
            <v>16</v>
          </cell>
          <cell r="I31">
            <v>36</v>
          </cell>
          <cell r="J31">
            <v>10</v>
          </cell>
          <cell r="K31">
            <v>25</v>
          </cell>
        </row>
        <row r="32">
          <cell r="A32" t="str">
            <v>29</v>
          </cell>
          <cell r="B32">
            <v>10</v>
          </cell>
          <cell r="C32">
            <v>12</v>
          </cell>
          <cell r="D32">
            <v>7</v>
          </cell>
          <cell r="E32">
            <v>9</v>
          </cell>
          <cell r="F32">
            <v>6</v>
          </cell>
          <cell r="G32">
            <v>7</v>
          </cell>
          <cell r="H32">
            <v>4</v>
          </cell>
          <cell r="I32">
            <v>6</v>
          </cell>
          <cell r="J32">
            <v>6</v>
          </cell>
          <cell r="K32">
            <v>6</v>
          </cell>
        </row>
        <row r="33">
          <cell r="A33" t="str">
            <v>30</v>
          </cell>
          <cell r="B33">
            <v>13</v>
          </cell>
          <cell r="C33">
            <v>13</v>
          </cell>
          <cell r="D33">
            <v>9</v>
          </cell>
          <cell r="E33">
            <v>12</v>
          </cell>
          <cell r="F33">
            <v>10</v>
          </cell>
          <cell r="G33">
            <v>12</v>
          </cell>
          <cell r="H33">
            <v>9</v>
          </cell>
          <cell r="I33">
            <v>10</v>
          </cell>
          <cell r="J33">
            <v>9</v>
          </cell>
          <cell r="K33">
            <v>11</v>
          </cell>
        </row>
        <row r="34">
          <cell r="A34" t="str">
            <v>31</v>
          </cell>
          <cell r="B34">
            <v>28</v>
          </cell>
          <cell r="C34">
            <v>43</v>
          </cell>
          <cell r="D34">
            <v>25</v>
          </cell>
          <cell r="E34">
            <v>39</v>
          </cell>
          <cell r="F34">
            <v>26</v>
          </cell>
          <cell r="G34">
            <v>38</v>
          </cell>
          <cell r="H34">
            <v>14</v>
          </cell>
          <cell r="I34">
            <v>28</v>
          </cell>
          <cell r="J34">
            <v>13</v>
          </cell>
          <cell r="K34">
            <v>11</v>
          </cell>
        </row>
        <row r="35">
          <cell r="A35" t="str">
            <v>32</v>
          </cell>
          <cell r="B35">
            <v>21</v>
          </cell>
          <cell r="C35">
            <v>47</v>
          </cell>
          <cell r="D35">
            <v>15</v>
          </cell>
          <cell r="E35">
            <v>43</v>
          </cell>
          <cell r="F35">
            <v>15</v>
          </cell>
          <cell r="G35">
            <v>25</v>
          </cell>
          <cell r="H35">
            <v>10</v>
          </cell>
          <cell r="I35">
            <v>23</v>
          </cell>
          <cell r="J35">
            <v>12</v>
          </cell>
          <cell r="K35">
            <v>10</v>
          </cell>
        </row>
        <row r="36">
          <cell r="A36" t="str">
            <v>33</v>
          </cell>
          <cell r="B36">
            <v>18</v>
          </cell>
          <cell r="C36">
            <v>25</v>
          </cell>
          <cell r="D36">
            <v>20</v>
          </cell>
          <cell r="E36">
            <v>37</v>
          </cell>
          <cell r="F36">
            <v>16</v>
          </cell>
          <cell r="G36">
            <v>28</v>
          </cell>
          <cell r="H36">
            <v>12</v>
          </cell>
          <cell r="I36">
            <v>17</v>
          </cell>
          <cell r="J36">
            <v>11</v>
          </cell>
          <cell r="K36">
            <v>15</v>
          </cell>
        </row>
        <row r="37">
          <cell r="A37" t="str">
            <v>34</v>
          </cell>
          <cell r="C37">
            <v>7</v>
          </cell>
          <cell r="D37">
            <v>3</v>
          </cell>
          <cell r="E37">
            <v>4</v>
          </cell>
          <cell r="F37">
            <v>3</v>
          </cell>
          <cell r="G37">
            <v>5</v>
          </cell>
          <cell r="H37">
            <v>1</v>
          </cell>
          <cell r="I37">
            <v>9</v>
          </cell>
          <cell r="J37">
            <v>5</v>
          </cell>
          <cell r="K37">
            <v>4</v>
          </cell>
        </row>
        <row r="38">
          <cell r="A38" t="str">
            <v>35</v>
          </cell>
          <cell r="B38">
            <v>12</v>
          </cell>
          <cell r="C38">
            <v>31</v>
          </cell>
          <cell r="D38">
            <v>19</v>
          </cell>
          <cell r="E38">
            <v>22</v>
          </cell>
          <cell r="F38">
            <v>14</v>
          </cell>
          <cell r="G38">
            <v>27</v>
          </cell>
          <cell r="H38">
            <v>17</v>
          </cell>
          <cell r="I38">
            <v>17</v>
          </cell>
          <cell r="J38">
            <v>11</v>
          </cell>
          <cell r="K38">
            <v>12</v>
          </cell>
        </row>
        <row r="39">
          <cell r="A39" t="str">
            <v>36</v>
          </cell>
          <cell r="B39">
            <v>2</v>
          </cell>
          <cell r="C39">
            <v>8</v>
          </cell>
          <cell r="D39">
            <v>6</v>
          </cell>
          <cell r="E39">
            <v>9</v>
          </cell>
          <cell r="F39">
            <v>2</v>
          </cell>
          <cell r="G39">
            <v>13</v>
          </cell>
          <cell r="H39">
            <v>8</v>
          </cell>
          <cell r="I39">
            <v>6</v>
          </cell>
          <cell r="J39">
            <v>6</v>
          </cell>
          <cell r="K39">
            <v>8</v>
          </cell>
        </row>
        <row r="40">
          <cell r="A40" t="str">
            <v>37</v>
          </cell>
          <cell r="B40">
            <v>3</v>
          </cell>
          <cell r="C40">
            <v>9</v>
          </cell>
          <cell r="D40">
            <v>5</v>
          </cell>
          <cell r="E40">
            <v>5</v>
          </cell>
          <cell r="F40">
            <v>2</v>
          </cell>
          <cell r="G40">
            <v>3</v>
          </cell>
          <cell r="H40">
            <v>2</v>
          </cell>
          <cell r="I40">
            <v>4</v>
          </cell>
          <cell r="J40">
            <v>2</v>
          </cell>
          <cell r="K40">
            <v>2</v>
          </cell>
        </row>
        <row r="41">
          <cell r="A41" t="str">
            <v>39</v>
          </cell>
        </row>
        <row r="42">
          <cell r="A42" t="str">
            <v>40</v>
          </cell>
        </row>
        <row r="43">
          <cell r="A43" t="str">
            <v>41</v>
          </cell>
        </row>
        <row r="44">
          <cell r="A44" t="str">
            <v>60</v>
          </cell>
          <cell r="B44">
            <v>53</v>
          </cell>
          <cell r="C44">
            <v>114</v>
          </cell>
          <cell r="D44">
            <v>60</v>
          </cell>
          <cell r="E44">
            <v>83</v>
          </cell>
          <cell r="F44">
            <v>58</v>
          </cell>
          <cell r="G44">
            <v>99</v>
          </cell>
          <cell r="H44">
            <v>39</v>
          </cell>
          <cell r="I44">
            <v>92</v>
          </cell>
          <cell r="J44">
            <v>45</v>
          </cell>
          <cell r="K44">
            <v>66</v>
          </cell>
        </row>
        <row r="45">
          <cell r="A45" t="str">
            <v>61</v>
          </cell>
          <cell r="B45">
            <v>36</v>
          </cell>
          <cell r="C45">
            <v>56</v>
          </cell>
          <cell r="D45">
            <v>37</v>
          </cell>
          <cell r="E45">
            <v>64</v>
          </cell>
          <cell r="F45">
            <v>36</v>
          </cell>
          <cell r="G45">
            <v>51</v>
          </cell>
          <cell r="H45">
            <v>14</v>
          </cell>
          <cell r="I45">
            <v>52</v>
          </cell>
          <cell r="J45">
            <v>18</v>
          </cell>
          <cell r="K45">
            <v>30</v>
          </cell>
        </row>
        <row r="46">
          <cell r="A46" t="str">
            <v>62</v>
          </cell>
          <cell r="B46">
            <v>32</v>
          </cell>
          <cell r="C46">
            <v>41</v>
          </cell>
          <cell r="D46">
            <v>23</v>
          </cell>
          <cell r="E46">
            <v>44</v>
          </cell>
          <cell r="F46">
            <v>16</v>
          </cell>
          <cell r="G46">
            <v>40</v>
          </cell>
          <cell r="H46">
            <v>21</v>
          </cell>
          <cell r="I46">
            <v>26</v>
          </cell>
          <cell r="J46">
            <v>21</v>
          </cell>
          <cell r="K46">
            <v>26</v>
          </cell>
        </row>
        <row r="47">
          <cell r="A47" t="str">
            <v>63</v>
          </cell>
          <cell r="B47">
            <v>29</v>
          </cell>
          <cell r="C47">
            <v>50</v>
          </cell>
          <cell r="D47">
            <v>20</v>
          </cell>
          <cell r="E47">
            <v>56</v>
          </cell>
          <cell r="F47">
            <v>26</v>
          </cell>
          <cell r="G47">
            <v>35</v>
          </cell>
          <cell r="H47">
            <v>20</v>
          </cell>
          <cell r="I47">
            <v>36</v>
          </cell>
          <cell r="J47">
            <v>15</v>
          </cell>
          <cell r="K47">
            <v>20</v>
          </cell>
        </row>
        <row r="48">
          <cell r="A48" t="str">
            <v>64</v>
          </cell>
          <cell r="B48">
            <v>13</v>
          </cell>
          <cell r="C48">
            <v>46</v>
          </cell>
          <cell r="D48">
            <v>17</v>
          </cell>
          <cell r="E48">
            <v>54</v>
          </cell>
          <cell r="F48">
            <v>11</v>
          </cell>
          <cell r="G48">
            <v>36</v>
          </cell>
          <cell r="H48">
            <v>10</v>
          </cell>
          <cell r="I48">
            <v>31</v>
          </cell>
          <cell r="J48">
            <v>18</v>
          </cell>
          <cell r="K48">
            <v>24</v>
          </cell>
        </row>
        <row r="49">
          <cell r="A49" t="str">
            <v>65</v>
          </cell>
          <cell r="B49">
            <v>21</v>
          </cell>
          <cell r="C49">
            <v>45</v>
          </cell>
          <cell r="D49">
            <v>20</v>
          </cell>
          <cell r="E49">
            <v>30</v>
          </cell>
          <cell r="F49">
            <v>18</v>
          </cell>
          <cell r="G49">
            <v>35</v>
          </cell>
          <cell r="H49">
            <v>11</v>
          </cell>
          <cell r="I49">
            <v>25</v>
          </cell>
          <cell r="J49">
            <v>8</v>
          </cell>
          <cell r="K49">
            <v>21</v>
          </cell>
        </row>
        <row r="50">
          <cell r="A50" t="str">
            <v>66</v>
          </cell>
          <cell r="B50">
            <v>13</v>
          </cell>
          <cell r="C50">
            <v>33</v>
          </cell>
          <cell r="D50">
            <v>14</v>
          </cell>
          <cell r="E50">
            <v>21</v>
          </cell>
          <cell r="F50">
            <v>7</v>
          </cell>
          <cell r="G50">
            <v>20</v>
          </cell>
          <cell r="H50">
            <v>6</v>
          </cell>
          <cell r="I50">
            <v>7</v>
          </cell>
          <cell r="J50">
            <v>5</v>
          </cell>
          <cell r="K50">
            <v>19</v>
          </cell>
        </row>
        <row r="51">
          <cell r="A51" t="str">
            <v>67</v>
          </cell>
          <cell r="B51">
            <v>8</v>
          </cell>
          <cell r="C51">
            <v>41</v>
          </cell>
          <cell r="D51">
            <v>15</v>
          </cell>
          <cell r="E51">
            <v>30</v>
          </cell>
          <cell r="F51">
            <v>15</v>
          </cell>
          <cell r="G51">
            <v>26</v>
          </cell>
          <cell r="H51">
            <v>6</v>
          </cell>
          <cell r="I51">
            <v>18</v>
          </cell>
          <cell r="J51">
            <v>10</v>
          </cell>
          <cell r="K51">
            <v>23</v>
          </cell>
        </row>
        <row r="52">
          <cell r="A52" t="str">
            <v>68</v>
          </cell>
          <cell r="B52">
            <v>8</v>
          </cell>
          <cell r="C52">
            <v>12</v>
          </cell>
          <cell r="D52">
            <v>5</v>
          </cell>
          <cell r="E52">
            <v>15</v>
          </cell>
          <cell r="F52">
            <v>7</v>
          </cell>
          <cell r="G52">
            <v>16</v>
          </cell>
          <cell r="H52">
            <v>7</v>
          </cell>
          <cell r="I52">
            <v>11</v>
          </cell>
          <cell r="J52">
            <v>4</v>
          </cell>
          <cell r="K52">
            <v>8</v>
          </cell>
        </row>
        <row r="53">
          <cell r="A53" t="str">
            <v>69</v>
          </cell>
          <cell r="B53">
            <v>12</v>
          </cell>
          <cell r="C53">
            <v>11</v>
          </cell>
          <cell r="D53">
            <v>12</v>
          </cell>
          <cell r="E53">
            <v>18</v>
          </cell>
          <cell r="F53">
            <v>4</v>
          </cell>
          <cell r="G53">
            <v>13</v>
          </cell>
          <cell r="H53">
            <v>5</v>
          </cell>
          <cell r="I53">
            <v>7</v>
          </cell>
          <cell r="J53">
            <v>6</v>
          </cell>
          <cell r="K53">
            <v>5</v>
          </cell>
        </row>
        <row r="54">
          <cell r="A54" t="str">
            <v>70</v>
          </cell>
          <cell r="B54">
            <v>17</v>
          </cell>
          <cell r="C54">
            <v>47</v>
          </cell>
          <cell r="D54">
            <v>21</v>
          </cell>
          <cell r="E54">
            <v>45</v>
          </cell>
          <cell r="F54">
            <v>25</v>
          </cell>
          <cell r="G54">
            <v>37</v>
          </cell>
          <cell r="H54">
            <v>29</v>
          </cell>
          <cell r="I54">
            <v>45</v>
          </cell>
          <cell r="J54">
            <v>22</v>
          </cell>
          <cell r="K54">
            <v>43</v>
          </cell>
        </row>
        <row r="55">
          <cell r="A55" t="str">
            <v>71</v>
          </cell>
          <cell r="B55">
            <v>24</v>
          </cell>
          <cell r="C55">
            <v>42</v>
          </cell>
          <cell r="D55">
            <v>24</v>
          </cell>
          <cell r="E55">
            <v>45</v>
          </cell>
          <cell r="F55">
            <v>16</v>
          </cell>
          <cell r="G55">
            <v>36</v>
          </cell>
          <cell r="H55">
            <v>9</v>
          </cell>
          <cell r="I55">
            <v>50</v>
          </cell>
          <cell r="J55">
            <v>19</v>
          </cell>
          <cell r="K55">
            <v>34</v>
          </cell>
        </row>
        <row r="56">
          <cell r="A56" t="str">
            <v>72</v>
          </cell>
          <cell r="B56">
            <v>1</v>
          </cell>
          <cell r="C56">
            <v>4</v>
          </cell>
          <cell r="D56">
            <v>5</v>
          </cell>
          <cell r="E56">
            <v>4</v>
          </cell>
          <cell r="G56">
            <v>3</v>
          </cell>
          <cell r="H56">
            <v>1</v>
          </cell>
          <cell r="I56">
            <v>3</v>
          </cell>
          <cell r="J56">
            <v>0</v>
          </cell>
          <cell r="K56">
            <v>1</v>
          </cell>
        </row>
        <row r="57">
          <cell r="A57" t="str">
            <v>73</v>
          </cell>
          <cell r="B57">
            <v>2</v>
          </cell>
          <cell r="C57">
            <v>4</v>
          </cell>
          <cell r="D57">
            <v>2</v>
          </cell>
          <cell r="E57">
            <v>2</v>
          </cell>
          <cell r="F57">
            <v>3</v>
          </cell>
          <cell r="G57">
            <v>3</v>
          </cell>
          <cell r="H57">
            <v>3</v>
          </cell>
          <cell r="I57">
            <v>1</v>
          </cell>
          <cell r="J57">
            <v>0</v>
          </cell>
          <cell r="K57">
            <v>2</v>
          </cell>
        </row>
        <row r="58">
          <cell r="A58" t="str">
            <v>74</v>
          </cell>
          <cell r="B58">
            <v>20</v>
          </cell>
          <cell r="C58">
            <v>36</v>
          </cell>
          <cell r="D58">
            <v>12</v>
          </cell>
          <cell r="E58">
            <v>43</v>
          </cell>
          <cell r="F58">
            <v>9</v>
          </cell>
          <cell r="G58">
            <v>43</v>
          </cell>
          <cell r="H58">
            <v>7</v>
          </cell>
          <cell r="I58">
            <v>42</v>
          </cell>
          <cell r="J58">
            <v>13</v>
          </cell>
          <cell r="K58">
            <v>39</v>
          </cell>
        </row>
        <row r="59">
          <cell r="A59" t="str">
            <v>76</v>
          </cell>
          <cell r="B59">
            <v>1</v>
          </cell>
          <cell r="F59">
            <v>1</v>
          </cell>
          <cell r="G59">
            <v>1</v>
          </cell>
          <cell r="H59">
            <v>1</v>
          </cell>
          <cell r="I59">
            <v>1</v>
          </cell>
          <cell r="J59">
            <v>0</v>
          </cell>
          <cell r="K59">
            <v>2</v>
          </cell>
        </row>
        <row r="60">
          <cell r="A60" t="str">
            <v>77</v>
          </cell>
          <cell r="C60">
            <v>1</v>
          </cell>
          <cell r="E60">
            <v>1</v>
          </cell>
          <cell r="F60">
            <v>1</v>
          </cell>
        </row>
        <row r="61">
          <cell r="A61" t="str">
            <v>85</v>
          </cell>
          <cell r="B61">
            <v>8</v>
          </cell>
          <cell r="C61">
            <v>20</v>
          </cell>
          <cell r="D61">
            <v>5</v>
          </cell>
          <cell r="E61">
            <v>13</v>
          </cell>
          <cell r="F61">
            <v>8</v>
          </cell>
          <cell r="G61">
            <v>14</v>
          </cell>
          <cell r="H61">
            <v>7</v>
          </cell>
          <cell r="I61">
            <v>10</v>
          </cell>
          <cell r="J61">
            <v>4</v>
          </cell>
          <cell r="K61">
            <v>12</v>
          </cell>
        </row>
        <row r="62">
          <cell r="A62" t="str">
            <v>86</v>
          </cell>
          <cell r="B62">
            <v>9</v>
          </cell>
          <cell r="C62">
            <v>13</v>
          </cell>
          <cell r="D62">
            <v>13</v>
          </cell>
          <cell r="E62">
            <v>20</v>
          </cell>
          <cell r="F62">
            <v>11</v>
          </cell>
          <cell r="G62">
            <v>24</v>
          </cell>
          <cell r="H62">
            <v>7</v>
          </cell>
          <cell r="I62">
            <v>12</v>
          </cell>
          <cell r="J62">
            <v>11</v>
          </cell>
          <cell r="K62">
            <v>26</v>
          </cell>
        </row>
        <row r="63">
          <cell r="A63" t="str">
            <v>87</v>
          </cell>
          <cell r="B63">
            <v>4</v>
          </cell>
          <cell r="C63">
            <v>29</v>
          </cell>
          <cell r="D63">
            <v>5</v>
          </cell>
          <cell r="E63">
            <v>18</v>
          </cell>
          <cell r="F63">
            <v>6</v>
          </cell>
          <cell r="G63">
            <v>12</v>
          </cell>
          <cell r="H63">
            <v>11</v>
          </cell>
          <cell r="I63">
            <v>8</v>
          </cell>
          <cell r="J63">
            <v>9</v>
          </cell>
          <cell r="K63">
            <v>15</v>
          </cell>
        </row>
        <row r="67">
          <cell r="B67" t="str">
            <v>2010</v>
          </cell>
          <cell r="D67" t="str">
            <v>2011</v>
          </cell>
          <cell r="F67" t="str">
            <v>2012</v>
          </cell>
          <cell r="H67" t="str">
            <v>2013</v>
          </cell>
          <cell r="J67">
            <v>2014</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186</v>
          </cell>
          <cell r="C69">
            <v>392</v>
          </cell>
          <cell r="D69">
            <v>181</v>
          </cell>
          <cell r="E69">
            <v>375</v>
          </cell>
          <cell r="F69">
            <v>174</v>
          </cell>
          <cell r="G69">
            <v>398</v>
          </cell>
          <cell r="H69">
            <v>118</v>
          </cell>
          <cell r="I69">
            <v>371</v>
          </cell>
          <cell r="J69">
            <v>137</v>
          </cell>
          <cell r="K69">
            <v>315</v>
          </cell>
        </row>
        <row r="70">
          <cell r="A70" t="str">
            <v>Lettres</v>
          </cell>
          <cell r="B70">
            <v>452</v>
          </cell>
          <cell r="C70">
            <v>695</v>
          </cell>
          <cell r="D70">
            <v>451</v>
          </cell>
          <cell r="E70">
            <v>686</v>
          </cell>
          <cell r="F70">
            <v>428</v>
          </cell>
          <cell r="G70">
            <v>630</v>
          </cell>
          <cell r="H70">
            <v>351</v>
          </cell>
          <cell r="I70">
            <v>635</v>
          </cell>
          <cell r="J70">
            <v>326</v>
          </cell>
          <cell r="K70">
            <v>568</v>
          </cell>
        </row>
        <row r="71">
          <cell r="A71" t="str">
            <v>Pharmacie</v>
          </cell>
          <cell r="B71">
            <v>21</v>
          </cell>
          <cell r="C71">
            <v>62</v>
          </cell>
          <cell r="D71">
            <v>23</v>
          </cell>
          <cell r="E71">
            <v>50</v>
          </cell>
          <cell r="F71">
            <v>25</v>
          </cell>
          <cell r="G71">
            <v>50</v>
          </cell>
          <cell r="H71">
            <v>25</v>
          </cell>
          <cell r="I71">
            <v>30</v>
          </cell>
          <cell r="J71">
            <v>24</v>
          </cell>
          <cell r="K71">
            <v>53</v>
          </cell>
        </row>
        <row r="72">
          <cell r="A72" t="str">
            <v>Sciences</v>
          </cell>
          <cell r="B72">
            <v>470</v>
          </cell>
          <cell r="C72">
            <v>952</v>
          </cell>
          <cell r="D72">
            <v>507</v>
          </cell>
          <cell r="E72">
            <v>878</v>
          </cell>
          <cell r="F72">
            <v>448</v>
          </cell>
          <cell r="G72">
            <v>774</v>
          </cell>
          <cell r="H72">
            <v>323</v>
          </cell>
          <cell r="I72">
            <v>639</v>
          </cell>
          <cell r="J72">
            <v>315</v>
          </cell>
          <cell r="K72">
            <v>511</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97</v>
          </cell>
          <cell r="C77">
            <v>145</v>
          </cell>
          <cell r="D77">
            <v>83</v>
          </cell>
          <cell r="E77">
            <v>165</v>
          </cell>
          <cell r="F77">
            <v>90</v>
          </cell>
          <cell r="G77">
            <v>177</v>
          </cell>
          <cell r="H77">
            <v>65</v>
          </cell>
          <cell r="I77">
            <v>178</v>
          </cell>
          <cell r="J77">
            <v>77</v>
          </cell>
          <cell r="K77">
            <v>148</v>
          </cell>
        </row>
        <row r="78">
          <cell r="A78" t="str">
            <v>02</v>
          </cell>
          <cell r="B78">
            <v>89</v>
          </cell>
          <cell r="C78">
            <v>247</v>
          </cell>
          <cell r="D78">
            <v>98</v>
          </cell>
          <cell r="E78">
            <v>210</v>
          </cell>
          <cell r="F78">
            <v>84</v>
          </cell>
          <cell r="G78">
            <v>221</v>
          </cell>
          <cell r="H78">
            <v>53</v>
          </cell>
          <cell r="I78">
            <v>193</v>
          </cell>
          <cell r="J78">
            <v>60</v>
          </cell>
          <cell r="K78">
            <v>167</v>
          </cell>
        </row>
        <row r="79">
          <cell r="A79" t="str">
            <v>03</v>
          </cell>
          <cell r="B79">
            <v>178</v>
          </cell>
          <cell r="C79">
            <v>258</v>
          </cell>
          <cell r="D79">
            <v>168</v>
          </cell>
          <cell r="E79">
            <v>247</v>
          </cell>
          <cell r="F79">
            <v>169</v>
          </cell>
          <cell r="G79">
            <v>226</v>
          </cell>
          <cell r="H79">
            <v>129</v>
          </cell>
          <cell r="I79">
            <v>245</v>
          </cell>
          <cell r="J79">
            <v>111</v>
          </cell>
          <cell r="K79">
            <v>204</v>
          </cell>
        </row>
        <row r="80">
          <cell r="A80" t="str">
            <v>04</v>
          </cell>
          <cell r="B80">
            <v>209</v>
          </cell>
          <cell r="C80">
            <v>303</v>
          </cell>
          <cell r="D80">
            <v>219</v>
          </cell>
          <cell r="E80">
            <v>299</v>
          </cell>
          <cell r="F80">
            <v>204</v>
          </cell>
          <cell r="G80">
            <v>281</v>
          </cell>
          <cell r="H80">
            <v>172</v>
          </cell>
          <cell r="I80">
            <v>248</v>
          </cell>
          <cell r="J80">
            <v>161</v>
          </cell>
          <cell r="K80">
            <v>243</v>
          </cell>
        </row>
        <row r="81">
          <cell r="A81" t="str">
            <v>05</v>
          </cell>
          <cell r="B81">
            <v>117</v>
          </cell>
          <cell r="C81">
            <v>269</v>
          </cell>
          <cell r="D81">
            <v>142</v>
          </cell>
          <cell r="E81">
            <v>240</v>
          </cell>
          <cell r="F81">
            <v>132</v>
          </cell>
          <cell r="G81">
            <v>217</v>
          </cell>
          <cell r="H81">
            <v>91</v>
          </cell>
          <cell r="I81">
            <v>178</v>
          </cell>
          <cell r="J81">
            <v>80</v>
          </cell>
          <cell r="K81">
            <v>165</v>
          </cell>
        </row>
        <row r="82">
          <cell r="A82" t="str">
            <v>06</v>
          </cell>
          <cell r="B82">
            <v>44</v>
          </cell>
          <cell r="C82">
            <v>64</v>
          </cell>
          <cell r="D82">
            <v>49</v>
          </cell>
          <cell r="E82">
            <v>63</v>
          </cell>
          <cell r="F82">
            <v>40</v>
          </cell>
          <cell r="G82">
            <v>47</v>
          </cell>
          <cell r="H82">
            <v>29</v>
          </cell>
          <cell r="I82">
            <v>52</v>
          </cell>
          <cell r="J82">
            <v>25</v>
          </cell>
          <cell r="K82">
            <v>42</v>
          </cell>
        </row>
        <row r="83">
          <cell r="A83" t="str">
            <v>07</v>
          </cell>
          <cell r="B83">
            <v>67</v>
          </cell>
          <cell r="C83">
            <v>115</v>
          </cell>
          <cell r="D83">
            <v>60</v>
          </cell>
          <cell r="E83">
            <v>119</v>
          </cell>
          <cell r="F83">
            <v>57</v>
          </cell>
          <cell r="G83">
            <v>91</v>
          </cell>
          <cell r="H83">
            <v>36</v>
          </cell>
          <cell r="I83">
            <v>68</v>
          </cell>
          <cell r="J83">
            <v>36</v>
          </cell>
          <cell r="K83">
            <v>36</v>
          </cell>
        </row>
        <row r="84">
          <cell r="A84" t="str">
            <v>08</v>
          </cell>
          <cell r="B84">
            <v>17</v>
          </cell>
          <cell r="C84">
            <v>55</v>
          </cell>
          <cell r="D84">
            <v>33</v>
          </cell>
          <cell r="E84">
            <v>40</v>
          </cell>
          <cell r="F84">
            <v>21</v>
          </cell>
          <cell r="G84">
            <v>48</v>
          </cell>
          <cell r="H84">
            <v>28</v>
          </cell>
          <cell r="I84">
            <v>36</v>
          </cell>
          <cell r="J84">
            <v>24</v>
          </cell>
          <cell r="K84">
            <v>26</v>
          </cell>
        </row>
        <row r="85">
          <cell r="A85" t="str">
            <v>09</v>
          </cell>
          <cell r="B85">
            <v>150</v>
          </cell>
          <cell r="C85">
            <v>261</v>
          </cell>
          <cell r="D85">
            <v>140</v>
          </cell>
          <cell r="E85">
            <v>247</v>
          </cell>
          <cell r="F85">
            <v>136</v>
          </cell>
          <cell r="G85">
            <v>225</v>
          </cell>
          <cell r="H85">
            <v>94</v>
          </cell>
          <cell r="I85">
            <v>206</v>
          </cell>
          <cell r="J85">
            <v>99</v>
          </cell>
          <cell r="K85">
            <v>142</v>
          </cell>
        </row>
        <row r="86">
          <cell r="A86" t="str">
            <v>10</v>
          </cell>
          <cell r="B86">
            <v>75</v>
          </cell>
          <cell r="C86">
            <v>188</v>
          </cell>
          <cell r="D86">
            <v>83</v>
          </cell>
          <cell r="E86">
            <v>168</v>
          </cell>
          <cell r="F86">
            <v>62</v>
          </cell>
          <cell r="G86">
            <v>146</v>
          </cell>
          <cell r="H86">
            <v>45</v>
          </cell>
          <cell r="I86">
            <v>99</v>
          </cell>
          <cell r="J86">
            <v>51</v>
          </cell>
          <cell r="K86">
            <v>100</v>
          </cell>
        </row>
        <row r="87">
          <cell r="A87" t="str">
            <v>11</v>
          </cell>
          <cell r="B87">
            <v>21</v>
          </cell>
          <cell r="C87">
            <v>62</v>
          </cell>
          <cell r="D87">
            <v>23</v>
          </cell>
          <cell r="E87">
            <v>51</v>
          </cell>
          <cell r="F87">
            <v>25</v>
          </cell>
          <cell r="G87">
            <v>50</v>
          </cell>
          <cell r="H87">
            <v>25</v>
          </cell>
          <cell r="I87">
            <v>30</v>
          </cell>
          <cell r="J87">
            <v>24</v>
          </cell>
          <cell r="K87">
            <v>53</v>
          </cell>
        </row>
        <row r="88">
          <cell r="A88" t="str">
            <v>12</v>
          </cell>
          <cell r="B88">
            <v>64</v>
          </cell>
          <cell r="C88">
            <v>133</v>
          </cell>
          <cell r="D88">
            <v>64</v>
          </cell>
          <cell r="E88">
            <v>139</v>
          </cell>
          <cell r="F88">
            <v>53</v>
          </cell>
          <cell r="G88">
            <v>122</v>
          </cell>
          <cell r="H88">
            <v>49</v>
          </cell>
          <cell r="I88">
            <v>141</v>
          </cell>
          <cell r="J88">
            <v>54</v>
          </cell>
          <cell r="K88">
            <v>119</v>
          </cell>
        </row>
        <row r="89">
          <cell r="A89" t="str">
            <v>Théologie</v>
          </cell>
          <cell r="B89">
            <v>1</v>
          </cell>
          <cell r="C89">
            <v>1</v>
          </cell>
          <cell r="E89">
            <v>1</v>
          </cell>
          <cell r="F89">
            <v>2</v>
          </cell>
          <cell r="G89">
            <v>1</v>
          </cell>
          <cell r="H89">
            <v>3</v>
          </cell>
          <cell r="I89">
            <v>1</v>
          </cell>
          <cell r="K89">
            <v>2</v>
          </cell>
        </row>
      </sheetData>
      <sheetData sheetId="19">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9</v>
          </cell>
          <cell r="C3">
            <v>21</v>
          </cell>
          <cell r="D3">
            <v>0.3</v>
          </cell>
          <cell r="E3">
            <v>30</v>
          </cell>
          <cell r="F3">
            <v>8</v>
          </cell>
          <cell r="G3">
            <v>13</v>
          </cell>
          <cell r="H3">
            <v>0.38095238095238093</v>
          </cell>
          <cell r="I3">
            <v>21</v>
          </cell>
          <cell r="J3">
            <v>11</v>
          </cell>
          <cell r="K3">
            <v>14</v>
          </cell>
          <cell r="L3">
            <v>0.44</v>
          </cell>
          <cell r="M3">
            <v>25</v>
          </cell>
          <cell r="N3">
            <v>10</v>
          </cell>
          <cell r="O3">
            <v>14</v>
          </cell>
          <cell r="P3">
            <v>0.41666666666666669</v>
          </cell>
          <cell r="Q3">
            <v>24</v>
          </cell>
          <cell r="R3">
            <v>10</v>
          </cell>
          <cell r="S3">
            <v>17</v>
          </cell>
          <cell r="T3">
            <v>0.37037037037037035</v>
          </cell>
          <cell r="U3">
            <v>27</v>
          </cell>
        </row>
        <row r="4">
          <cell r="A4" t="str">
            <v>02</v>
          </cell>
          <cell r="B4">
            <v>9</v>
          </cell>
          <cell r="C4">
            <v>15</v>
          </cell>
          <cell r="D4">
            <v>0.375</v>
          </cell>
          <cell r="E4">
            <v>24</v>
          </cell>
          <cell r="F4">
            <v>7</v>
          </cell>
          <cell r="G4">
            <v>15</v>
          </cell>
          <cell r="H4">
            <v>0.31818181818181818</v>
          </cell>
          <cell r="I4">
            <v>22</v>
          </cell>
          <cell r="J4">
            <v>6</v>
          </cell>
          <cell r="K4">
            <v>18</v>
          </cell>
          <cell r="L4">
            <v>0.25</v>
          </cell>
          <cell r="M4">
            <v>24</v>
          </cell>
          <cell r="N4">
            <v>9</v>
          </cell>
          <cell r="O4">
            <v>10</v>
          </cell>
          <cell r="P4">
            <v>0.47368421052631576</v>
          </cell>
          <cell r="Q4">
            <v>19</v>
          </cell>
          <cell r="R4">
            <v>8</v>
          </cell>
          <cell r="S4">
            <v>15</v>
          </cell>
          <cell r="T4">
            <v>0.34782608695652173</v>
          </cell>
          <cell r="U4">
            <v>23</v>
          </cell>
        </row>
        <row r="5">
          <cell r="A5" t="str">
            <v>03</v>
          </cell>
          <cell r="B5">
            <v>1</v>
          </cell>
          <cell r="C5">
            <v>4</v>
          </cell>
          <cell r="D5">
            <v>0.2</v>
          </cell>
          <cell r="E5">
            <v>5</v>
          </cell>
          <cell r="F5">
            <v>2</v>
          </cell>
          <cell r="G5">
            <v>2</v>
          </cell>
          <cell r="H5">
            <v>0.5</v>
          </cell>
          <cell r="I5">
            <v>4</v>
          </cell>
          <cell r="K5">
            <v>2</v>
          </cell>
          <cell r="L5">
            <v>0</v>
          </cell>
          <cell r="M5">
            <v>2</v>
          </cell>
          <cell r="N5">
            <v>2</v>
          </cell>
          <cell r="O5">
            <v>5</v>
          </cell>
          <cell r="P5">
            <v>0.2857142857142857</v>
          </cell>
          <cell r="Q5">
            <v>7</v>
          </cell>
          <cell r="R5">
            <v>0</v>
          </cell>
          <cell r="S5">
            <v>3</v>
          </cell>
          <cell r="T5">
            <v>0</v>
          </cell>
          <cell r="U5">
            <v>3</v>
          </cell>
        </row>
        <row r="6">
          <cell r="A6" t="str">
            <v>04</v>
          </cell>
          <cell r="C6">
            <v>4</v>
          </cell>
          <cell r="D6">
            <v>0</v>
          </cell>
          <cell r="E6">
            <v>4</v>
          </cell>
          <cell r="F6">
            <v>2</v>
          </cell>
          <cell r="G6">
            <v>5</v>
          </cell>
          <cell r="H6">
            <v>0.2857142857142857</v>
          </cell>
          <cell r="I6">
            <v>7</v>
          </cell>
          <cell r="J6">
            <v>1</v>
          </cell>
          <cell r="K6">
            <v>6</v>
          </cell>
          <cell r="L6">
            <v>0.14285714285714285</v>
          </cell>
          <cell r="M6">
            <v>7</v>
          </cell>
          <cell r="N6">
            <v>1</v>
          </cell>
          <cell r="O6">
            <v>4</v>
          </cell>
          <cell r="P6">
            <v>0.2</v>
          </cell>
          <cell r="Q6">
            <v>5</v>
          </cell>
          <cell r="R6">
            <v>1</v>
          </cell>
          <cell r="S6">
            <v>7</v>
          </cell>
          <cell r="T6">
            <v>0.125</v>
          </cell>
          <cell r="U6">
            <v>8</v>
          </cell>
        </row>
        <row r="7">
          <cell r="A7" t="str">
            <v>05</v>
          </cell>
          <cell r="B7">
            <v>7</v>
          </cell>
          <cell r="C7">
            <v>20</v>
          </cell>
          <cell r="D7">
            <v>0.25925925925925924</v>
          </cell>
          <cell r="E7">
            <v>27</v>
          </cell>
          <cell r="F7">
            <v>10</v>
          </cell>
          <cell r="G7">
            <v>24</v>
          </cell>
          <cell r="H7">
            <v>0.29411764705882354</v>
          </cell>
          <cell r="I7">
            <v>34</v>
          </cell>
          <cell r="J7">
            <v>3</v>
          </cell>
          <cell r="K7">
            <v>16</v>
          </cell>
          <cell r="L7">
            <v>0.15789473684210525</v>
          </cell>
          <cell r="M7">
            <v>19</v>
          </cell>
          <cell r="N7">
            <v>1</v>
          </cell>
          <cell r="O7">
            <v>18</v>
          </cell>
          <cell r="P7">
            <v>5.2631578947368418E-2</v>
          </cell>
          <cell r="Q7">
            <v>19</v>
          </cell>
          <cell r="R7">
            <v>8</v>
          </cell>
          <cell r="S7">
            <v>14</v>
          </cell>
          <cell r="T7">
            <v>0.36363636363636365</v>
          </cell>
          <cell r="U7">
            <v>22</v>
          </cell>
        </row>
        <row r="8">
          <cell r="A8" t="str">
            <v>06</v>
          </cell>
          <cell r="B8">
            <v>5</v>
          </cell>
          <cell r="C8">
            <v>10</v>
          </cell>
          <cell r="D8">
            <v>0.33333333333333331</v>
          </cell>
          <cell r="E8">
            <v>15</v>
          </cell>
          <cell r="F8">
            <v>4</v>
          </cell>
          <cell r="G8">
            <v>19</v>
          </cell>
          <cell r="H8">
            <v>0.17391304347826086</v>
          </cell>
          <cell r="I8">
            <v>23</v>
          </cell>
          <cell r="J8">
            <v>3</v>
          </cell>
          <cell r="K8">
            <v>10</v>
          </cell>
          <cell r="L8">
            <v>0.23076923076923078</v>
          </cell>
          <cell r="M8">
            <v>13</v>
          </cell>
          <cell r="N8">
            <v>5</v>
          </cell>
          <cell r="O8">
            <v>11</v>
          </cell>
          <cell r="P8">
            <v>0.3125</v>
          </cell>
          <cell r="Q8">
            <v>16</v>
          </cell>
          <cell r="R8">
            <v>4</v>
          </cell>
          <cell r="S8">
            <v>17</v>
          </cell>
          <cell r="T8">
            <v>0.19047619047619047</v>
          </cell>
          <cell r="U8">
            <v>21</v>
          </cell>
        </row>
        <row r="9">
          <cell r="A9" t="str">
            <v>07</v>
          </cell>
          <cell r="B9">
            <v>19</v>
          </cell>
          <cell r="C9">
            <v>4</v>
          </cell>
          <cell r="D9">
            <v>0.82608695652173914</v>
          </cell>
          <cell r="E9">
            <v>23</v>
          </cell>
          <cell r="F9">
            <v>13</v>
          </cell>
          <cell r="G9">
            <v>7</v>
          </cell>
          <cell r="H9">
            <v>0.65</v>
          </cell>
          <cell r="I9">
            <v>20</v>
          </cell>
          <cell r="J9">
            <v>14</v>
          </cell>
          <cell r="K9">
            <v>11</v>
          </cell>
          <cell r="L9">
            <v>0.56000000000000005</v>
          </cell>
          <cell r="M9">
            <v>25</v>
          </cell>
          <cell r="N9">
            <v>15</v>
          </cell>
          <cell r="O9">
            <v>8</v>
          </cell>
          <cell r="P9">
            <v>0.65217391304347827</v>
          </cell>
          <cell r="Q9">
            <v>23</v>
          </cell>
          <cell r="R9">
            <v>13</v>
          </cell>
          <cell r="S9">
            <v>11</v>
          </cell>
          <cell r="T9">
            <v>0.54166666666666663</v>
          </cell>
          <cell r="U9">
            <v>24</v>
          </cell>
        </row>
        <row r="10">
          <cell r="A10" t="str">
            <v>08</v>
          </cell>
          <cell r="B10">
            <v>3</v>
          </cell>
          <cell r="C10">
            <v>3</v>
          </cell>
          <cell r="D10">
            <v>0.5</v>
          </cell>
          <cell r="E10">
            <v>6</v>
          </cell>
          <cell r="F10">
            <v>1</v>
          </cell>
          <cell r="G10">
            <v>3</v>
          </cell>
          <cell r="H10">
            <v>0.25</v>
          </cell>
          <cell r="I10">
            <v>4</v>
          </cell>
          <cell r="J10">
            <v>3</v>
          </cell>
          <cell r="K10">
            <v>3</v>
          </cell>
          <cell r="L10">
            <v>0.5</v>
          </cell>
          <cell r="M10">
            <v>6</v>
          </cell>
          <cell r="N10">
            <v>5</v>
          </cell>
          <cell r="O10">
            <v>1</v>
          </cell>
          <cell r="P10">
            <v>0.83333333333333337</v>
          </cell>
          <cell r="Q10">
            <v>6</v>
          </cell>
          <cell r="R10">
            <v>1</v>
          </cell>
          <cell r="S10">
            <v>1</v>
          </cell>
          <cell r="T10">
            <v>0.5</v>
          </cell>
          <cell r="U10">
            <v>2</v>
          </cell>
        </row>
        <row r="11">
          <cell r="A11" t="str">
            <v>09</v>
          </cell>
          <cell r="B11">
            <v>12</v>
          </cell>
          <cell r="C11">
            <v>8</v>
          </cell>
          <cell r="D11">
            <v>0.6</v>
          </cell>
          <cell r="E11">
            <v>20</v>
          </cell>
          <cell r="F11">
            <v>15</v>
          </cell>
          <cell r="G11">
            <v>13</v>
          </cell>
          <cell r="H11">
            <v>0.5357142857142857</v>
          </cell>
          <cell r="I11">
            <v>28</v>
          </cell>
          <cell r="J11">
            <v>13</v>
          </cell>
          <cell r="K11">
            <v>13</v>
          </cell>
          <cell r="L11">
            <v>0.5</v>
          </cell>
          <cell r="M11">
            <v>26</v>
          </cell>
          <cell r="N11">
            <v>9</v>
          </cell>
          <cell r="O11">
            <v>13</v>
          </cell>
          <cell r="P11">
            <v>0.40909090909090912</v>
          </cell>
          <cell r="Q11">
            <v>22</v>
          </cell>
          <cell r="R11">
            <v>10</v>
          </cell>
          <cell r="S11">
            <v>9</v>
          </cell>
          <cell r="T11">
            <v>0.52631578947368418</v>
          </cell>
          <cell r="U11">
            <v>19</v>
          </cell>
        </row>
        <row r="12">
          <cell r="A12" t="str">
            <v>10</v>
          </cell>
          <cell r="B12">
            <v>3</v>
          </cell>
          <cell r="C12">
            <v>3</v>
          </cell>
          <cell r="D12">
            <v>0.5</v>
          </cell>
          <cell r="E12">
            <v>6</v>
          </cell>
          <cell r="F12">
            <v>3</v>
          </cell>
          <cell r="G12">
            <v>2</v>
          </cell>
          <cell r="H12">
            <v>0.6</v>
          </cell>
          <cell r="I12">
            <v>5</v>
          </cell>
          <cell r="J12">
            <v>5</v>
          </cell>
          <cell r="K12">
            <v>4</v>
          </cell>
          <cell r="L12">
            <v>0.55555555555555558</v>
          </cell>
          <cell r="M12">
            <v>9</v>
          </cell>
          <cell r="N12">
            <v>2</v>
          </cell>
          <cell r="O12">
            <v>4</v>
          </cell>
          <cell r="P12">
            <v>0.33333333333333331</v>
          </cell>
          <cell r="Q12">
            <v>6</v>
          </cell>
          <cell r="R12">
            <v>1</v>
          </cell>
          <cell r="S12">
            <v>2</v>
          </cell>
          <cell r="T12">
            <v>0.33333333333333331</v>
          </cell>
          <cell r="U12">
            <v>3</v>
          </cell>
        </row>
        <row r="13">
          <cell r="A13" t="str">
            <v>11</v>
          </cell>
          <cell r="B13">
            <v>18</v>
          </cell>
          <cell r="C13">
            <v>15</v>
          </cell>
          <cell r="D13">
            <v>0.54545454545454541</v>
          </cell>
          <cell r="E13">
            <v>33</v>
          </cell>
          <cell r="F13">
            <v>14</v>
          </cell>
          <cell r="G13">
            <v>14</v>
          </cell>
          <cell r="H13">
            <v>0.5</v>
          </cell>
          <cell r="I13">
            <v>28</v>
          </cell>
          <cell r="J13">
            <v>28</v>
          </cell>
          <cell r="K13">
            <v>10</v>
          </cell>
          <cell r="L13">
            <v>0.73684210526315785</v>
          </cell>
          <cell r="M13">
            <v>38</v>
          </cell>
          <cell r="N13">
            <v>13</v>
          </cell>
          <cell r="O13">
            <v>14</v>
          </cell>
          <cell r="P13">
            <v>0.48148148148148145</v>
          </cell>
          <cell r="Q13">
            <v>27</v>
          </cell>
          <cell r="R13">
            <v>10</v>
          </cell>
          <cell r="S13">
            <v>11</v>
          </cell>
          <cell r="T13">
            <v>0.47619047619047616</v>
          </cell>
          <cell r="U13">
            <v>21</v>
          </cell>
        </row>
        <row r="14">
          <cell r="A14" t="str">
            <v>12</v>
          </cell>
          <cell r="B14">
            <v>2</v>
          </cell>
          <cell r="C14">
            <v>5</v>
          </cell>
          <cell r="D14">
            <v>0.2857142857142857</v>
          </cell>
          <cell r="E14">
            <v>7</v>
          </cell>
          <cell r="F14">
            <v>2</v>
          </cell>
          <cell r="G14">
            <v>5</v>
          </cell>
          <cell r="H14">
            <v>0.2857142857142857</v>
          </cell>
          <cell r="I14">
            <v>7</v>
          </cell>
          <cell r="J14">
            <v>3</v>
          </cell>
          <cell r="K14">
            <v>5</v>
          </cell>
          <cell r="L14">
            <v>0.375</v>
          </cell>
          <cell r="M14">
            <v>8</v>
          </cell>
          <cell r="N14">
            <v>3</v>
          </cell>
          <cell r="O14">
            <v>5</v>
          </cell>
          <cell r="P14">
            <v>0.375</v>
          </cell>
          <cell r="Q14">
            <v>8</v>
          </cell>
          <cell r="R14">
            <v>1</v>
          </cell>
          <cell r="S14">
            <v>3</v>
          </cell>
          <cell r="T14">
            <v>0.25</v>
          </cell>
          <cell r="U14">
            <v>4</v>
          </cell>
        </row>
        <row r="15">
          <cell r="A15" t="str">
            <v>13</v>
          </cell>
          <cell r="B15">
            <v>3</v>
          </cell>
          <cell r="C15">
            <v>2</v>
          </cell>
          <cell r="D15">
            <v>0.6</v>
          </cell>
          <cell r="E15">
            <v>5</v>
          </cell>
          <cell r="F15">
            <v>1</v>
          </cell>
          <cell r="H15">
            <v>1</v>
          </cell>
          <cell r="I15">
            <v>1</v>
          </cell>
          <cell r="J15">
            <v>3</v>
          </cell>
          <cell r="K15">
            <v>4</v>
          </cell>
          <cell r="L15">
            <v>0.42857142857142855</v>
          </cell>
          <cell r="M15">
            <v>7</v>
          </cell>
          <cell r="R15">
            <v>2</v>
          </cell>
          <cell r="S15">
            <v>0</v>
          </cell>
          <cell r="T15">
            <v>1</v>
          </cell>
          <cell r="U15">
            <v>2</v>
          </cell>
        </row>
        <row r="16">
          <cell r="A16" t="str">
            <v>14</v>
          </cell>
          <cell r="B16">
            <v>16</v>
          </cell>
          <cell r="C16">
            <v>9</v>
          </cell>
          <cell r="D16">
            <v>0.64</v>
          </cell>
          <cell r="E16">
            <v>25</v>
          </cell>
          <cell r="F16">
            <v>15</v>
          </cell>
          <cell r="G16">
            <v>11</v>
          </cell>
          <cell r="H16">
            <v>0.57692307692307687</v>
          </cell>
          <cell r="I16">
            <v>26</v>
          </cell>
          <cell r="J16">
            <v>9</v>
          </cell>
          <cell r="K16">
            <v>12</v>
          </cell>
          <cell r="L16">
            <v>0.42857142857142855</v>
          </cell>
          <cell r="M16">
            <v>21</v>
          </cell>
          <cell r="N16">
            <v>12</v>
          </cell>
          <cell r="O16">
            <v>6</v>
          </cell>
          <cell r="P16">
            <v>0.66666666666666663</v>
          </cell>
          <cell r="Q16">
            <v>18</v>
          </cell>
          <cell r="R16">
            <v>14</v>
          </cell>
          <cell r="S16">
            <v>4</v>
          </cell>
          <cell r="T16">
            <v>0.77777777777777779</v>
          </cell>
          <cell r="U16">
            <v>18</v>
          </cell>
        </row>
        <row r="17">
          <cell r="A17" t="str">
            <v>15</v>
          </cell>
          <cell r="B17">
            <v>2</v>
          </cell>
          <cell r="C17">
            <v>6</v>
          </cell>
          <cell r="D17">
            <v>0.25</v>
          </cell>
          <cell r="E17">
            <v>8</v>
          </cell>
          <cell r="F17">
            <v>1</v>
          </cell>
          <cell r="G17">
            <v>9</v>
          </cell>
          <cell r="H17">
            <v>0.1</v>
          </cell>
          <cell r="I17">
            <v>10</v>
          </cell>
          <cell r="J17">
            <v>1</v>
          </cell>
          <cell r="K17">
            <v>7</v>
          </cell>
          <cell r="L17">
            <v>0.125</v>
          </cell>
          <cell r="M17">
            <v>8</v>
          </cell>
          <cell r="N17">
            <v>2</v>
          </cell>
          <cell r="O17">
            <v>1</v>
          </cell>
          <cell r="P17">
            <v>0.66666666666666663</v>
          </cell>
          <cell r="Q17">
            <v>3</v>
          </cell>
          <cell r="R17">
            <v>2</v>
          </cell>
          <cell r="S17">
            <v>5</v>
          </cell>
          <cell r="T17">
            <v>0.2857142857142857</v>
          </cell>
          <cell r="U17">
            <v>7</v>
          </cell>
        </row>
        <row r="18">
          <cell r="A18" t="str">
            <v>16</v>
          </cell>
          <cell r="B18">
            <v>14</v>
          </cell>
          <cell r="C18">
            <v>16</v>
          </cell>
          <cell r="D18">
            <v>0.46666666666666667</v>
          </cell>
          <cell r="E18">
            <v>30</v>
          </cell>
          <cell r="F18">
            <v>13</v>
          </cell>
          <cell r="G18">
            <v>22</v>
          </cell>
          <cell r="H18">
            <v>0.37142857142857144</v>
          </cell>
          <cell r="I18">
            <v>35</v>
          </cell>
          <cell r="J18">
            <v>14</v>
          </cell>
          <cell r="K18">
            <v>14</v>
          </cell>
          <cell r="L18">
            <v>0.5</v>
          </cell>
          <cell r="M18">
            <v>28</v>
          </cell>
          <cell r="N18">
            <v>14</v>
          </cell>
          <cell r="O18">
            <v>13</v>
          </cell>
          <cell r="P18">
            <v>0.51851851851851849</v>
          </cell>
          <cell r="Q18">
            <v>27</v>
          </cell>
          <cell r="R18">
            <v>14</v>
          </cell>
          <cell r="S18">
            <v>14</v>
          </cell>
          <cell r="T18">
            <v>0.5</v>
          </cell>
          <cell r="U18">
            <v>28</v>
          </cell>
        </row>
        <row r="19">
          <cell r="A19" t="str">
            <v>17</v>
          </cell>
          <cell r="B19">
            <v>2</v>
          </cell>
          <cell r="C19">
            <v>14</v>
          </cell>
          <cell r="D19">
            <v>0.125</v>
          </cell>
          <cell r="E19">
            <v>16</v>
          </cell>
          <cell r="F19">
            <v>3</v>
          </cell>
          <cell r="G19">
            <v>9</v>
          </cell>
          <cell r="H19">
            <v>0.25</v>
          </cell>
          <cell r="I19">
            <v>12</v>
          </cell>
          <cell r="J19">
            <v>3</v>
          </cell>
          <cell r="K19">
            <v>11</v>
          </cell>
          <cell r="L19">
            <v>0.21428571428571427</v>
          </cell>
          <cell r="M19">
            <v>14</v>
          </cell>
          <cell r="N19">
            <v>4</v>
          </cell>
          <cell r="O19">
            <v>11</v>
          </cell>
          <cell r="P19">
            <v>0.26666666666666666</v>
          </cell>
          <cell r="Q19">
            <v>15</v>
          </cell>
          <cell r="R19">
            <v>7</v>
          </cell>
          <cell r="S19">
            <v>6</v>
          </cell>
          <cell r="T19">
            <v>0.53846153846153844</v>
          </cell>
          <cell r="U19">
            <v>13</v>
          </cell>
        </row>
        <row r="20">
          <cell r="A20" t="str">
            <v>18</v>
          </cell>
          <cell r="B20">
            <v>10</v>
          </cell>
          <cell r="C20">
            <v>13</v>
          </cell>
          <cell r="D20">
            <v>0.43478260869565216</v>
          </cell>
          <cell r="E20">
            <v>23</v>
          </cell>
          <cell r="F20">
            <v>10</v>
          </cell>
          <cell r="G20">
            <v>15</v>
          </cell>
          <cell r="H20">
            <v>0.4</v>
          </cell>
          <cell r="I20">
            <v>25</v>
          </cell>
          <cell r="J20">
            <v>6</v>
          </cell>
          <cell r="K20">
            <v>13</v>
          </cell>
          <cell r="L20">
            <v>0.31578947368421051</v>
          </cell>
          <cell r="M20">
            <v>19</v>
          </cell>
          <cell r="N20">
            <v>4</v>
          </cell>
          <cell r="O20">
            <v>11</v>
          </cell>
          <cell r="P20">
            <v>0.26666666666666666</v>
          </cell>
          <cell r="Q20">
            <v>15</v>
          </cell>
          <cell r="R20">
            <v>4</v>
          </cell>
          <cell r="S20">
            <v>16</v>
          </cell>
          <cell r="T20">
            <v>0.2</v>
          </cell>
          <cell r="U20">
            <v>20</v>
          </cell>
        </row>
        <row r="21">
          <cell r="A21" t="str">
            <v>19</v>
          </cell>
          <cell r="B21">
            <v>11</v>
          </cell>
          <cell r="C21">
            <v>10</v>
          </cell>
          <cell r="D21">
            <v>0.52380952380952384</v>
          </cell>
          <cell r="E21">
            <v>21</v>
          </cell>
          <cell r="F21">
            <v>7</v>
          </cell>
          <cell r="G21">
            <v>15</v>
          </cell>
          <cell r="H21">
            <v>0.31818181818181818</v>
          </cell>
          <cell r="I21">
            <v>22</v>
          </cell>
          <cell r="J21">
            <v>9</v>
          </cell>
          <cell r="K21">
            <v>15</v>
          </cell>
          <cell r="L21">
            <v>0.375</v>
          </cell>
          <cell r="M21">
            <v>24</v>
          </cell>
          <cell r="N21">
            <v>7</v>
          </cell>
          <cell r="O21">
            <v>15</v>
          </cell>
          <cell r="P21">
            <v>0.31818181818181818</v>
          </cell>
          <cell r="Q21">
            <v>22</v>
          </cell>
          <cell r="R21">
            <v>12</v>
          </cell>
          <cell r="S21">
            <v>11</v>
          </cell>
          <cell r="T21">
            <v>0.52173913043478259</v>
          </cell>
          <cell r="U21">
            <v>23</v>
          </cell>
        </row>
        <row r="22">
          <cell r="A22" t="str">
            <v>20</v>
          </cell>
          <cell r="C22">
            <v>4</v>
          </cell>
          <cell r="D22">
            <v>0</v>
          </cell>
          <cell r="E22">
            <v>4</v>
          </cell>
          <cell r="F22">
            <v>4</v>
          </cell>
          <cell r="G22">
            <v>5</v>
          </cell>
          <cell r="H22">
            <v>0.44444444444444442</v>
          </cell>
          <cell r="I22">
            <v>9</v>
          </cell>
          <cell r="K22">
            <v>6</v>
          </cell>
          <cell r="L22">
            <v>0</v>
          </cell>
          <cell r="M22">
            <v>6</v>
          </cell>
          <cell r="N22">
            <v>2</v>
          </cell>
          <cell r="O22">
            <v>2</v>
          </cell>
          <cell r="P22">
            <v>0.5</v>
          </cell>
          <cell r="Q22">
            <v>4</v>
          </cell>
          <cell r="R22">
            <v>4</v>
          </cell>
          <cell r="S22">
            <v>2</v>
          </cell>
          <cell r="T22">
            <v>0.66666666666666663</v>
          </cell>
          <cell r="U22">
            <v>6</v>
          </cell>
        </row>
        <row r="23">
          <cell r="A23" t="str">
            <v>21</v>
          </cell>
          <cell r="B23">
            <v>7</v>
          </cell>
          <cell r="C23">
            <v>11</v>
          </cell>
          <cell r="D23">
            <v>0.3888888888888889</v>
          </cell>
          <cell r="E23">
            <v>18</v>
          </cell>
          <cell r="F23">
            <v>13</v>
          </cell>
          <cell r="G23">
            <v>9</v>
          </cell>
          <cell r="H23">
            <v>0.59090909090909094</v>
          </cell>
          <cell r="I23">
            <v>22</v>
          </cell>
          <cell r="J23">
            <v>11</v>
          </cell>
          <cell r="K23">
            <v>18</v>
          </cell>
          <cell r="L23">
            <v>0.37931034482758619</v>
          </cell>
          <cell r="M23">
            <v>29</v>
          </cell>
          <cell r="N23">
            <v>10</v>
          </cell>
          <cell r="O23">
            <v>6</v>
          </cell>
          <cell r="P23">
            <v>0.625</v>
          </cell>
          <cell r="Q23">
            <v>16</v>
          </cell>
          <cell r="R23">
            <v>7</v>
          </cell>
          <cell r="S23">
            <v>6</v>
          </cell>
          <cell r="T23">
            <v>0.53846153846153844</v>
          </cell>
          <cell r="U23">
            <v>13</v>
          </cell>
        </row>
        <row r="24">
          <cell r="A24" t="str">
            <v>22</v>
          </cell>
          <cell r="B24">
            <v>10</v>
          </cell>
          <cell r="C24">
            <v>26</v>
          </cell>
          <cell r="D24">
            <v>0.27777777777777779</v>
          </cell>
          <cell r="E24">
            <v>36</v>
          </cell>
          <cell r="F24">
            <v>13</v>
          </cell>
          <cell r="G24">
            <v>21</v>
          </cell>
          <cell r="H24">
            <v>0.38235294117647056</v>
          </cell>
          <cell r="I24">
            <v>34</v>
          </cell>
          <cell r="J24">
            <v>10</v>
          </cell>
          <cell r="K24">
            <v>24</v>
          </cell>
          <cell r="L24">
            <v>0.29411764705882354</v>
          </cell>
          <cell r="M24">
            <v>34</v>
          </cell>
          <cell r="N24">
            <v>5</v>
          </cell>
          <cell r="O24">
            <v>21</v>
          </cell>
          <cell r="P24">
            <v>0.19230769230769232</v>
          </cell>
          <cell r="Q24">
            <v>26</v>
          </cell>
          <cell r="R24">
            <v>10</v>
          </cell>
          <cell r="S24">
            <v>10</v>
          </cell>
          <cell r="T24">
            <v>0.5</v>
          </cell>
          <cell r="U24">
            <v>20</v>
          </cell>
        </row>
        <row r="25">
          <cell r="A25" t="str">
            <v>23</v>
          </cell>
          <cell r="B25">
            <v>5</v>
          </cell>
          <cell r="C25">
            <v>15</v>
          </cell>
          <cell r="D25">
            <v>0.25</v>
          </cell>
          <cell r="E25">
            <v>20</v>
          </cell>
          <cell r="F25">
            <v>4</v>
          </cell>
          <cell r="G25">
            <v>17</v>
          </cell>
          <cell r="H25">
            <v>0.19047619047619047</v>
          </cell>
          <cell r="I25">
            <v>21</v>
          </cell>
          <cell r="J25">
            <v>6</v>
          </cell>
          <cell r="K25">
            <v>6</v>
          </cell>
          <cell r="L25">
            <v>0.5</v>
          </cell>
          <cell r="M25">
            <v>12</v>
          </cell>
          <cell r="N25">
            <v>10</v>
          </cell>
          <cell r="O25">
            <v>16</v>
          </cell>
          <cell r="P25">
            <v>0.38461538461538464</v>
          </cell>
          <cell r="Q25">
            <v>26</v>
          </cell>
          <cell r="R25">
            <v>4</v>
          </cell>
          <cell r="S25">
            <v>7</v>
          </cell>
          <cell r="T25">
            <v>0.36363636363636365</v>
          </cell>
          <cell r="U25">
            <v>11</v>
          </cell>
        </row>
        <row r="26">
          <cell r="A26" t="str">
            <v>24</v>
          </cell>
          <cell r="B26">
            <v>1</v>
          </cell>
          <cell r="C26">
            <v>5</v>
          </cell>
          <cell r="D26">
            <v>0.16666666666666666</v>
          </cell>
          <cell r="E26">
            <v>6</v>
          </cell>
          <cell r="F26">
            <v>5</v>
          </cell>
          <cell r="G26">
            <v>3</v>
          </cell>
          <cell r="H26">
            <v>0.625</v>
          </cell>
          <cell r="I26">
            <v>8</v>
          </cell>
          <cell r="J26">
            <v>2</v>
          </cell>
          <cell r="K26">
            <v>5</v>
          </cell>
          <cell r="L26">
            <v>0.2857142857142857</v>
          </cell>
          <cell r="M26">
            <v>7</v>
          </cell>
          <cell r="N26">
            <v>2</v>
          </cell>
          <cell r="O26">
            <v>3</v>
          </cell>
          <cell r="P26">
            <v>0.4</v>
          </cell>
          <cell r="Q26">
            <v>5</v>
          </cell>
          <cell r="R26">
            <v>6</v>
          </cell>
          <cell r="S26">
            <v>1</v>
          </cell>
          <cell r="T26">
            <v>0.8571428571428571</v>
          </cell>
          <cell r="U26">
            <v>7</v>
          </cell>
        </row>
        <row r="27">
          <cell r="A27" t="str">
            <v>25</v>
          </cell>
          <cell r="B27">
            <v>2</v>
          </cell>
          <cell r="C27">
            <v>24</v>
          </cell>
          <cell r="D27">
            <v>7.6923076923076927E-2</v>
          </cell>
          <cell r="E27">
            <v>26</v>
          </cell>
          <cell r="F27">
            <v>2</v>
          </cell>
          <cell r="G27">
            <v>34</v>
          </cell>
          <cell r="H27">
            <v>5.5555555555555552E-2</v>
          </cell>
          <cell r="I27">
            <v>36</v>
          </cell>
          <cell r="J27">
            <v>2</v>
          </cell>
          <cell r="K27">
            <v>31</v>
          </cell>
          <cell r="L27">
            <v>6.0606060606060608E-2</v>
          </cell>
          <cell r="M27">
            <v>33</v>
          </cell>
          <cell r="N27">
            <v>1</v>
          </cell>
          <cell r="O27">
            <v>16</v>
          </cell>
          <cell r="P27">
            <v>5.8823529411764705E-2</v>
          </cell>
          <cell r="Q27">
            <v>17</v>
          </cell>
          <cell r="R27">
            <v>1</v>
          </cell>
          <cell r="S27">
            <v>14</v>
          </cell>
          <cell r="T27">
            <v>6.6666666666666666E-2</v>
          </cell>
          <cell r="U27">
            <v>15</v>
          </cell>
        </row>
        <row r="28">
          <cell r="A28" t="str">
            <v>26</v>
          </cell>
          <cell r="B28">
            <v>8</v>
          </cell>
          <cell r="C28">
            <v>28</v>
          </cell>
          <cell r="D28">
            <v>0.22222222222222221</v>
          </cell>
          <cell r="E28">
            <v>36</v>
          </cell>
          <cell r="F28">
            <v>6</v>
          </cell>
          <cell r="G28">
            <v>29</v>
          </cell>
          <cell r="H28">
            <v>0.17142857142857143</v>
          </cell>
          <cell r="I28">
            <v>35</v>
          </cell>
          <cell r="J28">
            <v>4</v>
          </cell>
          <cell r="K28">
            <v>22</v>
          </cell>
          <cell r="L28">
            <v>0.15384615384615385</v>
          </cell>
          <cell r="M28">
            <v>26</v>
          </cell>
          <cell r="N28">
            <v>9</v>
          </cell>
          <cell r="O28">
            <v>21</v>
          </cell>
          <cell r="P28">
            <v>0.3</v>
          </cell>
          <cell r="Q28">
            <v>30</v>
          </cell>
          <cell r="R28">
            <v>10</v>
          </cell>
          <cell r="S28">
            <v>20</v>
          </cell>
          <cell r="T28">
            <v>0.33333333333333331</v>
          </cell>
          <cell r="U28">
            <v>30</v>
          </cell>
        </row>
        <row r="29">
          <cell r="A29" t="str">
            <v>27</v>
          </cell>
          <cell r="B29">
            <v>7</v>
          </cell>
          <cell r="C29">
            <v>40</v>
          </cell>
          <cell r="D29">
            <v>0.14893617021276595</v>
          </cell>
          <cell r="E29">
            <v>47</v>
          </cell>
          <cell r="F29">
            <v>11</v>
          </cell>
          <cell r="G29">
            <v>47</v>
          </cell>
          <cell r="H29">
            <v>0.18965517241379309</v>
          </cell>
          <cell r="I29">
            <v>58</v>
          </cell>
          <cell r="J29">
            <v>8</v>
          </cell>
          <cell r="K29">
            <v>57</v>
          </cell>
          <cell r="L29">
            <v>0.12307692307692308</v>
          </cell>
          <cell r="M29">
            <v>65</v>
          </cell>
          <cell r="N29">
            <v>3</v>
          </cell>
          <cell r="O29">
            <v>37</v>
          </cell>
          <cell r="P29">
            <v>7.4999999999999997E-2</v>
          </cell>
          <cell r="Q29">
            <v>40</v>
          </cell>
          <cell r="R29">
            <v>4</v>
          </cell>
          <cell r="S29">
            <v>29</v>
          </cell>
          <cell r="T29">
            <v>0.12121212121212122</v>
          </cell>
          <cell r="U29">
            <v>33</v>
          </cell>
        </row>
        <row r="30">
          <cell r="A30" t="str">
            <v>28</v>
          </cell>
          <cell r="B30">
            <v>1</v>
          </cell>
          <cell r="C30">
            <v>19</v>
          </cell>
          <cell r="D30">
            <v>0.05</v>
          </cell>
          <cell r="E30">
            <v>20</v>
          </cell>
          <cell r="F30">
            <v>7</v>
          </cell>
          <cell r="G30">
            <v>25</v>
          </cell>
          <cell r="H30">
            <v>0.21875</v>
          </cell>
          <cell r="I30">
            <v>32</v>
          </cell>
          <cell r="J30">
            <v>2</v>
          </cell>
          <cell r="K30">
            <v>21</v>
          </cell>
          <cell r="L30">
            <v>8.6956521739130432E-2</v>
          </cell>
          <cell r="M30">
            <v>23</v>
          </cell>
          <cell r="N30">
            <v>4</v>
          </cell>
          <cell r="O30">
            <v>12</v>
          </cell>
          <cell r="P30">
            <v>0.25</v>
          </cell>
          <cell r="Q30">
            <v>16</v>
          </cell>
          <cell r="R30">
            <v>1</v>
          </cell>
          <cell r="S30">
            <v>9</v>
          </cell>
          <cell r="T30">
            <v>0.1</v>
          </cell>
          <cell r="U30">
            <v>10</v>
          </cell>
        </row>
        <row r="31">
          <cell r="A31" t="str">
            <v>29</v>
          </cell>
          <cell r="C31">
            <v>10</v>
          </cell>
          <cell r="D31">
            <v>0</v>
          </cell>
          <cell r="E31">
            <v>10</v>
          </cell>
          <cell r="F31">
            <v>1</v>
          </cell>
          <cell r="G31">
            <v>6</v>
          </cell>
          <cell r="H31">
            <v>0.14285714285714285</v>
          </cell>
          <cell r="I31">
            <v>7</v>
          </cell>
          <cell r="K31">
            <v>5</v>
          </cell>
          <cell r="L31">
            <v>0</v>
          </cell>
          <cell r="M31">
            <v>5</v>
          </cell>
          <cell r="O31">
            <v>3</v>
          </cell>
          <cell r="P31">
            <v>0</v>
          </cell>
          <cell r="Q31">
            <v>3</v>
          </cell>
          <cell r="R31">
            <v>2</v>
          </cell>
          <cell r="S31">
            <v>4</v>
          </cell>
          <cell r="T31">
            <v>0.33333333333333331</v>
          </cell>
          <cell r="U31">
            <v>6</v>
          </cell>
        </row>
        <row r="32">
          <cell r="A32" t="str">
            <v>30</v>
          </cell>
          <cell r="B32">
            <v>1</v>
          </cell>
          <cell r="C32">
            <v>12</v>
          </cell>
          <cell r="D32">
            <v>7.6923076923076927E-2</v>
          </cell>
          <cell r="E32">
            <v>13</v>
          </cell>
          <cell r="G32">
            <v>8</v>
          </cell>
          <cell r="H32">
            <v>0</v>
          </cell>
          <cell r="I32">
            <v>8</v>
          </cell>
          <cell r="J32">
            <v>1</v>
          </cell>
          <cell r="K32">
            <v>9</v>
          </cell>
          <cell r="L32">
            <v>0.1</v>
          </cell>
          <cell r="M32">
            <v>10</v>
          </cell>
          <cell r="O32">
            <v>9</v>
          </cell>
          <cell r="P32">
            <v>0</v>
          </cell>
          <cell r="Q32">
            <v>9</v>
          </cell>
          <cell r="R32">
            <v>2</v>
          </cell>
          <cell r="S32">
            <v>6</v>
          </cell>
          <cell r="T32">
            <v>0.25</v>
          </cell>
          <cell r="U32">
            <v>8</v>
          </cell>
        </row>
        <row r="33">
          <cell r="A33" t="str">
            <v>31</v>
          </cell>
          <cell r="B33">
            <v>9</v>
          </cell>
          <cell r="C33">
            <v>18</v>
          </cell>
          <cell r="D33">
            <v>0.33333333333333331</v>
          </cell>
          <cell r="E33">
            <v>27</v>
          </cell>
          <cell r="F33">
            <v>3</v>
          </cell>
          <cell r="G33">
            <v>19</v>
          </cell>
          <cell r="H33">
            <v>0.13636363636363635</v>
          </cell>
          <cell r="I33">
            <v>22</v>
          </cell>
          <cell r="J33">
            <v>4</v>
          </cell>
          <cell r="K33">
            <v>19</v>
          </cell>
          <cell r="L33">
            <v>0.17391304347826086</v>
          </cell>
          <cell r="M33">
            <v>23</v>
          </cell>
          <cell r="N33">
            <v>5</v>
          </cell>
          <cell r="O33">
            <v>8</v>
          </cell>
          <cell r="P33">
            <v>0.38461538461538464</v>
          </cell>
          <cell r="Q33">
            <v>13</v>
          </cell>
          <cell r="R33">
            <v>6</v>
          </cell>
          <cell r="S33">
            <v>7</v>
          </cell>
          <cell r="T33">
            <v>0.46153846153846156</v>
          </cell>
          <cell r="U33">
            <v>13</v>
          </cell>
        </row>
        <row r="34">
          <cell r="A34" t="str">
            <v>32</v>
          </cell>
          <cell r="B34">
            <v>7</v>
          </cell>
          <cell r="C34">
            <v>12</v>
          </cell>
          <cell r="D34">
            <v>0.36842105263157893</v>
          </cell>
          <cell r="E34">
            <v>19</v>
          </cell>
          <cell r="F34">
            <v>4</v>
          </cell>
          <cell r="G34">
            <v>10</v>
          </cell>
          <cell r="H34">
            <v>0.2857142857142857</v>
          </cell>
          <cell r="I34">
            <v>14</v>
          </cell>
          <cell r="J34">
            <v>4</v>
          </cell>
          <cell r="K34">
            <v>10</v>
          </cell>
          <cell r="L34">
            <v>0.2857142857142857</v>
          </cell>
          <cell r="M34">
            <v>14</v>
          </cell>
          <cell r="O34">
            <v>8</v>
          </cell>
          <cell r="P34">
            <v>0</v>
          </cell>
          <cell r="Q34">
            <v>8</v>
          </cell>
          <cell r="R34">
            <v>3</v>
          </cell>
          <cell r="S34">
            <v>9</v>
          </cell>
          <cell r="T34">
            <v>0.25</v>
          </cell>
          <cell r="U34">
            <v>12</v>
          </cell>
        </row>
        <row r="35">
          <cell r="A35" t="str">
            <v>33</v>
          </cell>
          <cell r="B35">
            <v>5</v>
          </cell>
          <cell r="C35">
            <v>12</v>
          </cell>
          <cell r="D35">
            <v>0.29411764705882354</v>
          </cell>
          <cell r="E35">
            <v>17</v>
          </cell>
          <cell r="F35">
            <v>6</v>
          </cell>
          <cell r="G35">
            <v>14</v>
          </cell>
          <cell r="H35">
            <v>0.3</v>
          </cell>
          <cell r="I35">
            <v>20</v>
          </cell>
          <cell r="J35">
            <v>7</v>
          </cell>
          <cell r="K35">
            <v>8</v>
          </cell>
          <cell r="L35">
            <v>0.46666666666666667</v>
          </cell>
          <cell r="M35">
            <v>15</v>
          </cell>
          <cell r="N35">
            <v>2</v>
          </cell>
          <cell r="O35">
            <v>8</v>
          </cell>
          <cell r="P35">
            <v>0.2</v>
          </cell>
          <cell r="Q35">
            <v>10</v>
          </cell>
          <cell r="R35">
            <v>3</v>
          </cell>
          <cell r="S35">
            <v>7</v>
          </cell>
          <cell r="T35">
            <v>0.3</v>
          </cell>
          <cell r="U35">
            <v>10</v>
          </cell>
        </row>
        <row r="36">
          <cell r="A36" t="str">
            <v>34</v>
          </cell>
          <cell r="G36">
            <v>3</v>
          </cell>
          <cell r="H36">
            <v>0</v>
          </cell>
          <cell r="I36">
            <v>3</v>
          </cell>
          <cell r="K36">
            <v>3</v>
          </cell>
          <cell r="L36">
            <v>0</v>
          </cell>
          <cell r="M36">
            <v>3</v>
          </cell>
          <cell r="R36">
            <v>0</v>
          </cell>
          <cell r="S36">
            <v>5</v>
          </cell>
          <cell r="T36">
            <v>0</v>
          </cell>
          <cell r="U36">
            <v>5</v>
          </cell>
        </row>
        <row r="37">
          <cell r="A37" t="str">
            <v>35</v>
          </cell>
          <cell r="B37">
            <v>3</v>
          </cell>
          <cell r="C37">
            <v>8</v>
          </cell>
          <cell r="D37">
            <v>0.27272727272727271</v>
          </cell>
          <cell r="E37">
            <v>11</v>
          </cell>
          <cell r="F37">
            <v>4</v>
          </cell>
          <cell r="G37">
            <v>13</v>
          </cell>
          <cell r="H37">
            <v>0.23529411764705882</v>
          </cell>
          <cell r="I37">
            <v>17</v>
          </cell>
          <cell r="K37">
            <v>13</v>
          </cell>
          <cell r="L37">
            <v>0</v>
          </cell>
          <cell r="M37">
            <v>13</v>
          </cell>
          <cell r="N37">
            <v>6</v>
          </cell>
          <cell r="O37">
            <v>9</v>
          </cell>
          <cell r="P37">
            <v>0.4</v>
          </cell>
          <cell r="Q37">
            <v>15</v>
          </cell>
          <cell r="R37">
            <v>3</v>
          </cell>
          <cell r="S37">
            <v>8</v>
          </cell>
          <cell r="T37">
            <v>0.27272727272727271</v>
          </cell>
          <cell r="U37">
            <v>11</v>
          </cell>
        </row>
        <row r="38">
          <cell r="A38" t="str">
            <v>36</v>
          </cell>
          <cell r="C38">
            <v>2</v>
          </cell>
          <cell r="D38">
            <v>0</v>
          </cell>
          <cell r="E38">
            <v>2</v>
          </cell>
          <cell r="F38">
            <v>2</v>
          </cell>
          <cell r="G38">
            <v>4</v>
          </cell>
          <cell r="H38">
            <v>0.33333333333333331</v>
          </cell>
          <cell r="I38">
            <v>6</v>
          </cell>
          <cell r="K38">
            <v>2</v>
          </cell>
          <cell r="L38">
            <v>0</v>
          </cell>
          <cell r="M38">
            <v>2</v>
          </cell>
          <cell r="N38">
            <v>3</v>
          </cell>
          <cell r="O38">
            <v>4</v>
          </cell>
          <cell r="P38">
            <v>0.42857142857142855</v>
          </cell>
          <cell r="Q38">
            <v>7</v>
          </cell>
          <cell r="R38">
            <v>1</v>
          </cell>
          <cell r="S38">
            <v>4</v>
          </cell>
          <cell r="T38">
            <v>0.2</v>
          </cell>
          <cell r="U38">
            <v>5</v>
          </cell>
        </row>
        <row r="39">
          <cell r="A39" t="str">
            <v>37</v>
          </cell>
          <cell r="C39">
            <v>2</v>
          </cell>
          <cell r="D39">
            <v>0</v>
          </cell>
          <cell r="E39">
            <v>2</v>
          </cell>
          <cell r="F39">
            <v>2</v>
          </cell>
          <cell r="G39">
            <v>2</v>
          </cell>
          <cell r="H39">
            <v>0.5</v>
          </cell>
          <cell r="I39">
            <v>4</v>
          </cell>
          <cell r="K39">
            <v>1</v>
          </cell>
          <cell r="L39">
            <v>0</v>
          </cell>
          <cell r="M39">
            <v>1</v>
          </cell>
          <cell r="O39">
            <v>2</v>
          </cell>
          <cell r="P39">
            <v>0</v>
          </cell>
          <cell r="Q39">
            <v>2</v>
          </cell>
          <cell r="R39">
            <v>0</v>
          </cell>
          <cell r="S39">
            <v>2</v>
          </cell>
          <cell r="T39">
            <v>0</v>
          </cell>
          <cell r="U39">
            <v>2</v>
          </cell>
        </row>
        <row r="40">
          <cell r="A40" t="str">
            <v>39</v>
          </cell>
          <cell r="U40">
            <v>0</v>
          </cell>
        </row>
        <row r="41">
          <cell r="A41" t="str">
            <v>40</v>
          </cell>
          <cell r="U41">
            <v>0</v>
          </cell>
        </row>
        <row r="42">
          <cell r="A42" t="str">
            <v>41</v>
          </cell>
          <cell r="U42">
            <v>0</v>
          </cell>
        </row>
        <row r="43">
          <cell r="A43" t="str">
            <v>60</v>
          </cell>
          <cell r="B43">
            <v>3</v>
          </cell>
          <cell r="C43">
            <v>44</v>
          </cell>
          <cell r="D43">
            <v>6.3829787234042548E-2</v>
          </cell>
          <cell r="E43">
            <v>47</v>
          </cell>
          <cell r="F43">
            <v>6</v>
          </cell>
          <cell r="G43">
            <v>48</v>
          </cell>
          <cell r="H43">
            <v>0.1111111111111111</v>
          </cell>
          <cell r="I43">
            <v>54</v>
          </cell>
          <cell r="J43">
            <v>11</v>
          </cell>
          <cell r="K43">
            <v>37</v>
          </cell>
          <cell r="L43">
            <v>0.22916666666666666</v>
          </cell>
          <cell r="M43">
            <v>48</v>
          </cell>
          <cell r="N43">
            <v>6</v>
          </cell>
          <cell r="O43">
            <v>29</v>
          </cell>
          <cell r="P43">
            <v>0.17142857142857143</v>
          </cell>
          <cell r="Q43">
            <v>35</v>
          </cell>
          <cell r="R43">
            <v>4</v>
          </cell>
          <cell r="S43">
            <v>37</v>
          </cell>
          <cell r="T43">
            <v>9.7560975609756101E-2</v>
          </cell>
          <cell r="U43">
            <v>41</v>
          </cell>
        </row>
        <row r="44">
          <cell r="A44" t="str">
            <v>61</v>
          </cell>
          <cell r="B44">
            <v>4</v>
          </cell>
          <cell r="C44">
            <v>25</v>
          </cell>
          <cell r="D44">
            <v>0.13793103448275862</v>
          </cell>
          <cell r="E44">
            <v>29</v>
          </cell>
          <cell r="F44">
            <v>3</v>
          </cell>
          <cell r="G44">
            <v>31</v>
          </cell>
          <cell r="H44">
            <v>8.8235294117647065E-2</v>
          </cell>
          <cell r="I44">
            <v>34</v>
          </cell>
          <cell r="J44">
            <v>4</v>
          </cell>
          <cell r="K44">
            <v>29</v>
          </cell>
          <cell r="L44">
            <v>0.12121212121212122</v>
          </cell>
          <cell r="M44">
            <v>33</v>
          </cell>
          <cell r="N44">
            <v>2</v>
          </cell>
          <cell r="O44">
            <v>11</v>
          </cell>
          <cell r="P44">
            <v>0.15384615384615385</v>
          </cell>
          <cell r="Q44">
            <v>13</v>
          </cell>
          <cell r="R44">
            <v>2</v>
          </cell>
          <cell r="S44">
            <v>16</v>
          </cell>
          <cell r="T44">
            <v>0.1111111111111111</v>
          </cell>
          <cell r="U44">
            <v>18</v>
          </cell>
        </row>
        <row r="45">
          <cell r="A45" t="str">
            <v>62</v>
          </cell>
          <cell r="B45">
            <v>6</v>
          </cell>
          <cell r="C45">
            <v>22</v>
          </cell>
          <cell r="D45">
            <v>0.21428571428571427</v>
          </cell>
          <cell r="E45">
            <v>28</v>
          </cell>
          <cell r="F45">
            <v>9</v>
          </cell>
          <cell r="G45">
            <v>13</v>
          </cell>
          <cell r="H45">
            <v>0.40909090909090912</v>
          </cell>
          <cell r="I45">
            <v>22</v>
          </cell>
          <cell r="J45">
            <v>1</v>
          </cell>
          <cell r="K45">
            <v>11</v>
          </cell>
          <cell r="L45">
            <v>8.3333333333333329E-2</v>
          </cell>
          <cell r="M45">
            <v>12</v>
          </cell>
          <cell r="N45">
            <v>3</v>
          </cell>
          <cell r="O45">
            <v>16</v>
          </cell>
          <cell r="P45">
            <v>0.15789473684210525</v>
          </cell>
          <cell r="Q45">
            <v>19</v>
          </cell>
          <cell r="R45">
            <v>3</v>
          </cell>
          <cell r="S45">
            <v>17</v>
          </cell>
          <cell r="T45">
            <v>0.15</v>
          </cell>
          <cell r="U45">
            <v>20</v>
          </cell>
        </row>
        <row r="46">
          <cell r="A46" t="str">
            <v>63</v>
          </cell>
          <cell r="B46">
            <v>4</v>
          </cell>
          <cell r="C46">
            <v>22</v>
          </cell>
          <cell r="D46">
            <v>0.15384615384615385</v>
          </cell>
          <cell r="E46">
            <v>26</v>
          </cell>
          <cell r="F46">
            <v>4</v>
          </cell>
          <cell r="G46">
            <v>13</v>
          </cell>
          <cell r="H46">
            <v>0.23529411764705882</v>
          </cell>
          <cell r="I46">
            <v>17</v>
          </cell>
          <cell r="J46">
            <v>4</v>
          </cell>
          <cell r="K46">
            <v>19</v>
          </cell>
          <cell r="L46">
            <v>0.17391304347826086</v>
          </cell>
          <cell r="M46">
            <v>23</v>
          </cell>
          <cell r="N46">
            <v>4</v>
          </cell>
          <cell r="O46">
            <v>14</v>
          </cell>
          <cell r="P46">
            <v>0.22222222222222221</v>
          </cell>
          <cell r="Q46">
            <v>18</v>
          </cell>
          <cell r="R46">
            <v>1</v>
          </cell>
          <cell r="S46">
            <v>14</v>
          </cell>
          <cell r="T46">
            <v>6.6666666666666666E-2</v>
          </cell>
          <cell r="U46">
            <v>15</v>
          </cell>
        </row>
        <row r="47">
          <cell r="A47" t="str">
            <v>64</v>
          </cell>
          <cell r="B47">
            <v>7</v>
          </cell>
          <cell r="C47">
            <v>6</v>
          </cell>
          <cell r="D47">
            <v>0.53846153846153844</v>
          </cell>
          <cell r="E47">
            <v>13</v>
          </cell>
          <cell r="F47">
            <v>7</v>
          </cell>
          <cell r="G47">
            <v>8</v>
          </cell>
          <cell r="H47">
            <v>0.46666666666666667</v>
          </cell>
          <cell r="I47">
            <v>15</v>
          </cell>
          <cell r="K47">
            <v>10</v>
          </cell>
          <cell r="L47">
            <v>0</v>
          </cell>
          <cell r="M47">
            <v>10</v>
          </cell>
          <cell r="N47">
            <v>3</v>
          </cell>
          <cell r="O47">
            <v>5</v>
          </cell>
          <cell r="P47">
            <v>0.375</v>
          </cell>
          <cell r="Q47">
            <v>8</v>
          </cell>
          <cell r="R47">
            <v>7</v>
          </cell>
          <cell r="S47">
            <v>10</v>
          </cell>
          <cell r="T47">
            <v>0.41176470588235292</v>
          </cell>
          <cell r="U47">
            <v>17</v>
          </cell>
        </row>
        <row r="48">
          <cell r="A48" t="str">
            <v>65</v>
          </cell>
          <cell r="B48">
            <v>5</v>
          </cell>
          <cell r="C48">
            <v>10</v>
          </cell>
          <cell r="D48">
            <v>0.33333333333333331</v>
          </cell>
          <cell r="E48">
            <v>15</v>
          </cell>
          <cell r="F48">
            <v>10</v>
          </cell>
          <cell r="G48">
            <v>10</v>
          </cell>
          <cell r="H48">
            <v>0.5</v>
          </cell>
          <cell r="I48">
            <v>20</v>
          </cell>
          <cell r="J48">
            <v>8</v>
          </cell>
          <cell r="K48">
            <v>6</v>
          </cell>
          <cell r="L48">
            <v>0.5714285714285714</v>
          </cell>
          <cell r="M48">
            <v>14</v>
          </cell>
          <cell r="N48">
            <v>2</v>
          </cell>
          <cell r="O48">
            <v>6</v>
          </cell>
          <cell r="P48">
            <v>0.25</v>
          </cell>
          <cell r="Q48">
            <v>8</v>
          </cell>
          <cell r="R48">
            <v>4</v>
          </cell>
          <cell r="S48">
            <v>3</v>
          </cell>
          <cell r="T48">
            <v>0.5714285714285714</v>
          </cell>
          <cell r="U48">
            <v>7</v>
          </cell>
        </row>
        <row r="49">
          <cell r="A49" t="str">
            <v>66</v>
          </cell>
          <cell r="B49">
            <v>3</v>
          </cell>
          <cell r="C49">
            <v>8</v>
          </cell>
          <cell r="D49">
            <v>0.27272727272727271</v>
          </cell>
          <cell r="E49">
            <v>11</v>
          </cell>
          <cell r="F49">
            <v>5</v>
          </cell>
          <cell r="G49">
            <v>7</v>
          </cell>
          <cell r="H49">
            <v>0.41666666666666669</v>
          </cell>
          <cell r="I49">
            <v>12</v>
          </cell>
          <cell r="J49">
            <v>2</v>
          </cell>
          <cell r="K49">
            <v>4</v>
          </cell>
          <cell r="L49">
            <v>0.33333333333333331</v>
          </cell>
          <cell r="M49">
            <v>6</v>
          </cell>
          <cell r="N49">
            <v>2</v>
          </cell>
          <cell r="O49">
            <v>3</v>
          </cell>
          <cell r="P49">
            <v>0.4</v>
          </cell>
          <cell r="Q49">
            <v>5</v>
          </cell>
          <cell r="R49">
            <v>1</v>
          </cell>
          <cell r="S49">
            <v>4</v>
          </cell>
          <cell r="T49">
            <v>0.2</v>
          </cell>
          <cell r="U49">
            <v>5</v>
          </cell>
        </row>
        <row r="50">
          <cell r="A50" t="str">
            <v>67</v>
          </cell>
          <cell r="B50">
            <v>2</v>
          </cell>
          <cell r="C50">
            <v>5</v>
          </cell>
          <cell r="D50">
            <v>0.2857142857142857</v>
          </cell>
          <cell r="E50">
            <v>7</v>
          </cell>
          <cell r="F50">
            <v>7</v>
          </cell>
          <cell r="G50">
            <v>6</v>
          </cell>
          <cell r="H50">
            <v>0.53846153846153844</v>
          </cell>
          <cell r="I50">
            <v>13</v>
          </cell>
          <cell r="J50">
            <v>4</v>
          </cell>
          <cell r="K50">
            <v>9</v>
          </cell>
          <cell r="L50">
            <v>0.30769230769230771</v>
          </cell>
          <cell r="M50">
            <v>13</v>
          </cell>
          <cell r="N50">
            <v>3</v>
          </cell>
          <cell r="O50">
            <v>3</v>
          </cell>
          <cell r="P50">
            <v>0.5</v>
          </cell>
          <cell r="Q50">
            <v>6</v>
          </cell>
          <cell r="R50">
            <v>5</v>
          </cell>
          <cell r="S50">
            <v>4</v>
          </cell>
          <cell r="T50">
            <v>0.55555555555555558</v>
          </cell>
          <cell r="U50">
            <v>9</v>
          </cell>
        </row>
        <row r="51">
          <cell r="A51" t="str">
            <v>68</v>
          </cell>
          <cell r="B51">
            <v>2</v>
          </cell>
          <cell r="C51">
            <v>6</v>
          </cell>
          <cell r="D51">
            <v>0.25</v>
          </cell>
          <cell r="E51">
            <v>8</v>
          </cell>
          <cell r="F51">
            <v>3</v>
          </cell>
          <cell r="G51">
            <v>2</v>
          </cell>
          <cell r="H51">
            <v>0.6</v>
          </cell>
          <cell r="I51">
            <v>5</v>
          </cell>
          <cell r="K51">
            <v>7</v>
          </cell>
          <cell r="L51">
            <v>0</v>
          </cell>
          <cell r="M51">
            <v>7</v>
          </cell>
          <cell r="N51">
            <v>2</v>
          </cell>
          <cell r="O51">
            <v>5</v>
          </cell>
          <cell r="P51">
            <v>0.2857142857142857</v>
          </cell>
          <cell r="Q51">
            <v>7</v>
          </cell>
          <cell r="R51">
            <v>0</v>
          </cell>
          <cell r="S51">
            <v>4</v>
          </cell>
          <cell r="T51">
            <v>0</v>
          </cell>
          <cell r="U51">
            <v>4</v>
          </cell>
        </row>
        <row r="52">
          <cell r="A52" t="str">
            <v>69</v>
          </cell>
          <cell r="B52">
            <v>2</v>
          </cell>
          <cell r="C52">
            <v>7</v>
          </cell>
          <cell r="D52">
            <v>0.22222222222222221</v>
          </cell>
          <cell r="E52">
            <v>9</v>
          </cell>
          <cell r="F52">
            <v>6</v>
          </cell>
          <cell r="G52">
            <v>6</v>
          </cell>
          <cell r="H52">
            <v>0.5</v>
          </cell>
          <cell r="I52">
            <v>12</v>
          </cell>
          <cell r="J52">
            <v>2</v>
          </cell>
          <cell r="K52">
            <v>2</v>
          </cell>
          <cell r="L52">
            <v>0.5</v>
          </cell>
          <cell r="M52">
            <v>4</v>
          </cell>
          <cell r="N52">
            <v>1</v>
          </cell>
          <cell r="O52">
            <v>4</v>
          </cell>
          <cell r="P52">
            <v>0.2</v>
          </cell>
          <cell r="Q52">
            <v>5</v>
          </cell>
          <cell r="R52">
            <v>1</v>
          </cell>
          <cell r="S52">
            <v>2</v>
          </cell>
          <cell r="T52">
            <v>0.33333333333333331</v>
          </cell>
          <cell r="U52">
            <v>3</v>
          </cell>
        </row>
        <row r="53">
          <cell r="A53" t="str">
            <v>70</v>
          </cell>
          <cell r="B53">
            <v>3</v>
          </cell>
          <cell r="C53">
            <v>10</v>
          </cell>
          <cell r="D53">
            <v>0.23076923076923078</v>
          </cell>
          <cell r="E53">
            <v>13</v>
          </cell>
          <cell r="F53">
            <v>7</v>
          </cell>
          <cell r="G53">
            <v>10</v>
          </cell>
          <cell r="H53">
            <v>0.41176470588235292</v>
          </cell>
          <cell r="I53">
            <v>17</v>
          </cell>
          <cell r="J53">
            <v>10</v>
          </cell>
          <cell r="K53">
            <v>10</v>
          </cell>
          <cell r="L53">
            <v>0.5</v>
          </cell>
          <cell r="M53">
            <v>20</v>
          </cell>
          <cell r="N53">
            <v>8</v>
          </cell>
          <cell r="O53">
            <v>17</v>
          </cell>
          <cell r="P53">
            <v>0.32</v>
          </cell>
          <cell r="Q53">
            <v>25</v>
          </cell>
          <cell r="R53">
            <v>8</v>
          </cell>
          <cell r="S53">
            <v>9</v>
          </cell>
          <cell r="T53">
            <v>0.47058823529411764</v>
          </cell>
          <cell r="U53">
            <v>17</v>
          </cell>
        </row>
        <row r="54">
          <cell r="A54" t="str">
            <v>71</v>
          </cell>
          <cell r="B54">
            <v>2</v>
          </cell>
          <cell r="C54">
            <v>13</v>
          </cell>
          <cell r="D54">
            <v>0.13333333333333333</v>
          </cell>
          <cell r="E54">
            <v>15</v>
          </cell>
          <cell r="F54">
            <v>9</v>
          </cell>
          <cell r="G54">
            <v>13</v>
          </cell>
          <cell r="H54">
            <v>0.40909090909090912</v>
          </cell>
          <cell r="I54">
            <v>22</v>
          </cell>
          <cell r="J54">
            <v>4</v>
          </cell>
          <cell r="K54">
            <v>9</v>
          </cell>
          <cell r="L54">
            <v>0.30769230769230771</v>
          </cell>
          <cell r="M54">
            <v>13</v>
          </cell>
          <cell r="N54">
            <v>2</v>
          </cell>
          <cell r="O54">
            <v>2</v>
          </cell>
          <cell r="P54">
            <v>0.5</v>
          </cell>
          <cell r="Q54">
            <v>4</v>
          </cell>
          <cell r="R54">
            <v>7</v>
          </cell>
          <cell r="S54">
            <v>8</v>
          </cell>
          <cell r="T54">
            <v>0.46666666666666667</v>
          </cell>
          <cell r="U54">
            <v>15</v>
          </cell>
        </row>
        <row r="55">
          <cell r="A55" t="str">
            <v>72</v>
          </cell>
          <cell r="C55">
            <v>1</v>
          </cell>
          <cell r="D55">
            <v>0</v>
          </cell>
          <cell r="E55">
            <v>1</v>
          </cell>
          <cell r="F55">
            <v>2</v>
          </cell>
          <cell r="G55">
            <v>1</v>
          </cell>
          <cell r="H55">
            <v>0.66666666666666663</v>
          </cell>
          <cell r="I55">
            <v>3</v>
          </cell>
          <cell r="O55">
            <v>1</v>
          </cell>
          <cell r="P55">
            <v>0</v>
          </cell>
          <cell r="Q55">
            <v>1</v>
          </cell>
          <cell r="U55">
            <v>0</v>
          </cell>
        </row>
        <row r="56">
          <cell r="A56" t="str">
            <v>73</v>
          </cell>
          <cell r="C56">
            <v>2</v>
          </cell>
          <cell r="D56">
            <v>0</v>
          </cell>
          <cell r="E56">
            <v>2</v>
          </cell>
          <cell r="G56">
            <v>1</v>
          </cell>
          <cell r="H56">
            <v>0</v>
          </cell>
          <cell r="I56">
            <v>1</v>
          </cell>
          <cell r="K56">
            <v>3</v>
          </cell>
          <cell r="L56">
            <v>0</v>
          </cell>
          <cell r="M56">
            <v>3</v>
          </cell>
          <cell r="N56">
            <v>1</v>
          </cell>
          <cell r="O56">
            <v>2</v>
          </cell>
          <cell r="P56">
            <v>0.33333333333333331</v>
          </cell>
          <cell r="Q56">
            <v>3</v>
          </cell>
          <cell r="U56">
            <v>0</v>
          </cell>
        </row>
        <row r="57">
          <cell r="A57" t="str">
            <v>74</v>
          </cell>
          <cell r="B57">
            <v>4</v>
          </cell>
          <cell r="C57">
            <v>11</v>
          </cell>
          <cell r="D57">
            <v>0.26666666666666666</v>
          </cell>
          <cell r="E57">
            <v>15</v>
          </cell>
          <cell r="F57">
            <v>1</v>
          </cell>
          <cell r="G57">
            <v>11</v>
          </cell>
          <cell r="H57">
            <v>8.3333333333333329E-2</v>
          </cell>
          <cell r="I57">
            <v>12</v>
          </cell>
          <cell r="J57">
            <v>2</v>
          </cell>
          <cell r="K57">
            <v>7</v>
          </cell>
          <cell r="L57">
            <v>0.22222222222222221</v>
          </cell>
          <cell r="M57">
            <v>9</v>
          </cell>
          <cell r="N57">
            <v>2</v>
          </cell>
          <cell r="O57">
            <v>5</v>
          </cell>
          <cell r="P57">
            <v>0.2857142857142857</v>
          </cell>
          <cell r="Q57">
            <v>7</v>
          </cell>
          <cell r="R57">
            <v>1</v>
          </cell>
          <cell r="S57">
            <v>11</v>
          </cell>
          <cell r="T57">
            <v>8.3333333333333329E-2</v>
          </cell>
          <cell r="U57">
            <v>12</v>
          </cell>
        </row>
        <row r="58">
          <cell r="A58" t="str">
            <v>76</v>
          </cell>
          <cell r="C58">
            <v>1</v>
          </cell>
          <cell r="D58">
            <v>0</v>
          </cell>
          <cell r="E58">
            <v>1</v>
          </cell>
          <cell r="K58">
            <v>1</v>
          </cell>
          <cell r="L58">
            <v>0</v>
          </cell>
          <cell r="M58">
            <v>1</v>
          </cell>
          <cell r="O58">
            <v>1</v>
          </cell>
          <cell r="P58">
            <v>0</v>
          </cell>
          <cell r="Q58">
            <v>1</v>
          </cell>
          <cell r="U58">
            <v>0</v>
          </cell>
        </row>
        <row r="59">
          <cell r="A59" t="str">
            <v>77</v>
          </cell>
          <cell r="K59">
            <v>1</v>
          </cell>
          <cell r="L59">
            <v>0</v>
          </cell>
          <cell r="M59">
            <v>1</v>
          </cell>
          <cell r="U59">
            <v>0</v>
          </cell>
        </row>
        <row r="60">
          <cell r="A60" t="str">
            <v>85</v>
          </cell>
          <cell r="B60">
            <v>3</v>
          </cell>
          <cell r="C60">
            <v>2</v>
          </cell>
          <cell r="D60">
            <v>0.6</v>
          </cell>
          <cell r="E60">
            <v>5</v>
          </cell>
          <cell r="F60">
            <v>3</v>
          </cell>
          <cell r="G60">
            <v>1</v>
          </cell>
          <cell r="H60">
            <v>0.75</v>
          </cell>
          <cell r="I60">
            <v>4</v>
          </cell>
          <cell r="J60">
            <v>6</v>
          </cell>
          <cell r="K60">
            <v>1</v>
          </cell>
          <cell r="L60">
            <v>0.8571428571428571</v>
          </cell>
          <cell r="M60">
            <v>7</v>
          </cell>
          <cell r="N60">
            <v>1</v>
          </cell>
          <cell r="O60">
            <v>6</v>
          </cell>
          <cell r="P60">
            <v>0.14285714285714285</v>
          </cell>
          <cell r="Q60">
            <v>7</v>
          </cell>
          <cell r="R60">
            <v>3</v>
          </cell>
          <cell r="S60">
            <v>1</v>
          </cell>
          <cell r="T60">
            <v>0.75</v>
          </cell>
          <cell r="U60">
            <v>4</v>
          </cell>
        </row>
        <row r="61">
          <cell r="A61" t="str">
            <v>86</v>
          </cell>
          <cell r="B61">
            <v>4</v>
          </cell>
          <cell r="C61">
            <v>4</v>
          </cell>
          <cell r="D61">
            <v>0.5</v>
          </cell>
          <cell r="E61">
            <v>8</v>
          </cell>
          <cell r="F61">
            <v>7</v>
          </cell>
          <cell r="G61">
            <v>5</v>
          </cell>
          <cell r="H61">
            <v>0.58333333333333337</v>
          </cell>
          <cell r="I61">
            <v>12</v>
          </cell>
          <cell r="J61">
            <v>4</v>
          </cell>
          <cell r="K61">
            <v>7</v>
          </cell>
          <cell r="L61">
            <v>0.36363636363636365</v>
          </cell>
          <cell r="M61">
            <v>11</v>
          </cell>
          <cell r="N61">
            <v>1</v>
          </cell>
          <cell r="O61">
            <v>5</v>
          </cell>
          <cell r="P61">
            <v>0.16666666666666666</v>
          </cell>
          <cell r="Q61">
            <v>6</v>
          </cell>
          <cell r="R61">
            <v>4</v>
          </cell>
          <cell r="S61">
            <v>7</v>
          </cell>
          <cell r="T61">
            <v>0.36363636363636365</v>
          </cell>
          <cell r="U61">
            <v>11</v>
          </cell>
        </row>
        <row r="62">
          <cell r="A62" t="str">
            <v>87</v>
          </cell>
          <cell r="B62">
            <v>1</v>
          </cell>
          <cell r="C62">
            <v>3</v>
          </cell>
          <cell r="D62">
            <v>0.25</v>
          </cell>
          <cell r="E62">
            <v>4</v>
          </cell>
          <cell r="F62">
            <v>2</v>
          </cell>
          <cell r="G62">
            <v>3</v>
          </cell>
          <cell r="H62">
            <v>0.4</v>
          </cell>
          <cell r="I62">
            <v>5</v>
          </cell>
          <cell r="J62">
            <v>1</v>
          </cell>
          <cell r="K62">
            <v>3</v>
          </cell>
          <cell r="L62">
            <v>0.25</v>
          </cell>
          <cell r="M62">
            <v>4</v>
          </cell>
          <cell r="N62">
            <v>4</v>
          </cell>
          <cell r="O62">
            <v>6</v>
          </cell>
          <cell r="P62">
            <v>0.4</v>
          </cell>
          <cell r="Q62">
            <v>10</v>
          </cell>
          <cell r="R62">
            <v>2</v>
          </cell>
          <cell r="S62">
            <v>6</v>
          </cell>
          <cell r="T62">
            <v>0.25</v>
          </cell>
          <cell r="U62">
            <v>8</v>
          </cell>
        </row>
        <row r="63">
          <cell r="A63" t="str">
            <v>Total général</v>
          </cell>
          <cell r="B63">
            <v>267</v>
          </cell>
          <cell r="C63">
            <v>632</v>
          </cell>
          <cell r="E63">
            <v>899</v>
          </cell>
          <cell r="F63">
            <v>309</v>
          </cell>
          <cell r="G63">
            <v>661</v>
          </cell>
          <cell r="I63">
            <v>970</v>
          </cell>
          <cell r="J63">
            <v>259</v>
          </cell>
          <cell r="K63">
            <v>624</v>
          </cell>
          <cell r="M63">
            <v>883</v>
          </cell>
          <cell r="N63">
            <v>227</v>
          </cell>
          <cell r="O63">
            <v>490</v>
          </cell>
          <cell r="Q63">
            <v>717</v>
          </cell>
          <cell r="R63">
            <v>242</v>
          </cell>
          <cell r="S63">
            <v>469</v>
          </cell>
          <cell r="T63">
            <v>0.34036568213783402</v>
          </cell>
          <cell r="U63">
            <v>711</v>
          </cell>
        </row>
        <row r="68">
          <cell r="B68" t="str">
            <v>2010</v>
          </cell>
          <cell r="E68" t="str">
            <v>Total 2010</v>
          </cell>
          <cell r="F68" t="str">
            <v>2011</v>
          </cell>
          <cell r="I68" t="str">
            <v>Total 2011</v>
          </cell>
          <cell r="J68" t="str">
            <v>2012</v>
          </cell>
          <cell r="M68" t="str">
            <v>Total 2012</v>
          </cell>
          <cell r="N68" t="str">
            <v>2013</v>
          </cell>
          <cell r="Q68" t="str">
            <v>Total 2013</v>
          </cell>
          <cell r="R68">
            <v>2014</v>
          </cell>
          <cell r="U68" t="str">
            <v>Total 2014</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19</v>
          </cell>
          <cell r="C70">
            <v>44</v>
          </cell>
          <cell r="D70">
            <v>0.30158730158730157</v>
          </cell>
          <cell r="E70">
            <v>63</v>
          </cell>
          <cell r="F70">
            <v>19</v>
          </cell>
          <cell r="G70">
            <v>35</v>
          </cell>
          <cell r="H70">
            <v>0.35185185185185186</v>
          </cell>
          <cell r="I70">
            <v>54</v>
          </cell>
          <cell r="J70">
            <v>18</v>
          </cell>
          <cell r="K70">
            <v>40</v>
          </cell>
          <cell r="L70">
            <v>0.31034482758620691</v>
          </cell>
          <cell r="M70">
            <v>58</v>
          </cell>
          <cell r="N70">
            <v>22</v>
          </cell>
          <cell r="O70">
            <v>33</v>
          </cell>
          <cell r="P70">
            <v>0.4</v>
          </cell>
          <cell r="Q70">
            <v>55</v>
          </cell>
          <cell r="R70">
            <v>19</v>
          </cell>
          <cell r="S70">
            <v>42</v>
          </cell>
          <cell r="T70">
            <v>0.31147540983606559</v>
          </cell>
          <cell r="U70">
            <v>61</v>
          </cell>
        </row>
        <row r="71">
          <cell r="A71" t="str">
            <v>02</v>
          </cell>
          <cell r="B71">
            <v>12</v>
          </cell>
          <cell r="C71">
            <v>30</v>
          </cell>
          <cell r="D71">
            <v>0.2857142857142857</v>
          </cell>
          <cell r="E71">
            <v>42</v>
          </cell>
          <cell r="F71">
            <v>14</v>
          </cell>
          <cell r="G71">
            <v>43</v>
          </cell>
          <cell r="H71">
            <v>0.24561403508771928</v>
          </cell>
          <cell r="I71">
            <v>57</v>
          </cell>
          <cell r="J71">
            <v>6</v>
          </cell>
          <cell r="K71">
            <v>26</v>
          </cell>
          <cell r="L71">
            <v>0.1875</v>
          </cell>
          <cell r="M71">
            <v>32</v>
          </cell>
          <cell r="N71">
            <v>6</v>
          </cell>
          <cell r="O71">
            <v>29</v>
          </cell>
          <cell r="P71">
            <v>0.17142857142857143</v>
          </cell>
          <cell r="Q71">
            <v>35</v>
          </cell>
          <cell r="R71">
            <v>12</v>
          </cell>
          <cell r="S71">
            <v>31</v>
          </cell>
          <cell r="T71">
            <v>0.27906976744186046</v>
          </cell>
          <cell r="U71">
            <v>43</v>
          </cell>
        </row>
        <row r="72">
          <cell r="A72" t="str">
            <v>03</v>
          </cell>
          <cell r="B72">
            <v>78</v>
          </cell>
          <cell r="C72">
            <v>55</v>
          </cell>
          <cell r="D72">
            <v>0.5864661654135338</v>
          </cell>
          <cell r="E72">
            <v>133</v>
          </cell>
          <cell r="F72">
            <v>65</v>
          </cell>
          <cell r="G72">
            <v>64</v>
          </cell>
          <cell r="H72">
            <v>0.50387596899224807</v>
          </cell>
          <cell r="I72">
            <v>129</v>
          </cell>
          <cell r="J72">
            <v>79</v>
          </cell>
          <cell r="K72">
            <v>69</v>
          </cell>
          <cell r="L72">
            <v>0.53378378378378377</v>
          </cell>
          <cell r="M72">
            <v>148</v>
          </cell>
          <cell r="N72">
            <v>61</v>
          </cell>
          <cell r="O72">
            <v>52</v>
          </cell>
          <cell r="P72">
            <v>0.53982300884955747</v>
          </cell>
          <cell r="Q72">
            <v>113</v>
          </cell>
          <cell r="R72">
            <v>54</v>
          </cell>
          <cell r="S72">
            <v>46</v>
          </cell>
          <cell r="T72">
            <v>0.54</v>
          </cell>
          <cell r="U72">
            <v>100</v>
          </cell>
        </row>
        <row r="73">
          <cell r="A73" t="str">
            <v>04</v>
          </cell>
          <cell r="B73">
            <v>60</v>
          </cell>
          <cell r="C73">
            <v>114</v>
          </cell>
          <cell r="D73">
            <v>0.34482758620689657</v>
          </cell>
          <cell r="E73">
            <v>174</v>
          </cell>
          <cell r="F73">
            <v>72</v>
          </cell>
          <cell r="G73">
            <v>116</v>
          </cell>
          <cell r="H73">
            <v>0.38297872340425532</v>
          </cell>
          <cell r="I73">
            <v>188</v>
          </cell>
          <cell r="J73">
            <v>61</v>
          </cell>
          <cell r="K73">
            <v>112</v>
          </cell>
          <cell r="L73">
            <v>0.35260115606936415</v>
          </cell>
          <cell r="M73">
            <v>173</v>
          </cell>
          <cell r="N73">
            <v>58</v>
          </cell>
          <cell r="O73">
            <v>98</v>
          </cell>
          <cell r="P73">
            <v>0.37179487179487181</v>
          </cell>
          <cell r="Q73">
            <v>156</v>
          </cell>
          <cell r="R73">
            <v>68</v>
          </cell>
          <cell r="S73">
            <v>73</v>
          </cell>
          <cell r="T73">
            <v>0.48226950354609927</v>
          </cell>
          <cell r="U73">
            <v>141</v>
          </cell>
        </row>
        <row r="74">
          <cell r="A74" t="str">
            <v>05</v>
          </cell>
          <cell r="B74">
            <v>17</v>
          </cell>
          <cell r="C74">
            <v>92</v>
          </cell>
          <cell r="D74">
            <v>0.15596330275229359</v>
          </cell>
          <cell r="E74">
            <v>109</v>
          </cell>
          <cell r="F74">
            <v>19</v>
          </cell>
          <cell r="G74">
            <v>110</v>
          </cell>
          <cell r="H74">
            <v>0.14728682170542637</v>
          </cell>
          <cell r="I74">
            <v>129</v>
          </cell>
          <cell r="J74">
            <v>14</v>
          </cell>
          <cell r="K74">
            <v>110</v>
          </cell>
          <cell r="L74">
            <v>0.11290322580645161</v>
          </cell>
          <cell r="M74">
            <v>124</v>
          </cell>
          <cell r="N74">
            <v>13</v>
          </cell>
          <cell r="O74">
            <v>74</v>
          </cell>
          <cell r="P74">
            <v>0.14942528735632185</v>
          </cell>
          <cell r="Q74">
            <v>87</v>
          </cell>
          <cell r="R74">
            <v>15</v>
          </cell>
          <cell r="S74">
            <v>63</v>
          </cell>
          <cell r="T74">
            <v>0.19230769230769232</v>
          </cell>
          <cell r="U74">
            <v>78</v>
          </cell>
        </row>
        <row r="75">
          <cell r="A75" t="str">
            <v>06</v>
          </cell>
          <cell r="B75">
            <v>2</v>
          </cell>
          <cell r="C75">
            <v>41</v>
          </cell>
          <cell r="D75">
            <v>4.6511627906976744E-2</v>
          </cell>
          <cell r="E75">
            <v>43</v>
          </cell>
          <cell r="F75">
            <v>8</v>
          </cell>
          <cell r="G75">
            <v>39</v>
          </cell>
          <cell r="H75">
            <v>0.1702127659574468</v>
          </cell>
          <cell r="I75">
            <v>47</v>
          </cell>
          <cell r="J75">
            <v>3</v>
          </cell>
          <cell r="K75">
            <v>35</v>
          </cell>
          <cell r="L75">
            <v>7.8947368421052627E-2</v>
          </cell>
          <cell r="M75">
            <v>38</v>
          </cell>
          <cell r="N75">
            <v>4</v>
          </cell>
          <cell r="O75">
            <v>24</v>
          </cell>
          <cell r="P75">
            <v>0.14285714285714285</v>
          </cell>
          <cell r="Q75">
            <v>28</v>
          </cell>
          <cell r="R75">
            <v>5</v>
          </cell>
          <cell r="S75">
            <v>19</v>
          </cell>
          <cell r="T75">
            <v>0.20833333333333334</v>
          </cell>
          <cell r="U75">
            <v>24</v>
          </cell>
        </row>
        <row r="76">
          <cell r="A76" t="str">
            <v>07</v>
          </cell>
          <cell r="B76">
            <v>21</v>
          </cell>
          <cell r="C76">
            <v>42</v>
          </cell>
          <cell r="D76">
            <v>0.33333333333333331</v>
          </cell>
          <cell r="E76">
            <v>63</v>
          </cell>
          <cell r="F76">
            <v>13</v>
          </cell>
          <cell r="G76">
            <v>43</v>
          </cell>
          <cell r="H76">
            <v>0.23214285714285715</v>
          </cell>
          <cell r="I76">
            <v>56</v>
          </cell>
          <cell r="J76">
            <v>15</v>
          </cell>
          <cell r="K76">
            <v>37</v>
          </cell>
          <cell r="L76">
            <v>0.28846153846153844</v>
          </cell>
          <cell r="M76">
            <v>52</v>
          </cell>
          <cell r="N76">
            <v>7</v>
          </cell>
          <cell r="O76">
            <v>24</v>
          </cell>
          <cell r="P76">
            <v>0.22580645161290322</v>
          </cell>
          <cell r="Q76">
            <v>31</v>
          </cell>
          <cell r="R76">
            <v>12</v>
          </cell>
          <cell r="S76">
            <v>23</v>
          </cell>
          <cell r="T76">
            <v>0.34285714285714286</v>
          </cell>
          <cell r="U76">
            <v>35</v>
          </cell>
        </row>
        <row r="77">
          <cell r="A77" t="str">
            <v>08</v>
          </cell>
          <cell r="B77">
            <v>3</v>
          </cell>
          <cell r="C77">
            <v>12</v>
          </cell>
          <cell r="D77">
            <v>0.2</v>
          </cell>
          <cell r="E77">
            <v>15</v>
          </cell>
          <cell r="F77">
            <v>8</v>
          </cell>
          <cell r="G77">
            <v>22</v>
          </cell>
          <cell r="H77">
            <v>0.26666666666666666</v>
          </cell>
          <cell r="I77">
            <v>30</v>
          </cell>
          <cell r="K77">
            <v>19</v>
          </cell>
          <cell r="L77">
            <v>0</v>
          </cell>
          <cell r="M77">
            <v>19</v>
          </cell>
          <cell r="N77">
            <v>9</v>
          </cell>
          <cell r="O77">
            <v>15</v>
          </cell>
          <cell r="P77">
            <v>0.375</v>
          </cell>
          <cell r="Q77">
            <v>24</v>
          </cell>
          <cell r="R77">
            <v>4</v>
          </cell>
          <cell r="S77">
            <v>19</v>
          </cell>
          <cell r="T77">
            <v>0.17391304347826086</v>
          </cell>
          <cell r="U77">
            <v>23</v>
          </cell>
        </row>
        <row r="78">
          <cell r="A78" t="str">
            <v>09</v>
          </cell>
          <cell r="B78">
            <v>17</v>
          </cell>
          <cell r="C78">
            <v>113</v>
          </cell>
          <cell r="D78">
            <v>0.13076923076923078</v>
          </cell>
          <cell r="E78">
            <v>130</v>
          </cell>
          <cell r="F78">
            <v>22</v>
          </cell>
          <cell r="G78">
            <v>105</v>
          </cell>
          <cell r="H78">
            <v>0.17322834645669291</v>
          </cell>
          <cell r="I78">
            <v>127</v>
          </cell>
          <cell r="J78">
            <v>20</v>
          </cell>
          <cell r="K78">
            <v>96</v>
          </cell>
          <cell r="L78">
            <v>0.17241379310344829</v>
          </cell>
          <cell r="M78">
            <v>116</v>
          </cell>
          <cell r="N78">
            <v>15</v>
          </cell>
          <cell r="O78">
            <v>70</v>
          </cell>
          <cell r="P78">
            <v>0.17647058823529413</v>
          </cell>
          <cell r="Q78">
            <v>85</v>
          </cell>
          <cell r="R78">
            <v>10</v>
          </cell>
          <cell r="S78">
            <v>84</v>
          </cell>
          <cell r="T78">
            <v>0.10638297872340426</v>
          </cell>
          <cell r="U78">
            <v>94</v>
          </cell>
        </row>
        <row r="79">
          <cell r="A79" t="str">
            <v>10</v>
          </cell>
          <cell r="B79">
            <v>21</v>
          </cell>
          <cell r="C79">
            <v>42</v>
          </cell>
          <cell r="D79">
            <v>0.33333333333333331</v>
          </cell>
          <cell r="E79">
            <v>63</v>
          </cell>
          <cell r="F79">
            <v>38</v>
          </cell>
          <cell r="G79">
            <v>39</v>
          </cell>
          <cell r="H79">
            <v>0.4935064935064935</v>
          </cell>
          <cell r="I79">
            <v>77</v>
          </cell>
          <cell r="J79">
            <v>16</v>
          </cell>
          <cell r="K79">
            <v>38</v>
          </cell>
          <cell r="L79">
            <v>0.29629629629629628</v>
          </cell>
          <cell r="M79">
            <v>54</v>
          </cell>
          <cell r="N79">
            <v>13</v>
          </cell>
          <cell r="O79">
            <v>26</v>
          </cell>
          <cell r="P79">
            <v>0.33333333333333331</v>
          </cell>
          <cell r="Q79">
            <v>39</v>
          </cell>
          <cell r="R79">
            <v>18</v>
          </cell>
          <cell r="S79">
            <v>27</v>
          </cell>
          <cell r="T79">
            <v>0.4</v>
          </cell>
          <cell r="U79">
            <v>45</v>
          </cell>
        </row>
        <row r="80">
          <cell r="A80" t="str">
            <v>11</v>
          </cell>
          <cell r="B80">
            <v>8</v>
          </cell>
          <cell r="C80">
            <v>9</v>
          </cell>
          <cell r="D80">
            <v>0.47058823529411764</v>
          </cell>
          <cell r="E80">
            <v>17</v>
          </cell>
          <cell r="F80">
            <v>12</v>
          </cell>
          <cell r="G80">
            <v>9</v>
          </cell>
          <cell r="H80">
            <v>0.5714285714285714</v>
          </cell>
          <cell r="I80">
            <v>21</v>
          </cell>
          <cell r="J80">
            <v>11</v>
          </cell>
          <cell r="K80">
            <v>11</v>
          </cell>
          <cell r="L80">
            <v>0.5</v>
          </cell>
          <cell r="M80">
            <v>22</v>
          </cell>
          <cell r="N80">
            <v>6</v>
          </cell>
          <cell r="O80">
            <v>17</v>
          </cell>
          <cell r="P80">
            <v>0.2608695652173913</v>
          </cell>
          <cell r="Q80">
            <v>23</v>
          </cell>
          <cell r="R80">
            <v>9</v>
          </cell>
          <cell r="S80">
            <v>14</v>
          </cell>
          <cell r="T80">
            <v>0.39130434782608697</v>
          </cell>
          <cell r="U80">
            <v>23</v>
          </cell>
        </row>
        <row r="81">
          <cell r="A81" t="str">
            <v>12</v>
          </cell>
          <cell r="B81">
            <v>9</v>
          </cell>
          <cell r="C81">
            <v>37</v>
          </cell>
          <cell r="D81">
            <v>0.19565217391304349</v>
          </cell>
          <cell r="E81">
            <v>46</v>
          </cell>
          <cell r="F81">
            <v>19</v>
          </cell>
          <cell r="G81">
            <v>36</v>
          </cell>
          <cell r="H81">
            <v>0.34545454545454546</v>
          </cell>
          <cell r="I81">
            <v>55</v>
          </cell>
          <cell r="J81">
            <v>16</v>
          </cell>
          <cell r="K81">
            <v>29</v>
          </cell>
          <cell r="L81">
            <v>0.35555555555555557</v>
          </cell>
          <cell r="M81">
            <v>45</v>
          </cell>
          <cell r="N81">
            <v>13</v>
          </cell>
          <cell r="O81">
            <v>27</v>
          </cell>
          <cell r="P81">
            <v>0.32500000000000001</v>
          </cell>
          <cell r="Q81">
            <v>40</v>
          </cell>
          <cell r="R81">
            <v>16</v>
          </cell>
          <cell r="S81">
            <v>28</v>
          </cell>
          <cell r="T81">
            <v>0.36363636363636365</v>
          </cell>
          <cell r="U81">
            <v>44</v>
          </cell>
        </row>
        <row r="82">
          <cell r="A82" t="str">
            <v>Théologie</v>
          </cell>
          <cell r="C82">
            <v>1</v>
          </cell>
          <cell r="D82">
            <v>0</v>
          </cell>
          <cell r="E82">
            <v>1</v>
          </cell>
          <cell r="K82">
            <v>2</v>
          </cell>
          <cell r="L82">
            <v>0</v>
          </cell>
          <cell r="M82">
            <v>2</v>
          </cell>
          <cell r="O82">
            <v>1</v>
          </cell>
          <cell r="P82">
            <v>0</v>
          </cell>
          <cell r="Q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31</v>
          </cell>
          <cell r="C86">
            <v>74</v>
          </cell>
          <cell r="D86">
            <v>0.29523809523809524</v>
          </cell>
          <cell r="E86">
            <v>105</v>
          </cell>
          <cell r="F86">
            <v>33</v>
          </cell>
          <cell r="G86">
            <v>78</v>
          </cell>
          <cell r="H86">
            <v>0.29729729729729731</v>
          </cell>
          <cell r="I86">
            <v>111</v>
          </cell>
          <cell r="J86">
            <v>24</v>
          </cell>
          <cell r="K86">
            <v>66</v>
          </cell>
          <cell r="L86">
            <v>0.26666666666666666</v>
          </cell>
          <cell r="M86">
            <v>90</v>
          </cell>
          <cell r="N86">
            <v>28</v>
          </cell>
          <cell r="O86">
            <v>62</v>
          </cell>
          <cell r="P86">
            <v>0.31111111111111112</v>
          </cell>
          <cell r="Q86">
            <v>90</v>
          </cell>
          <cell r="R86">
            <v>31</v>
          </cell>
          <cell r="S86">
            <v>73</v>
          </cell>
          <cell r="T86">
            <v>0.29807692307692307</v>
          </cell>
          <cell r="U86">
            <v>104</v>
          </cell>
        </row>
        <row r="87">
          <cell r="A87" t="str">
            <v>Lettres</v>
          </cell>
          <cell r="B87">
            <v>147</v>
          </cell>
          <cell r="C87">
            <v>207</v>
          </cell>
          <cell r="D87">
            <v>0.4152542372881356</v>
          </cell>
          <cell r="E87">
            <v>354</v>
          </cell>
          <cell r="F87">
            <v>156</v>
          </cell>
          <cell r="G87">
            <v>216</v>
          </cell>
          <cell r="H87">
            <v>0.41935483870967744</v>
          </cell>
          <cell r="I87">
            <v>372</v>
          </cell>
          <cell r="J87">
            <v>156</v>
          </cell>
          <cell r="K87">
            <v>212</v>
          </cell>
          <cell r="L87">
            <v>0.42391304347826086</v>
          </cell>
          <cell r="M87">
            <v>368</v>
          </cell>
          <cell r="N87">
            <v>132</v>
          </cell>
          <cell r="O87">
            <v>178</v>
          </cell>
          <cell r="P87">
            <v>0.4258064516129032</v>
          </cell>
          <cell r="Q87">
            <v>310</v>
          </cell>
          <cell r="R87">
            <v>138</v>
          </cell>
          <cell r="S87">
            <v>147</v>
          </cell>
          <cell r="T87">
            <v>0.48421052631578948</v>
          </cell>
          <cell r="U87">
            <v>285</v>
          </cell>
        </row>
        <row r="88">
          <cell r="A88" t="str">
            <v>Pharmacie</v>
          </cell>
          <cell r="B88">
            <v>8</v>
          </cell>
          <cell r="C88">
            <v>9</v>
          </cell>
          <cell r="D88">
            <v>0.47058823529411764</v>
          </cell>
          <cell r="E88">
            <v>17</v>
          </cell>
          <cell r="F88">
            <v>12</v>
          </cell>
          <cell r="G88">
            <v>9</v>
          </cell>
          <cell r="H88">
            <v>0.5714285714285714</v>
          </cell>
          <cell r="I88">
            <v>21</v>
          </cell>
          <cell r="J88">
            <v>11</v>
          </cell>
          <cell r="K88">
            <v>11</v>
          </cell>
          <cell r="L88">
            <v>0.5</v>
          </cell>
          <cell r="M88">
            <v>22</v>
          </cell>
          <cell r="N88">
            <v>6</v>
          </cell>
          <cell r="O88">
            <v>17</v>
          </cell>
          <cell r="P88">
            <v>0.2608695652173913</v>
          </cell>
          <cell r="Q88">
            <v>23</v>
          </cell>
          <cell r="R88">
            <v>9</v>
          </cell>
          <cell r="S88">
            <v>14</v>
          </cell>
          <cell r="T88">
            <v>0.39130434782608697</v>
          </cell>
          <cell r="U88">
            <v>23</v>
          </cell>
        </row>
        <row r="89">
          <cell r="A89" t="str">
            <v>Sciences</v>
          </cell>
          <cell r="B89">
            <v>81</v>
          </cell>
          <cell r="C89">
            <v>342</v>
          </cell>
          <cell r="D89">
            <v>0.19148936170212766</v>
          </cell>
          <cell r="E89">
            <v>423</v>
          </cell>
          <cell r="F89">
            <v>108</v>
          </cell>
          <cell r="G89">
            <v>358</v>
          </cell>
          <cell r="H89">
            <v>0.23175965665236051</v>
          </cell>
          <cell r="I89">
            <v>466</v>
          </cell>
          <cell r="J89">
            <v>68</v>
          </cell>
          <cell r="K89">
            <v>335</v>
          </cell>
          <cell r="L89">
            <v>0.16873449131513649</v>
          </cell>
          <cell r="M89">
            <v>403</v>
          </cell>
          <cell r="N89">
            <v>61</v>
          </cell>
          <cell r="O89">
            <v>233</v>
          </cell>
          <cell r="P89">
            <v>0.20748299319727892</v>
          </cell>
          <cell r="Q89">
            <v>294</v>
          </cell>
          <cell r="R89">
            <v>64</v>
          </cell>
          <cell r="S89">
            <v>235</v>
          </cell>
          <cell r="T89">
            <v>0.21404682274247491</v>
          </cell>
          <cell r="U89">
            <v>299</v>
          </cell>
        </row>
      </sheetData>
      <sheetData sheetId="20">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31</v>
          </cell>
          <cell r="C3">
            <v>41</v>
          </cell>
          <cell r="D3">
            <v>0.43055555555555558</v>
          </cell>
          <cell r="E3">
            <v>72</v>
          </cell>
          <cell r="F3">
            <v>38</v>
          </cell>
          <cell r="G3">
            <v>33</v>
          </cell>
          <cell r="H3">
            <v>0.53521126760563376</v>
          </cell>
          <cell r="I3">
            <v>71</v>
          </cell>
          <cell r="J3">
            <v>54</v>
          </cell>
          <cell r="K3">
            <v>40</v>
          </cell>
          <cell r="L3">
            <v>0.57446808510638303</v>
          </cell>
          <cell r="M3">
            <v>94</v>
          </cell>
          <cell r="N3">
            <v>38</v>
          </cell>
          <cell r="O3">
            <v>34</v>
          </cell>
          <cell r="P3">
            <v>0.52777777777777779</v>
          </cell>
          <cell r="Q3">
            <v>72</v>
          </cell>
          <cell r="R3">
            <v>44</v>
          </cell>
          <cell r="S3">
            <v>33</v>
          </cell>
          <cell r="T3">
            <v>0.5714285714285714</v>
          </cell>
          <cell r="U3">
            <v>77</v>
          </cell>
        </row>
        <row r="4">
          <cell r="A4" t="str">
            <v>02</v>
          </cell>
          <cell r="B4">
            <v>21</v>
          </cell>
          <cell r="C4">
            <v>24</v>
          </cell>
          <cell r="D4">
            <v>0.46666666666666667</v>
          </cell>
          <cell r="E4">
            <v>45</v>
          </cell>
          <cell r="F4">
            <v>36</v>
          </cell>
          <cell r="G4">
            <v>26</v>
          </cell>
          <cell r="H4">
            <v>0.58064516129032262</v>
          </cell>
          <cell r="I4">
            <v>62</v>
          </cell>
          <cell r="J4">
            <v>20</v>
          </cell>
          <cell r="K4">
            <v>26</v>
          </cell>
          <cell r="L4">
            <v>0.43478260869565216</v>
          </cell>
          <cell r="M4">
            <v>46</v>
          </cell>
          <cell r="N4">
            <v>27</v>
          </cell>
          <cell r="O4">
            <v>34</v>
          </cell>
          <cell r="P4">
            <v>0.44262295081967212</v>
          </cell>
          <cell r="Q4">
            <v>61</v>
          </cell>
          <cell r="R4">
            <v>19</v>
          </cell>
          <cell r="S4">
            <v>22</v>
          </cell>
          <cell r="T4">
            <v>0.46341463414634149</v>
          </cell>
          <cell r="U4">
            <v>41</v>
          </cell>
        </row>
        <row r="5">
          <cell r="A5" t="str">
            <v>03</v>
          </cell>
          <cell r="B5">
            <v>4</v>
          </cell>
          <cell r="C5">
            <v>4</v>
          </cell>
          <cell r="D5">
            <v>0.5</v>
          </cell>
          <cell r="E5">
            <v>8</v>
          </cell>
          <cell r="F5">
            <v>8</v>
          </cell>
          <cell r="G5">
            <v>3</v>
          </cell>
          <cell r="H5">
            <v>0.72727272727272729</v>
          </cell>
          <cell r="I5">
            <v>11</v>
          </cell>
          <cell r="J5">
            <v>4</v>
          </cell>
          <cell r="K5">
            <v>6</v>
          </cell>
          <cell r="L5">
            <v>0.4</v>
          </cell>
          <cell r="M5">
            <v>10</v>
          </cell>
          <cell r="N5">
            <v>6</v>
          </cell>
          <cell r="O5">
            <v>9</v>
          </cell>
          <cell r="P5">
            <v>0.4</v>
          </cell>
          <cell r="Q5">
            <v>15</v>
          </cell>
          <cell r="R5">
            <v>2</v>
          </cell>
          <cell r="S5">
            <v>5</v>
          </cell>
          <cell r="T5">
            <v>0.2857142857142857</v>
          </cell>
          <cell r="U5">
            <v>7</v>
          </cell>
        </row>
        <row r="6">
          <cell r="A6" t="str">
            <v>04</v>
          </cell>
          <cell r="B6">
            <v>9</v>
          </cell>
          <cell r="C6">
            <v>7</v>
          </cell>
          <cell r="D6">
            <v>0.5625</v>
          </cell>
          <cell r="E6">
            <v>16</v>
          </cell>
          <cell r="F6">
            <v>3</v>
          </cell>
          <cell r="G6">
            <v>8</v>
          </cell>
          <cell r="H6">
            <v>0.27272727272727271</v>
          </cell>
          <cell r="I6">
            <v>11</v>
          </cell>
          <cell r="J6">
            <v>10</v>
          </cell>
          <cell r="K6">
            <v>11</v>
          </cell>
          <cell r="L6">
            <v>0.47619047619047616</v>
          </cell>
          <cell r="M6">
            <v>21</v>
          </cell>
          <cell r="N6">
            <v>7</v>
          </cell>
          <cell r="O6">
            <v>8</v>
          </cell>
          <cell r="P6">
            <v>0.46666666666666667</v>
          </cell>
          <cell r="Q6">
            <v>15</v>
          </cell>
          <cell r="R6">
            <v>11</v>
          </cell>
          <cell r="S6">
            <v>9</v>
          </cell>
          <cell r="T6">
            <v>0.55000000000000004</v>
          </cell>
          <cell r="U6">
            <v>20</v>
          </cell>
        </row>
        <row r="7">
          <cell r="A7" t="str">
            <v>05</v>
          </cell>
          <cell r="B7">
            <v>43</v>
          </cell>
          <cell r="C7">
            <v>42</v>
          </cell>
          <cell r="D7">
            <v>0.50588235294117645</v>
          </cell>
          <cell r="E7">
            <v>85</v>
          </cell>
          <cell r="F7">
            <v>34</v>
          </cell>
          <cell r="G7">
            <v>46</v>
          </cell>
          <cell r="H7">
            <v>0.42499999999999999</v>
          </cell>
          <cell r="I7">
            <v>80</v>
          </cell>
          <cell r="J7">
            <v>32</v>
          </cell>
          <cell r="K7">
            <v>50</v>
          </cell>
          <cell r="L7">
            <v>0.3902439024390244</v>
          </cell>
          <cell r="M7">
            <v>82</v>
          </cell>
          <cell r="N7">
            <v>36</v>
          </cell>
          <cell r="O7">
            <v>36</v>
          </cell>
          <cell r="P7">
            <v>0.5</v>
          </cell>
          <cell r="Q7">
            <v>72</v>
          </cell>
          <cell r="R7">
            <v>22</v>
          </cell>
          <cell r="S7">
            <v>28</v>
          </cell>
          <cell r="T7">
            <v>0.44</v>
          </cell>
          <cell r="U7">
            <v>50</v>
          </cell>
        </row>
        <row r="8">
          <cell r="A8" t="str">
            <v>06</v>
          </cell>
          <cell r="B8">
            <v>68</v>
          </cell>
          <cell r="C8">
            <v>58</v>
          </cell>
          <cell r="D8">
            <v>0.53968253968253965</v>
          </cell>
          <cell r="E8">
            <v>126</v>
          </cell>
          <cell r="F8">
            <v>54</v>
          </cell>
          <cell r="G8">
            <v>47</v>
          </cell>
          <cell r="H8">
            <v>0.53465346534653468</v>
          </cell>
          <cell r="I8">
            <v>101</v>
          </cell>
          <cell r="J8">
            <v>56</v>
          </cell>
          <cell r="K8">
            <v>47</v>
          </cell>
          <cell r="L8">
            <v>0.5436893203883495</v>
          </cell>
          <cell r="M8">
            <v>103</v>
          </cell>
          <cell r="N8">
            <v>60</v>
          </cell>
          <cell r="O8">
            <v>51</v>
          </cell>
          <cell r="P8">
            <v>0.54054054054054057</v>
          </cell>
          <cell r="Q8">
            <v>111</v>
          </cell>
          <cell r="R8">
            <v>63</v>
          </cell>
          <cell r="S8">
            <v>46</v>
          </cell>
          <cell r="T8">
            <v>0.57798165137614677</v>
          </cell>
          <cell r="U8">
            <v>109</v>
          </cell>
        </row>
        <row r="9">
          <cell r="A9" t="str">
            <v>07</v>
          </cell>
          <cell r="B9">
            <v>31</v>
          </cell>
          <cell r="C9">
            <v>7</v>
          </cell>
          <cell r="D9">
            <v>0.81578947368421051</v>
          </cell>
          <cell r="E9">
            <v>38</v>
          </cell>
          <cell r="F9">
            <v>21</v>
          </cell>
          <cell r="G9">
            <v>17</v>
          </cell>
          <cell r="H9">
            <v>0.55263157894736847</v>
          </cell>
          <cell r="I9">
            <v>38</v>
          </cell>
          <cell r="J9">
            <v>31</v>
          </cell>
          <cell r="K9">
            <v>8</v>
          </cell>
          <cell r="L9">
            <v>0.79487179487179482</v>
          </cell>
          <cell r="M9">
            <v>39</v>
          </cell>
          <cell r="N9">
            <v>35</v>
          </cell>
          <cell r="O9">
            <v>8</v>
          </cell>
          <cell r="P9">
            <v>0.81395348837209303</v>
          </cell>
          <cell r="Q9">
            <v>43</v>
          </cell>
          <cell r="R9">
            <v>26</v>
          </cell>
          <cell r="S9">
            <v>6</v>
          </cell>
          <cell r="T9">
            <v>0.8125</v>
          </cell>
          <cell r="U9">
            <v>32</v>
          </cell>
        </row>
        <row r="10">
          <cell r="A10" t="str">
            <v>08</v>
          </cell>
          <cell r="B10">
            <v>6</v>
          </cell>
          <cell r="C10">
            <v>4</v>
          </cell>
          <cell r="D10">
            <v>0.6</v>
          </cell>
          <cell r="E10">
            <v>10</v>
          </cell>
          <cell r="F10">
            <v>4</v>
          </cell>
          <cell r="G10">
            <v>2</v>
          </cell>
          <cell r="H10">
            <v>0.66666666666666663</v>
          </cell>
          <cell r="I10">
            <v>6</v>
          </cell>
          <cell r="J10">
            <v>2</v>
          </cell>
          <cell r="K10">
            <v>6</v>
          </cell>
          <cell r="L10">
            <v>0.25</v>
          </cell>
          <cell r="M10">
            <v>8</v>
          </cell>
          <cell r="N10">
            <v>2</v>
          </cell>
          <cell r="O10">
            <v>1</v>
          </cell>
          <cell r="P10">
            <v>0.66666666666666663</v>
          </cell>
          <cell r="Q10">
            <v>3</v>
          </cell>
          <cell r="R10">
            <v>6</v>
          </cell>
          <cell r="S10">
            <v>3</v>
          </cell>
          <cell r="T10">
            <v>0.66666666666666663</v>
          </cell>
          <cell r="U10">
            <v>9</v>
          </cell>
        </row>
        <row r="11">
          <cell r="A11" t="str">
            <v>09</v>
          </cell>
          <cell r="B11">
            <v>26</v>
          </cell>
          <cell r="C11">
            <v>13</v>
          </cell>
          <cell r="D11">
            <v>0.66666666666666663</v>
          </cell>
          <cell r="E11">
            <v>39</v>
          </cell>
          <cell r="F11">
            <v>21</v>
          </cell>
          <cell r="G11">
            <v>14</v>
          </cell>
          <cell r="H11">
            <v>0.6</v>
          </cell>
          <cell r="I11">
            <v>35</v>
          </cell>
          <cell r="J11">
            <v>20</v>
          </cell>
          <cell r="K11">
            <v>5</v>
          </cell>
          <cell r="L11">
            <v>0.8</v>
          </cell>
          <cell r="M11">
            <v>25</v>
          </cell>
          <cell r="N11">
            <v>27</v>
          </cell>
          <cell r="O11">
            <v>7</v>
          </cell>
          <cell r="P11">
            <v>0.79411764705882348</v>
          </cell>
          <cell r="Q11">
            <v>34</v>
          </cell>
          <cell r="R11">
            <v>10</v>
          </cell>
          <cell r="S11">
            <v>6</v>
          </cell>
          <cell r="T11">
            <v>0.625</v>
          </cell>
          <cell r="U11">
            <v>16</v>
          </cell>
        </row>
        <row r="12">
          <cell r="A12" t="str">
            <v>10</v>
          </cell>
          <cell r="B12">
            <v>4</v>
          </cell>
          <cell r="C12">
            <v>1</v>
          </cell>
          <cell r="D12">
            <v>0.8</v>
          </cell>
          <cell r="E12">
            <v>5</v>
          </cell>
          <cell r="F12">
            <v>4</v>
          </cell>
          <cell r="G12">
            <v>2</v>
          </cell>
          <cell r="H12">
            <v>0.66666666666666663</v>
          </cell>
          <cell r="I12">
            <v>6</v>
          </cell>
          <cell r="J12">
            <v>3</v>
          </cell>
          <cell r="L12">
            <v>1</v>
          </cell>
          <cell r="M12">
            <v>3</v>
          </cell>
          <cell r="N12">
            <v>4</v>
          </cell>
          <cell r="O12">
            <v>3</v>
          </cell>
          <cell r="P12">
            <v>0.5714285714285714</v>
          </cell>
          <cell r="Q12">
            <v>7</v>
          </cell>
          <cell r="R12">
            <v>4</v>
          </cell>
          <cell r="S12">
            <v>3</v>
          </cell>
          <cell r="T12">
            <v>0.5714285714285714</v>
          </cell>
          <cell r="U12">
            <v>7</v>
          </cell>
        </row>
        <row r="13">
          <cell r="A13" t="str">
            <v>11</v>
          </cell>
          <cell r="B13">
            <v>46</v>
          </cell>
          <cell r="C13">
            <v>25</v>
          </cell>
          <cell r="D13">
            <v>0.647887323943662</v>
          </cell>
          <cell r="E13">
            <v>71</v>
          </cell>
          <cell r="F13">
            <v>41</v>
          </cell>
          <cell r="G13">
            <v>18</v>
          </cell>
          <cell r="H13">
            <v>0.69491525423728817</v>
          </cell>
          <cell r="I13">
            <v>59</v>
          </cell>
          <cell r="J13">
            <v>41</v>
          </cell>
          <cell r="K13">
            <v>21</v>
          </cell>
          <cell r="L13">
            <v>0.66129032258064513</v>
          </cell>
          <cell r="M13">
            <v>62</v>
          </cell>
          <cell r="N13">
            <v>43</v>
          </cell>
          <cell r="O13">
            <v>20</v>
          </cell>
          <cell r="P13">
            <v>0.68253968253968256</v>
          </cell>
          <cell r="Q13">
            <v>63</v>
          </cell>
          <cell r="R13">
            <v>39</v>
          </cell>
          <cell r="S13">
            <v>20</v>
          </cell>
          <cell r="T13">
            <v>0.66101694915254239</v>
          </cell>
          <cell r="U13">
            <v>59</v>
          </cell>
        </row>
        <row r="14">
          <cell r="A14" t="str">
            <v>12</v>
          </cell>
          <cell r="B14">
            <v>12</v>
          </cell>
          <cell r="C14">
            <v>4</v>
          </cell>
          <cell r="D14">
            <v>0.75</v>
          </cell>
          <cell r="E14">
            <v>16</v>
          </cell>
          <cell r="F14">
            <v>13</v>
          </cell>
          <cell r="G14">
            <v>4</v>
          </cell>
          <cell r="H14">
            <v>0.76470588235294112</v>
          </cell>
          <cell r="I14">
            <v>17</v>
          </cell>
          <cell r="J14">
            <v>11</v>
          </cell>
          <cell r="K14">
            <v>2</v>
          </cell>
          <cell r="L14">
            <v>0.84615384615384615</v>
          </cell>
          <cell r="M14">
            <v>13</v>
          </cell>
          <cell r="N14">
            <v>6</v>
          </cell>
          <cell r="O14">
            <v>4</v>
          </cell>
          <cell r="P14">
            <v>0.6</v>
          </cell>
          <cell r="Q14">
            <v>10</v>
          </cell>
          <cell r="R14">
            <v>7</v>
          </cell>
          <cell r="S14">
            <v>1</v>
          </cell>
          <cell r="T14">
            <v>0.875</v>
          </cell>
          <cell r="U14">
            <v>8</v>
          </cell>
        </row>
        <row r="15">
          <cell r="A15" t="str">
            <v>13</v>
          </cell>
          <cell r="B15">
            <v>4</v>
          </cell>
          <cell r="C15">
            <v>1</v>
          </cell>
          <cell r="D15">
            <v>0.8</v>
          </cell>
          <cell r="E15">
            <v>5</v>
          </cell>
          <cell r="F15">
            <v>4</v>
          </cell>
          <cell r="H15">
            <v>1</v>
          </cell>
          <cell r="I15">
            <v>4</v>
          </cell>
          <cell r="J15">
            <v>2</v>
          </cell>
          <cell r="K15">
            <v>1</v>
          </cell>
          <cell r="L15">
            <v>0.66666666666666663</v>
          </cell>
          <cell r="M15">
            <v>3</v>
          </cell>
          <cell r="N15">
            <v>4</v>
          </cell>
          <cell r="O15">
            <v>1</v>
          </cell>
          <cell r="P15">
            <v>0.8</v>
          </cell>
          <cell r="Q15">
            <v>5</v>
          </cell>
          <cell r="R15">
            <v>1</v>
          </cell>
          <cell r="S15">
            <v>0</v>
          </cell>
          <cell r="T15">
            <v>1</v>
          </cell>
          <cell r="U15">
            <v>1</v>
          </cell>
        </row>
        <row r="16">
          <cell r="A16" t="str">
            <v>14</v>
          </cell>
          <cell r="B16">
            <v>30</v>
          </cell>
          <cell r="C16">
            <v>13</v>
          </cell>
          <cell r="D16">
            <v>0.69767441860465118</v>
          </cell>
          <cell r="E16">
            <v>43</v>
          </cell>
          <cell r="F16">
            <v>34</v>
          </cell>
          <cell r="G16">
            <v>12</v>
          </cell>
          <cell r="H16">
            <v>0.73913043478260865</v>
          </cell>
          <cell r="I16">
            <v>46</v>
          </cell>
          <cell r="J16">
            <v>17</v>
          </cell>
          <cell r="K16">
            <v>18</v>
          </cell>
          <cell r="L16">
            <v>0.48571428571428571</v>
          </cell>
          <cell r="M16">
            <v>35</v>
          </cell>
          <cell r="N16">
            <v>31</v>
          </cell>
          <cell r="O16">
            <v>12</v>
          </cell>
          <cell r="P16">
            <v>0.72093023255813948</v>
          </cell>
          <cell r="Q16">
            <v>43</v>
          </cell>
          <cell r="R16">
            <v>22</v>
          </cell>
          <cell r="S16">
            <v>15</v>
          </cell>
          <cell r="T16">
            <v>0.59459459459459463</v>
          </cell>
          <cell r="U16">
            <v>37</v>
          </cell>
        </row>
        <row r="17">
          <cell r="A17" t="str">
            <v>15</v>
          </cell>
          <cell r="B17">
            <v>13</v>
          </cell>
          <cell r="C17">
            <v>8</v>
          </cell>
          <cell r="D17">
            <v>0.61904761904761907</v>
          </cell>
          <cell r="E17">
            <v>21</v>
          </cell>
          <cell r="F17">
            <v>11</v>
          </cell>
          <cell r="G17">
            <v>8</v>
          </cell>
          <cell r="H17">
            <v>0.57894736842105265</v>
          </cell>
          <cell r="I17">
            <v>19</v>
          </cell>
          <cell r="J17">
            <v>16</v>
          </cell>
          <cell r="K17">
            <v>8</v>
          </cell>
          <cell r="L17">
            <v>0.66666666666666663</v>
          </cell>
          <cell r="M17">
            <v>24</v>
          </cell>
          <cell r="N17">
            <v>13</v>
          </cell>
          <cell r="O17">
            <v>7</v>
          </cell>
          <cell r="P17">
            <v>0.65</v>
          </cell>
          <cell r="Q17">
            <v>20</v>
          </cell>
          <cell r="R17">
            <v>11</v>
          </cell>
          <cell r="S17">
            <v>15</v>
          </cell>
          <cell r="T17">
            <v>0.42307692307692307</v>
          </cell>
          <cell r="U17">
            <v>26</v>
          </cell>
        </row>
        <row r="18">
          <cell r="A18" t="str">
            <v>16</v>
          </cell>
          <cell r="B18">
            <v>32</v>
          </cell>
          <cell r="C18">
            <v>26</v>
          </cell>
          <cell r="D18">
            <v>0.55172413793103448</v>
          </cell>
          <cell r="E18">
            <v>58</v>
          </cell>
          <cell r="F18">
            <v>55</v>
          </cell>
          <cell r="G18">
            <v>20</v>
          </cell>
          <cell r="H18">
            <v>0.73333333333333328</v>
          </cell>
          <cell r="I18">
            <v>75</v>
          </cell>
          <cell r="J18">
            <v>37</v>
          </cell>
          <cell r="K18">
            <v>23</v>
          </cell>
          <cell r="L18">
            <v>0.6166666666666667</v>
          </cell>
          <cell r="M18">
            <v>60</v>
          </cell>
          <cell r="N18">
            <v>41</v>
          </cell>
          <cell r="O18">
            <v>20</v>
          </cell>
          <cell r="P18">
            <v>0.67213114754098358</v>
          </cell>
          <cell r="Q18">
            <v>61</v>
          </cell>
          <cell r="R18">
            <v>34</v>
          </cell>
          <cell r="S18">
            <v>20</v>
          </cell>
          <cell r="T18">
            <v>0.62962962962962965</v>
          </cell>
          <cell r="U18">
            <v>54</v>
          </cell>
        </row>
        <row r="19">
          <cell r="A19" t="str">
            <v>17</v>
          </cell>
          <cell r="B19">
            <v>5</v>
          </cell>
          <cell r="C19">
            <v>9</v>
          </cell>
          <cell r="D19">
            <v>0.35714285714285715</v>
          </cell>
          <cell r="E19">
            <v>14</v>
          </cell>
          <cell r="F19">
            <v>11</v>
          </cell>
          <cell r="G19">
            <v>6</v>
          </cell>
          <cell r="H19">
            <v>0.6470588235294118</v>
          </cell>
          <cell r="I19">
            <v>17</v>
          </cell>
          <cell r="J19">
            <v>3</v>
          </cell>
          <cell r="K19">
            <v>8</v>
          </cell>
          <cell r="L19">
            <v>0.27272727272727271</v>
          </cell>
          <cell r="M19">
            <v>11</v>
          </cell>
          <cell r="N19">
            <v>3</v>
          </cell>
          <cell r="O19">
            <v>4</v>
          </cell>
          <cell r="P19">
            <v>0.42857142857142855</v>
          </cell>
          <cell r="Q19">
            <v>7</v>
          </cell>
          <cell r="R19">
            <v>4</v>
          </cell>
          <cell r="S19">
            <v>12</v>
          </cell>
          <cell r="T19">
            <v>0.25</v>
          </cell>
          <cell r="U19">
            <v>16</v>
          </cell>
        </row>
        <row r="20">
          <cell r="A20" t="str">
            <v>18</v>
          </cell>
          <cell r="B20">
            <v>17</v>
          </cell>
          <cell r="C20">
            <v>17</v>
          </cell>
          <cell r="D20">
            <v>0.5</v>
          </cell>
          <cell r="E20">
            <v>34</v>
          </cell>
          <cell r="F20">
            <v>29</v>
          </cell>
          <cell r="G20">
            <v>20</v>
          </cell>
          <cell r="H20">
            <v>0.59183673469387754</v>
          </cell>
          <cell r="I20">
            <v>49</v>
          </cell>
          <cell r="J20">
            <v>14</v>
          </cell>
          <cell r="K20">
            <v>16</v>
          </cell>
          <cell r="L20">
            <v>0.46666666666666667</v>
          </cell>
          <cell r="M20">
            <v>30</v>
          </cell>
          <cell r="N20">
            <v>22</v>
          </cell>
          <cell r="O20">
            <v>20</v>
          </cell>
          <cell r="P20">
            <v>0.52380952380952384</v>
          </cell>
          <cell r="Q20">
            <v>42</v>
          </cell>
          <cell r="R20">
            <v>15</v>
          </cell>
          <cell r="S20">
            <v>19</v>
          </cell>
          <cell r="T20">
            <v>0.44117647058823528</v>
          </cell>
          <cell r="U20">
            <v>34</v>
          </cell>
        </row>
        <row r="21">
          <cell r="A21" t="str">
            <v>19</v>
          </cell>
          <cell r="B21">
            <v>24</v>
          </cell>
          <cell r="C21">
            <v>24</v>
          </cell>
          <cell r="D21">
            <v>0.5</v>
          </cell>
          <cell r="E21">
            <v>48</v>
          </cell>
          <cell r="F21">
            <v>18</v>
          </cell>
          <cell r="G21">
            <v>13</v>
          </cell>
          <cell r="H21">
            <v>0.58064516129032262</v>
          </cell>
          <cell r="I21">
            <v>31</v>
          </cell>
          <cell r="J21">
            <v>26</v>
          </cell>
          <cell r="K21">
            <v>17</v>
          </cell>
          <cell r="L21">
            <v>0.60465116279069764</v>
          </cell>
          <cell r="M21">
            <v>43</v>
          </cell>
          <cell r="N21">
            <v>22</v>
          </cell>
          <cell r="O21">
            <v>5</v>
          </cell>
          <cell r="P21">
            <v>0.81481481481481477</v>
          </cell>
          <cell r="Q21">
            <v>27</v>
          </cell>
          <cell r="R21">
            <v>17</v>
          </cell>
          <cell r="S21">
            <v>15</v>
          </cell>
          <cell r="T21">
            <v>0.53125</v>
          </cell>
          <cell r="U21">
            <v>32</v>
          </cell>
        </row>
        <row r="22">
          <cell r="A22" t="str">
            <v>20</v>
          </cell>
          <cell r="B22">
            <v>3</v>
          </cell>
          <cell r="D22">
            <v>1</v>
          </cell>
          <cell r="E22">
            <v>3</v>
          </cell>
          <cell r="F22">
            <v>4</v>
          </cell>
          <cell r="G22">
            <v>4</v>
          </cell>
          <cell r="H22">
            <v>0.5</v>
          </cell>
          <cell r="I22">
            <v>8</v>
          </cell>
          <cell r="J22">
            <v>8</v>
          </cell>
          <cell r="K22">
            <v>4</v>
          </cell>
          <cell r="L22">
            <v>0.66666666666666663</v>
          </cell>
          <cell r="M22">
            <v>12</v>
          </cell>
          <cell r="N22">
            <v>5</v>
          </cell>
          <cell r="O22">
            <v>1</v>
          </cell>
          <cell r="P22">
            <v>0.83333333333333337</v>
          </cell>
          <cell r="Q22">
            <v>6</v>
          </cell>
          <cell r="R22">
            <v>3</v>
          </cell>
          <cell r="S22">
            <v>3</v>
          </cell>
          <cell r="T22">
            <v>0.5</v>
          </cell>
          <cell r="U22">
            <v>6</v>
          </cell>
        </row>
        <row r="23">
          <cell r="A23" t="str">
            <v>21</v>
          </cell>
          <cell r="B23">
            <v>16</v>
          </cell>
          <cell r="C23">
            <v>17</v>
          </cell>
          <cell r="D23">
            <v>0.48484848484848486</v>
          </cell>
          <cell r="E23">
            <v>33</v>
          </cell>
          <cell r="F23">
            <v>14</v>
          </cell>
          <cell r="G23">
            <v>12</v>
          </cell>
          <cell r="H23">
            <v>0.53846153846153844</v>
          </cell>
          <cell r="I23">
            <v>26</v>
          </cell>
          <cell r="J23">
            <v>17</v>
          </cell>
          <cell r="K23">
            <v>13</v>
          </cell>
          <cell r="L23">
            <v>0.56666666666666665</v>
          </cell>
          <cell r="M23">
            <v>30</v>
          </cell>
          <cell r="N23">
            <v>15</v>
          </cell>
          <cell r="O23">
            <v>13</v>
          </cell>
          <cell r="P23">
            <v>0.5357142857142857</v>
          </cell>
          <cell r="Q23">
            <v>28</v>
          </cell>
          <cell r="R23">
            <v>8</v>
          </cell>
          <cell r="S23">
            <v>10</v>
          </cell>
          <cell r="T23">
            <v>0.44444444444444442</v>
          </cell>
          <cell r="U23">
            <v>18</v>
          </cell>
        </row>
        <row r="24">
          <cell r="A24" t="str">
            <v>22</v>
          </cell>
          <cell r="B24">
            <v>23</v>
          </cell>
          <cell r="C24">
            <v>19</v>
          </cell>
          <cell r="D24">
            <v>0.54761904761904767</v>
          </cell>
          <cell r="E24">
            <v>42</v>
          </cell>
          <cell r="F24">
            <v>21</v>
          </cell>
          <cell r="G24">
            <v>21</v>
          </cell>
          <cell r="H24">
            <v>0.5</v>
          </cell>
          <cell r="I24">
            <v>42</v>
          </cell>
          <cell r="J24">
            <v>25</v>
          </cell>
          <cell r="K24">
            <v>22</v>
          </cell>
          <cell r="L24">
            <v>0.53191489361702127</v>
          </cell>
          <cell r="M24">
            <v>47</v>
          </cell>
          <cell r="N24">
            <v>15</v>
          </cell>
          <cell r="O24">
            <v>18</v>
          </cell>
          <cell r="P24">
            <v>0.45454545454545453</v>
          </cell>
          <cell r="Q24">
            <v>33</v>
          </cell>
          <cell r="R24">
            <v>14</v>
          </cell>
          <cell r="S24">
            <v>26</v>
          </cell>
          <cell r="T24">
            <v>0.35</v>
          </cell>
          <cell r="U24">
            <v>40</v>
          </cell>
        </row>
        <row r="25">
          <cell r="A25" t="str">
            <v>23</v>
          </cell>
          <cell r="B25">
            <v>22</v>
          </cell>
          <cell r="C25">
            <v>24</v>
          </cell>
          <cell r="D25">
            <v>0.47826086956521741</v>
          </cell>
          <cell r="E25">
            <v>46</v>
          </cell>
          <cell r="F25">
            <v>12</v>
          </cell>
          <cell r="G25">
            <v>18</v>
          </cell>
          <cell r="H25">
            <v>0.4</v>
          </cell>
          <cell r="I25">
            <v>30</v>
          </cell>
          <cell r="J25">
            <v>19</v>
          </cell>
          <cell r="K25">
            <v>9</v>
          </cell>
          <cell r="L25">
            <v>0.6785714285714286</v>
          </cell>
          <cell r="M25">
            <v>28</v>
          </cell>
          <cell r="N25">
            <v>9</v>
          </cell>
          <cell r="O25">
            <v>17</v>
          </cell>
          <cell r="P25">
            <v>0.34615384615384615</v>
          </cell>
          <cell r="Q25">
            <v>26</v>
          </cell>
          <cell r="R25">
            <v>10</v>
          </cell>
          <cell r="S25">
            <v>12</v>
          </cell>
          <cell r="T25">
            <v>0.45454545454545453</v>
          </cell>
          <cell r="U25">
            <v>22</v>
          </cell>
        </row>
        <row r="26">
          <cell r="A26" t="str">
            <v>24</v>
          </cell>
          <cell r="B26">
            <v>8</v>
          </cell>
          <cell r="C26">
            <v>6</v>
          </cell>
          <cell r="D26">
            <v>0.5714285714285714</v>
          </cell>
          <cell r="E26">
            <v>14</v>
          </cell>
          <cell r="F26">
            <v>5</v>
          </cell>
          <cell r="G26">
            <v>9</v>
          </cell>
          <cell r="H26">
            <v>0.35714285714285715</v>
          </cell>
          <cell r="I26">
            <v>14</v>
          </cell>
          <cell r="J26">
            <v>5</v>
          </cell>
          <cell r="K26">
            <v>5</v>
          </cell>
          <cell r="L26">
            <v>0.5</v>
          </cell>
          <cell r="M26">
            <v>10</v>
          </cell>
          <cell r="N26">
            <v>8</v>
          </cell>
          <cell r="O26">
            <v>3</v>
          </cell>
          <cell r="P26">
            <v>0.72727272727272729</v>
          </cell>
          <cell r="Q26">
            <v>11</v>
          </cell>
          <cell r="R26">
            <v>9</v>
          </cell>
          <cell r="S26">
            <v>3</v>
          </cell>
          <cell r="T26">
            <v>0.75</v>
          </cell>
          <cell r="U26">
            <v>12</v>
          </cell>
        </row>
        <row r="27">
          <cell r="A27" t="str">
            <v>25</v>
          </cell>
          <cell r="B27">
            <v>9</v>
          </cell>
          <cell r="C27">
            <v>37</v>
          </cell>
          <cell r="D27">
            <v>0.19565217391304349</v>
          </cell>
          <cell r="E27">
            <v>46</v>
          </cell>
          <cell r="F27">
            <v>7</v>
          </cell>
          <cell r="G27">
            <v>50</v>
          </cell>
          <cell r="H27">
            <v>0.12280701754385964</v>
          </cell>
          <cell r="I27">
            <v>57</v>
          </cell>
          <cell r="J27">
            <v>11</v>
          </cell>
          <cell r="K27">
            <v>31</v>
          </cell>
          <cell r="L27">
            <v>0.26190476190476192</v>
          </cell>
          <cell r="M27">
            <v>42</v>
          </cell>
          <cell r="N27">
            <v>6</v>
          </cell>
          <cell r="O27">
            <v>26</v>
          </cell>
          <cell r="P27">
            <v>0.1875</v>
          </cell>
          <cell r="Q27">
            <v>32</v>
          </cell>
          <cell r="R27">
            <v>2</v>
          </cell>
          <cell r="S27">
            <v>16</v>
          </cell>
          <cell r="T27">
            <v>0.1111111111111111</v>
          </cell>
          <cell r="U27">
            <v>18</v>
          </cell>
        </row>
        <row r="28">
          <cell r="A28" t="str">
            <v>26</v>
          </cell>
          <cell r="B28">
            <v>22</v>
          </cell>
          <cell r="C28">
            <v>60</v>
          </cell>
          <cell r="D28">
            <v>0.26829268292682928</v>
          </cell>
          <cell r="E28">
            <v>82</v>
          </cell>
          <cell r="F28">
            <v>14</v>
          </cell>
          <cell r="G28">
            <v>60</v>
          </cell>
          <cell r="H28">
            <v>0.1891891891891892</v>
          </cell>
          <cell r="I28">
            <v>74</v>
          </cell>
          <cell r="J28">
            <v>18</v>
          </cell>
          <cell r="K28">
            <v>37</v>
          </cell>
          <cell r="L28">
            <v>0.32727272727272727</v>
          </cell>
          <cell r="M28">
            <v>55</v>
          </cell>
          <cell r="N28">
            <v>13</v>
          </cell>
          <cell r="O28">
            <v>36</v>
          </cell>
          <cell r="P28">
            <v>0.26530612244897961</v>
          </cell>
          <cell r="Q28">
            <v>49</v>
          </cell>
          <cell r="R28">
            <v>13</v>
          </cell>
          <cell r="S28">
            <v>38</v>
          </cell>
          <cell r="T28">
            <v>0.25490196078431371</v>
          </cell>
          <cell r="U28">
            <v>51</v>
          </cell>
        </row>
        <row r="29">
          <cell r="A29" t="str">
            <v>27</v>
          </cell>
          <cell r="B29">
            <v>39</v>
          </cell>
          <cell r="C29">
            <v>95</v>
          </cell>
          <cell r="D29">
            <v>0.29104477611940299</v>
          </cell>
          <cell r="E29">
            <v>134</v>
          </cell>
          <cell r="F29">
            <v>23</v>
          </cell>
          <cell r="G29">
            <v>79</v>
          </cell>
          <cell r="H29">
            <v>0.22549019607843138</v>
          </cell>
          <cell r="I29">
            <v>102</v>
          </cell>
          <cell r="J29">
            <v>24</v>
          </cell>
          <cell r="K29">
            <v>93</v>
          </cell>
          <cell r="L29">
            <v>0.20512820512820512</v>
          </cell>
          <cell r="M29">
            <v>117</v>
          </cell>
          <cell r="N29">
            <v>19</v>
          </cell>
          <cell r="O29">
            <v>75</v>
          </cell>
          <cell r="P29">
            <v>0.20212765957446807</v>
          </cell>
          <cell r="Q29">
            <v>94</v>
          </cell>
          <cell r="R29">
            <v>24</v>
          </cell>
          <cell r="S29">
            <v>66</v>
          </cell>
          <cell r="T29">
            <v>0.26666666666666666</v>
          </cell>
          <cell r="U29">
            <v>90</v>
          </cell>
        </row>
        <row r="30">
          <cell r="A30" t="str">
            <v>28</v>
          </cell>
          <cell r="B30">
            <v>11</v>
          </cell>
          <cell r="C30">
            <v>27</v>
          </cell>
          <cell r="D30">
            <v>0.28947368421052633</v>
          </cell>
          <cell r="E30">
            <v>38</v>
          </cell>
          <cell r="F30">
            <v>11</v>
          </cell>
          <cell r="G30">
            <v>28</v>
          </cell>
          <cell r="H30">
            <v>0.28205128205128205</v>
          </cell>
          <cell r="I30">
            <v>39</v>
          </cell>
          <cell r="J30">
            <v>4</v>
          </cell>
          <cell r="K30">
            <v>24</v>
          </cell>
          <cell r="L30">
            <v>0.14285714285714285</v>
          </cell>
          <cell r="M30">
            <v>28</v>
          </cell>
          <cell r="N30">
            <v>7</v>
          </cell>
          <cell r="O30">
            <v>29</v>
          </cell>
          <cell r="P30">
            <v>0.19444444444444445</v>
          </cell>
          <cell r="Q30">
            <v>36</v>
          </cell>
          <cell r="R30">
            <v>4</v>
          </cell>
          <cell r="S30">
            <v>21</v>
          </cell>
          <cell r="T30">
            <v>0.16</v>
          </cell>
          <cell r="U30">
            <v>25</v>
          </cell>
        </row>
        <row r="31">
          <cell r="A31" t="str">
            <v>29</v>
          </cell>
          <cell r="B31">
            <v>5</v>
          </cell>
          <cell r="C31">
            <v>6</v>
          </cell>
          <cell r="D31">
            <v>0.45454545454545453</v>
          </cell>
          <cell r="E31">
            <v>11</v>
          </cell>
          <cell r="F31">
            <v>2</v>
          </cell>
          <cell r="G31">
            <v>7</v>
          </cell>
          <cell r="H31">
            <v>0.22222222222222221</v>
          </cell>
          <cell r="I31">
            <v>9</v>
          </cell>
          <cell r="J31">
            <v>1</v>
          </cell>
          <cell r="K31">
            <v>6</v>
          </cell>
          <cell r="L31">
            <v>0.14285714285714285</v>
          </cell>
          <cell r="M31">
            <v>7</v>
          </cell>
          <cell r="N31">
            <v>4</v>
          </cell>
          <cell r="O31">
            <v>2</v>
          </cell>
          <cell r="P31">
            <v>0.66666666666666663</v>
          </cell>
          <cell r="Q31">
            <v>6</v>
          </cell>
          <cell r="R31">
            <v>0</v>
          </cell>
          <cell r="S31">
            <v>6</v>
          </cell>
          <cell r="T31">
            <v>0</v>
          </cell>
          <cell r="U31">
            <v>6</v>
          </cell>
        </row>
        <row r="32">
          <cell r="A32" t="str">
            <v>30</v>
          </cell>
          <cell r="C32">
            <v>13</v>
          </cell>
          <cell r="D32">
            <v>0</v>
          </cell>
          <cell r="E32">
            <v>13</v>
          </cell>
          <cell r="F32">
            <v>3</v>
          </cell>
          <cell r="G32">
            <v>8</v>
          </cell>
          <cell r="H32">
            <v>0.27272727272727271</v>
          </cell>
          <cell r="I32">
            <v>11</v>
          </cell>
          <cell r="J32">
            <v>2</v>
          </cell>
          <cell r="K32">
            <v>10</v>
          </cell>
          <cell r="L32">
            <v>0.16666666666666666</v>
          </cell>
          <cell r="M32">
            <v>12</v>
          </cell>
          <cell r="N32">
            <v>2</v>
          </cell>
          <cell r="O32">
            <v>8</v>
          </cell>
          <cell r="P32">
            <v>0.2</v>
          </cell>
          <cell r="Q32">
            <v>10</v>
          </cell>
          <cell r="R32">
            <v>1</v>
          </cell>
          <cell r="S32">
            <v>10</v>
          </cell>
          <cell r="T32">
            <v>9.0909090909090912E-2</v>
          </cell>
          <cell r="U32">
            <v>11</v>
          </cell>
        </row>
        <row r="33">
          <cell r="A33" t="str">
            <v>31</v>
          </cell>
          <cell r="B33">
            <v>12</v>
          </cell>
          <cell r="C33">
            <v>30</v>
          </cell>
          <cell r="D33">
            <v>0.2857142857142857</v>
          </cell>
          <cell r="E33">
            <v>42</v>
          </cell>
          <cell r="F33">
            <v>13</v>
          </cell>
          <cell r="G33">
            <v>23</v>
          </cell>
          <cell r="H33">
            <v>0.3611111111111111</v>
          </cell>
          <cell r="I33">
            <v>36</v>
          </cell>
          <cell r="J33">
            <v>17</v>
          </cell>
          <cell r="K33">
            <v>20</v>
          </cell>
          <cell r="L33">
            <v>0.45945945945945948</v>
          </cell>
          <cell r="M33">
            <v>37</v>
          </cell>
          <cell r="N33">
            <v>9</v>
          </cell>
          <cell r="O33">
            <v>17</v>
          </cell>
          <cell r="P33">
            <v>0.34615384615384615</v>
          </cell>
          <cell r="Q33">
            <v>26</v>
          </cell>
          <cell r="R33">
            <v>5</v>
          </cell>
          <cell r="S33">
            <v>5</v>
          </cell>
          <cell r="T33">
            <v>0.5</v>
          </cell>
          <cell r="U33">
            <v>10</v>
          </cell>
        </row>
        <row r="34">
          <cell r="A34" t="str">
            <v>32</v>
          </cell>
          <cell r="B34">
            <v>11</v>
          </cell>
          <cell r="C34">
            <v>35</v>
          </cell>
          <cell r="D34">
            <v>0.2391304347826087</v>
          </cell>
          <cell r="E34">
            <v>46</v>
          </cell>
          <cell r="F34">
            <v>19</v>
          </cell>
          <cell r="G34">
            <v>24</v>
          </cell>
          <cell r="H34">
            <v>0.44186046511627908</v>
          </cell>
          <cell r="I34">
            <v>43</v>
          </cell>
          <cell r="J34">
            <v>10</v>
          </cell>
          <cell r="K34">
            <v>14</v>
          </cell>
          <cell r="L34">
            <v>0.41666666666666669</v>
          </cell>
          <cell r="M34">
            <v>24</v>
          </cell>
          <cell r="N34">
            <v>12</v>
          </cell>
          <cell r="O34">
            <v>11</v>
          </cell>
          <cell r="P34">
            <v>0.52173913043478259</v>
          </cell>
          <cell r="Q34">
            <v>23</v>
          </cell>
          <cell r="R34">
            <v>4</v>
          </cell>
          <cell r="S34">
            <v>6</v>
          </cell>
          <cell r="T34">
            <v>0.4</v>
          </cell>
          <cell r="U34">
            <v>10</v>
          </cell>
        </row>
        <row r="35">
          <cell r="A35" t="str">
            <v>33</v>
          </cell>
          <cell r="B35">
            <v>7</v>
          </cell>
          <cell r="C35">
            <v>16</v>
          </cell>
          <cell r="D35">
            <v>0.30434782608695654</v>
          </cell>
          <cell r="E35">
            <v>23</v>
          </cell>
          <cell r="F35">
            <v>13</v>
          </cell>
          <cell r="G35">
            <v>19</v>
          </cell>
          <cell r="H35">
            <v>0.40625</v>
          </cell>
          <cell r="I35">
            <v>32</v>
          </cell>
          <cell r="J35">
            <v>9</v>
          </cell>
          <cell r="K35">
            <v>19</v>
          </cell>
          <cell r="L35">
            <v>0.32142857142857145</v>
          </cell>
          <cell r="M35">
            <v>28</v>
          </cell>
          <cell r="N35">
            <v>4</v>
          </cell>
          <cell r="O35">
            <v>13</v>
          </cell>
          <cell r="P35">
            <v>0.23529411764705882</v>
          </cell>
          <cell r="Q35">
            <v>17</v>
          </cell>
          <cell r="R35">
            <v>7</v>
          </cell>
          <cell r="S35">
            <v>7</v>
          </cell>
          <cell r="T35">
            <v>0.5</v>
          </cell>
          <cell r="U35">
            <v>14</v>
          </cell>
        </row>
        <row r="36">
          <cell r="A36" t="str">
            <v>34</v>
          </cell>
          <cell r="B36">
            <v>1</v>
          </cell>
          <cell r="C36">
            <v>6</v>
          </cell>
          <cell r="D36">
            <v>0.14285714285714285</v>
          </cell>
          <cell r="E36">
            <v>7</v>
          </cell>
          <cell r="F36">
            <v>1</v>
          </cell>
          <cell r="G36">
            <v>3</v>
          </cell>
          <cell r="H36">
            <v>0.25</v>
          </cell>
          <cell r="I36">
            <v>4</v>
          </cell>
          <cell r="K36">
            <v>5</v>
          </cell>
          <cell r="L36">
            <v>0</v>
          </cell>
          <cell r="M36">
            <v>5</v>
          </cell>
          <cell r="O36">
            <v>8</v>
          </cell>
          <cell r="P36">
            <v>0</v>
          </cell>
          <cell r="Q36">
            <v>8</v>
          </cell>
          <cell r="R36">
            <v>1</v>
          </cell>
          <cell r="S36">
            <v>3</v>
          </cell>
          <cell r="T36">
            <v>0.25</v>
          </cell>
          <cell r="U36">
            <v>4</v>
          </cell>
        </row>
        <row r="37">
          <cell r="A37" t="str">
            <v>35</v>
          </cell>
          <cell r="B37">
            <v>7</v>
          </cell>
          <cell r="C37">
            <v>22</v>
          </cell>
          <cell r="D37">
            <v>0.2413793103448276</v>
          </cell>
          <cell r="E37">
            <v>29</v>
          </cell>
          <cell r="F37">
            <v>8</v>
          </cell>
          <cell r="G37">
            <v>12</v>
          </cell>
          <cell r="H37">
            <v>0.4</v>
          </cell>
          <cell r="I37">
            <v>20</v>
          </cell>
          <cell r="J37">
            <v>7</v>
          </cell>
          <cell r="K37">
            <v>17</v>
          </cell>
          <cell r="L37">
            <v>0.29166666666666669</v>
          </cell>
          <cell r="M37">
            <v>24</v>
          </cell>
          <cell r="N37">
            <v>5</v>
          </cell>
          <cell r="O37">
            <v>11</v>
          </cell>
          <cell r="P37">
            <v>0.3125</v>
          </cell>
          <cell r="Q37">
            <v>16</v>
          </cell>
          <cell r="R37">
            <v>4</v>
          </cell>
          <cell r="S37">
            <v>8</v>
          </cell>
          <cell r="T37">
            <v>0.33333333333333331</v>
          </cell>
          <cell r="U37">
            <v>12</v>
          </cell>
        </row>
        <row r="38">
          <cell r="A38" t="str">
            <v>36</v>
          </cell>
          <cell r="B38">
            <v>4</v>
          </cell>
          <cell r="C38">
            <v>4</v>
          </cell>
          <cell r="D38">
            <v>0.5</v>
          </cell>
          <cell r="E38">
            <v>8</v>
          </cell>
          <cell r="F38">
            <v>5</v>
          </cell>
          <cell r="G38">
            <v>4</v>
          </cell>
          <cell r="H38">
            <v>0.55555555555555558</v>
          </cell>
          <cell r="I38">
            <v>9</v>
          </cell>
          <cell r="J38">
            <v>3</v>
          </cell>
          <cell r="K38">
            <v>7</v>
          </cell>
          <cell r="L38">
            <v>0.3</v>
          </cell>
          <cell r="M38">
            <v>10</v>
          </cell>
          <cell r="N38">
            <v>4</v>
          </cell>
          <cell r="O38">
            <v>2</v>
          </cell>
          <cell r="P38">
            <v>0.66666666666666663</v>
          </cell>
          <cell r="Q38">
            <v>6</v>
          </cell>
          <cell r="R38">
            <v>5</v>
          </cell>
          <cell r="S38">
            <v>3</v>
          </cell>
          <cell r="T38">
            <v>0.625</v>
          </cell>
          <cell r="U38">
            <v>8</v>
          </cell>
        </row>
        <row r="39">
          <cell r="A39" t="str">
            <v>37</v>
          </cell>
          <cell r="B39">
            <v>2</v>
          </cell>
          <cell r="C39">
            <v>5</v>
          </cell>
          <cell r="D39">
            <v>0.2857142857142857</v>
          </cell>
          <cell r="E39">
            <v>7</v>
          </cell>
          <cell r="F39">
            <v>2</v>
          </cell>
          <cell r="G39">
            <v>3</v>
          </cell>
          <cell r="H39">
            <v>0.4</v>
          </cell>
          <cell r="I39">
            <v>5</v>
          </cell>
          <cell r="K39">
            <v>3</v>
          </cell>
          <cell r="L39">
            <v>0</v>
          </cell>
          <cell r="M39">
            <v>3</v>
          </cell>
          <cell r="N39">
            <v>2</v>
          </cell>
          <cell r="O39">
            <v>2</v>
          </cell>
          <cell r="P39">
            <v>0.5</v>
          </cell>
          <cell r="Q39">
            <v>4</v>
          </cell>
          <cell r="R39">
            <v>1</v>
          </cell>
          <cell r="S39">
            <v>0</v>
          </cell>
          <cell r="T39">
            <v>1</v>
          </cell>
          <cell r="U39">
            <v>1</v>
          </cell>
        </row>
        <row r="40">
          <cell r="A40" t="str">
            <v>60</v>
          </cell>
          <cell r="B40">
            <v>21</v>
          </cell>
          <cell r="C40">
            <v>81</v>
          </cell>
          <cell r="D40">
            <v>0.20588235294117646</v>
          </cell>
          <cell r="E40">
            <v>102</v>
          </cell>
          <cell r="F40">
            <v>10</v>
          </cell>
          <cell r="G40">
            <v>67</v>
          </cell>
          <cell r="H40">
            <v>0.12987012987012986</v>
          </cell>
          <cell r="I40">
            <v>77</v>
          </cell>
          <cell r="J40">
            <v>22</v>
          </cell>
          <cell r="K40">
            <v>65</v>
          </cell>
          <cell r="L40">
            <v>0.25287356321839083</v>
          </cell>
          <cell r="M40">
            <v>87</v>
          </cell>
          <cell r="N40">
            <v>18</v>
          </cell>
          <cell r="O40">
            <v>65</v>
          </cell>
          <cell r="P40">
            <v>0.21686746987951808</v>
          </cell>
          <cell r="Q40">
            <v>83</v>
          </cell>
          <cell r="R40">
            <v>13</v>
          </cell>
          <cell r="S40">
            <v>49</v>
          </cell>
          <cell r="T40">
            <v>0.20967741935483872</v>
          </cell>
          <cell r="U40">
            <v>62</v>
          </cell>
        </row>
        <row r="41">
          <cell r="A41" t="str">
            <v>61</v>
          </cell>
          <cell r="B41">
            <v>8</v>
          </cell>
          <cell r="C41">
            <v>42</v>
          </cell>
          <cell r="D41">
            <v>0.16</v>
          </cell>
          <cell r="E41">
            <v>50</v>
          </cell>
          <cell r="F41">
            <v>19</v>
          </cell>
          <cell r="G41">
            <v>44</v>
          </cell>
          <cell r="H41">
            <v>0.30158730158730157</v>
          </cell>
          <cell r="I41">
            <v>63</v>
          </cell>
          <cell r="J41">
            <v>7</v>
          </cell>
          <cell r="K41">
            <v>41</v>
          </cell>
          <cell r="L41">
            <v>0.14583333333333334</v>
          </cell>
          <cell r="M41">
            <v>48</v>
          </cell>
          <cell r="N41">
            <v>8</v>
          </cell>
          <cell r="O41">
            <v>43</v>
          </cell>
          <cell r="P41">
            <v>0.15686274509803921</v>
          </cell>
          <cell r="Q41">
            <v>51</v>
          </cell>
          <cell r="R41">
            <v>1</v>
          </cell>
          <cell r="S41">
            <v>29</v>
          </cell>
          <cell r="T41">
            <v>3.3333333333333333E-2</v>
          </cell>
          <cell r="U41">
            <v>30</v>
          </cell>
        </row>
        <row r="42">
          <cell r="A42" t="str">
            <v>62</v>
          </cell>
          <cell r="B42">
            <v>9</v>
          </cell>
          <cell r="C42">
            <v>22</v>
          </cell>
          <cell r="D42">
            <v>0.29032258064516131</v>
          </cell>
          <cell r="E42">
            <v>31</v>
          </cell>
          <cell r="F42">
            <v>13</v>
          </cell>
          <cell r="G42">
            <v>30</v>
          </cell>
          <cell r="H42">
            <v>0.30232558139534882</v>
          </cell>
          <cell r="I42">
            <v>43</v>
          </cell>
          <cell r="J42">
            <v>15</v>
          </cell>
          <cell r="K42">
            <v>24</v>
          </cell>
          <cell r="L42">
            <v>0.38461538461538464</v>
          </cell>
          <cell r="M42">
            <v>39</v>
          </cell>
          <cell r="N42">
            <v>6</v>
          </cell>
          <cell r="O42">
            <v>20</v>
          </cell>
          <cell r="P42">
            <v>0.23076923076923078</v>
          </cell>
          <cell r="Q42">
            <v>26</v>
          </cell>
          <cell r="R42">
            <v>7</v>
          </cell>
          <cell r="S42">
            <v>18</v>
          </cell>
          <cell r="T42">
            <v>0.28000000000000003</v>
          </cell>
          <cell r="U42">
            <v>25</v>
          </cell>
        </row>
        <row r="43">
          <cell r="A43" t="str">
            <v>63</v>
          </cell>
          <cell r="B43">
            <v>7</v>
          </cell>
          <cell r="C43">
            <v>38</v>
          </cell>
          <cell r="D43">
            <v>0.15555555555555556</v>
          </cell>
          <cell r="E43">
            <v>45</v>
          </cell>
          <cell r="F43">
            <v>7</v>
          </cell>
          <cell r="G43">
            <v>47</v>
          </cell>
          <cell r="H43">
            <v>0.12962962962962962</v>
          </cell>
          <cell r="I43">
            <v>54</v>
          </cell>
          <cell r="J43">
            <v>6</v>
          </cell>
          <cell r="K43">
            <v>28</v>
          </cell>
          <cell r="L43">
            <v>0.17647058823529413</v>
          </cell>
          <cell r="M43">
            <v>34</v>
          </cell>
          <cell r="N43">
            <v>7</v>
          </cell>
          <cell r="O43">
            <v>27</v>
          </cell>
          <cell r="P43">
            <v>0.20588235294117646</v>
          </cell>
          <cell r="Q43">
            <v>34</v>
          </cell>
          <cell r="R43">
            <v>4</v>
          </cell>
          <cell r="S43">
            <v>16</v>
          </cell>
          <cell r="T43">
            <v>0.2</v>
          </cell>
          <cell r="U43">
            <v>20</v>
          </cell>
        </row>
        <row r="44">
          <cell r="A44" t="str">
            <v>64</v>
          </cell>
          <cell r="B44">
            <v>25</v>
          </cell>
          <cell r="C44">
            <v>18</v>
          </cell>
          <cell r="D44">
            <v>0.58139534883720934</v>
          </cell>
          <cell r="E44">
            <v>43</v>
          </cell>
          <cell r="F44">
            <v>24</v>
          </cell>
          <cell r="G44">
            <v>28</v>
          </cell>
          <cell r="H44">
            <v>0.46153846153846156</v>
          </cell>
          <cell r="I44">
            <v>52</v>
          </cell>
          <cell r="J44">
            <v>23</v>
          </cell>
          <cell r="K44">
            <v>9</v>
          </cell>
          <cell r="L44">
            <v>0.71875</v>
          </cell>
          <cell r="M44">
            <v>32</v>
          </cell>
          <cell r="N44">
            <v>16</v>
          </cell>
          <cell r="O44">
            <v>13</v>
          </cell>
          <cell r="P44">
            <v>0.55172413793103448</v>
          </cell>
          <cell r="Q44">
            <v>29</v>
          </cell>
          <cell r="R44">
            <v>8</v>
          </cell>
          <cell r="S44">
            <v>14</v>
          </cell>
          <cell r="T44">
            <v>0.36363636363636365</v>
          </cell>
          <cell r="U44">
            <v>22</v>
          </cell>
        </row>
        <row r="45">
          <cell r="A45" t="str">
            <v>65</v>
          </cell>
          <cell r="B45">
            <v>27</v>
          </cell>
          <cell r="C45">
            <v>17</v>
          </cell>
          <cell r="D45">
            <v>0.61363636363636365</v>
          </cell>
          <cell r="E45">
            <v>44</v>
          </cell>
          <cell r="F45">
            <v>19</v>
          </cell>
          <cell r="G45">
            <v>10</v>
          </cell>
          <cell r="H45">
            <v>0.65517241379310343</v>
          </cell>
          <cell r="I45">
            <v>29</v>
          </cell>
          <cell r="J45">
            <v>20</v>
          </cell>
          <cell r="K45">
            <v>14</v>
          </cell>
          <cell r="L45">
            <v>0.58823529411764708</v>
          </cell>
          <cell r="M45">
            <v>34</v>
          </cell>
          <cell r="N45">
            <v>18</v>
          </cell>
          <cell r="O45">
            <v>7</v>
          </cell>
          <cell r="P45">
            <v>0.72</v>
          </cell>
          <cell r="Q45">
            <v>25</v>
          </cell>
          <cell r="R45">
            <v>13</v>
          </cell>
          <cell r="S45">
            <v>8</v>
          </cell>
          <cell r="T45">
            <v>0.61904761904761907</v>
          </cell>
          <cell r="U45">
            <v>21</v>
          </cell>
        </row>
        <row r="46">
          <cell r="A46" t="str">
            <v>66</v>
          </cell>
          <cell r="B46">
            <v>12</v>
          </cell>
          <cell r="C46">
            <v>18</v>
          </cell>
          <cell r="D46">
            <v>0.4</v>
          </cell>
          <cell r="E46">
            <v>30</v>
          </cell>
          <cell r="F46">
            <v>8</v>
          </cell>
          <cell r="G46">
            <v>13</v>
          </cell>
          <cell r="H46">
            <v>0.38095238095238093</v>
          </cell>
          <cell r="I46">
            <v>21</v>
          </cell>
          <cell r="J46">
            <v>7</v>
          </cell>
          <cell r="K46">
            <v>11</v>
          </cell>
          <cell r="L46">
            <v>0.3888888888888889</v>
          </cell>
          <cell r="M46">
            <v>18</v>
          </cell>
          <cell r="N46">
            <v>3</v>
          </cell>
          <cell r="O46">
            <v>4</v>
          </cell>
          <cell r="P46">
            <v>0.42857142857142855</v>
          </cell>
          <cell r="Q46">
            <v>7</v>
          </cell>
          <cell r="R46">
            <v>12</v>
          </cell>
          <cell r="S46">
            <v>7</v>
          </cell>
          <cell r="T46">
            <v>0.63157894736842102</v>
          </cell>
          <cell r="U46">
            <v>19</v>
          </cell>
        </row>
        <row r="47">
          <cell r="A47" t="str">
            <v>67</v>
          </cell>
          <cell r="B47">
            <v>18</v>
          </cell>
          <cell r="C47">
            <v>18</v>
          </cell>
          <cell r="D47">
            <v>0.5</v>
          </cell>
          <cell r="E47">
            <v>36</v>
          </cell>
          <cell r="F47">
            <v>9</v>
          </cell>
          <cell r="G47">
            <v>20</v>
          </cell>
          <cell r="H47">
            <v>0.31034482758620691</v>
          </cell>
          <cell r="I47">
            <v>29</v>
          </cell>
          <cell r="J47">
            <v>15</v>
          </cell>
          <cell r="K47">
            <v>9</v>
          </cell>
          <cell r="L47">
            <v>0.625</v>
          </cell>
          <cell r="M47">
            <v>24</v>
          </cell>
          <cell r="N47">
            <v>8</v>
          </cell>
          <cell r="O47">
            <v>8</v>
          </cell>
          <cell r="P47">
            <v>0.5</v>
          </cell>
          <cell r="Q47">
            <v>16</v>
          </cell>
          <cell r="R47">
            <v>9</v>
          </cell>
          <cell r="S47">
            <v>14</v>
          </cell>
          <cell r="T47">
            <v>0.39130434782608697</v>
          </cell>
          <cell r="U47">
            <v>23</v>
          </cell>
        </row>
        <row r="48">
          <cell r="A48" t="str">
            <v>68</v>
          </cell>
          <cell r="B48">
            <v>5</v>
          </cell>
          <cell r="C48">
            <v>7</v>
          </cell>
          <cell r="D48">
            <v>0.41666666666666669</v>
          </cell>
          <cell r="E48">
            <v>12</v>
          </cell>
          <cell r="F48">
            <v>6</v>
          </cell>
          <cell r="G48">
            <v>8</v>
          </cell>
          <cell r="H48">
            <v>0.42857142857142855</v>
          </cell>
          <cell r="I48">
            <v>14</v>
          </cell>
          <cell r="J48">
            <v>6</v>
          </cell>
          <cell r="K48">
            <v>9</v>
          </cell>
          <cell r="L48">
            <v>0.4</v>
          </cell>
          <cell r="M48">
            <v>15</v>
          </cell>
          <cell r="N48">
            <v>6</v>
          </cell>
          <cell r="O48">
            <v>4</v>
          </cell>
          <cell r="P48">
            <v>0.6</v>
          </cell>
          <cell r="Q48">
            <v>10</v>
          </cell>
          <cell r="R48">
            <v>5</v>
          </cell>
          <cell r="S48">
            <v>3</v>
          </cell>
          <cell r="T48">
            <v>0.625</v>
          </cell>
          <cell r="U48">
            <v>8</v>
          </cell>
        </row>
        <row r="49">
          <cell r="A49" t="str">
            <v>69</v>
          </cell>
          <cell r="B49">
            <v>5</v>
          </cell>
          <cell r="C49">
            <v>6</v>
          </cell>
          <cell r="D49">
            <v>0.45454545454545453</v>
          </cell>
          <cell r="E49">
            <v>11</v>
          </cell>
          <cell r="F49">
            <v>6</v>
          </cell>
          <cell r="G49">
            <v>12</v>
          </cell>
          <cell r="H49">
            <v>0.33333333333333331</v>
          </cell>
          <cell r="I49">
            <v>18</v>
          </cell>
          <cell r="J49">
            <v>5</v>
          </cell>
          <cell r="K49">
            <v>8</v>
          </cell>
          <cell r="L49">
            <v>0.38461538461538464</v>
          </cell>
          <cell r="M49">
            <v>13</v>
          </cell>
          <cell r="N49">
            <v>4</v>
          </cell>
          <cell r="O49">
            <v>3</v>
          </cell>
          <cell r="P49">
            <v>0.5714285714285714</v>
          </cell>
          <cell r="Q49">
            <v>7</v>
          </cell>
          <cell r="R49">
            <v>3</v>
          </cell>
          <cell r="S49">
            <v>2</v>
          </cell>
          <cell r="T49">
            <v>0.6</v>
          </cell>
          <cell r="U49">
            <v>5</v>
          </cell>
        </row>
        <row r="50">
          <cell r="A50" t="str">
            <v>70</v>
          </cell>
          <cell r="B50">
            <v>20</v>
          </cell>
          <cell r="C50">
            <v>25</v>
          </cell>
          <cell r="D50">
            <v>0.44444444444444442</v>
          </cell>
          <cell r="E50">
            <v>45</v>
          </cell>
          <cell r="F50">
            <v>21</v>
          </cell>
          <cell r="G50">
            <v>23</v>
          </cell>
          <cell r="H50">
            <v>0.47727272727272729</v>
          </cell>
          <cell r="I50">
            <v>44</v>
          </cell>
          <cell r="J50">
            <v>21</v>
          </cell>
          <cell r="K50">
            <v>16</v>
          </cell>
          <cell r="L50">
            <v>0.56756756756756754</v>
          </cell>
          <cell r="M50">
            <v>37</v>
          </cell>
          <cell r="N50">
            <v>26</v>
          </cell>
          <cell r="O50">
            <v>18</v>
          </cell>
          <cell r="P50">
            <v>0.59090909090909094</v>
          </cell>
          <cell r="Q50">
            <v>44</v>
          </cell>
          <cell r="R50">
            <v>22</v>
          </cell>
          <cell r="S50">
            <v>18</v>
          </cell>
          <cell r="T50">
            <v>0.55000000000000004</v>
          </cell>
          <cell r="U50">
            <v>40</v>
          </cell>
        </row>
        <row r="51">
          <cell r="A51" t="str">
            <v>71</v>
          </cell>
          <cell r="B51">
            <v>23</v>
          </cell>
          <cell r="C51">
            <v>15</v>
          </cell>
          <cell r="D51">
            <v>0.60526315789473684</v>
          </cell>
          <cell r="E51">
            <v>38</v>
          </cell>
          <cell r="F51">
            <v>28</v>
          </cell>
          <cell r="G51">
            <v>15</v>
          </cell>
          <cell r="H51">
            <v>0.65116279069767447</v>
          </cell>
          <cell r="I51">
            <v>43</v>
          </cell>
          <cell r="J51">
            <v>19</v>
          </cell>
          <cell r="K51">
            <v>15</v>
          </cell>
          <cell r="L51">
            <v>0.55882352941176472</v>
          </cell>
          <cell r="M51">
            <v>34</v>
          </cell>
          <cell r="N51">
            <v>26</v>
          </cell>
          <cell r="O51">
            <v>17</v>
          </cell>
          <cell r="P51">
            <v>0.60465116279069764</v>
          </cell>
          <cell r="Q51">
            <v>43</v>
          </cell>
          <cell r="R51">
            <v>12</v>
          </cell>
          <cell r="S51">
            <v>20</v>
          </cell>
          <cell r="T51">
            <v>0.375</v>
          </cell>
          <cell r="U51">
            <v>32</v>
          </cell>
        </row>
        <row r="52">
          <cell r="A52" t="str">
            <v>72</v>
          </cell>
          <cell r="B52">
            <v>2</v>
          </cell>
          <cell r="C52">
            <v>2</v>
          </cell>
          <cell r="D52">
            <v>0.5</v>
          </cell>
          <cell r="E52">
            <v>4</v>
          </cell>
          <cell r="F52">
            <v>1</v>
          </cell>
          <cell r="G52">
            <v>3</v>
          </cell>
          <cell r="H52">
            <v>0.25</v>
          </cell>
          <cell r="I52">
            <v>4</v>
          </cell>
          <cell r="J52">
            <v>2</v>
          </cell>
          <cell r="K52">
            <v>1</v>
          </cell>
          <cell r="L52">
            <v>0.66666666666666663</v>
          </cell>
          <cell r="M52">
            <v>3</v>
          </cell>
          <cell r="N52">
            <v>2</v>
          </cell>
          <cell r="O52">
            <v>1</v>
          </cell>
          <cell r="P52">
            <v>0.66666666666666663</v>
          </cell>
          <cell r="Q52">
            <v>3</v>
          </cell>
          <cell r="R52">
            <v>0</v>
          </cell>
          <cell r="S52">
            <v>1</v>
          </cell>
          <cell r="T52">
            <v>0</v>
          </cell>
          <cell r="U52">
            <v>1</v>
          </cell>
        </row>
        <row r="53">
          <cell r="A53" t="str">
            <v>73</v>
          </cell>
          <cell r="B53">
            <v>1</v>
          </cell>
          <cell r="C53">
            <v>1</v>
          </cell>
          <cell r="D53">
            <v>0.5</v>
          </cell>
          <cell r="E53">
            <v>2</v>
          </cell>
          <cell r="F53">
            <v>1</v>
          </cell>
          <cell r="G53">
            <v>1</v>
          </cell>
          <cell r="H53">
            <v>0.5</v>
          </cell>
          <cell r="I53">
            <v>2</v>
          </cell>
          <cell r="J53">
            <v>2</v>
          </cell>
          <cell r="K53">
            <v>1</v>
          </cell>
          <cell r="L53">
            <v>0.66666666666666663</v>
          </cell>
          <cell r="M53">
            <v>3</v>
          </cell>
          <cell r="R53">
            <v>0</v>
          </cell>
          <cell r="S53">
            <v>2</v>
          </cell>
          <cell r="T53">
            <v>0</v>
          </cell>
          <cell r="U53">
            <v>2</v>
          </cell>
        </row>
        <row r="54">
          <cell r="A54" t="str">
            <v>74</v>
          </cell>
          <cell r="B54">
            <v>7</v>
          </cell>
          <cell r="C54">
            <v>27</v>
          </cell>
          <cell r="D54">
            <v>0.20588235294117646</v>
          </cell>
          <cell r="E54">
            <v>34</v>
          </cell>
          <cell r="F54">
            <v>16</v>
          </cell>
          <cell r="G54">
            <v>23</v>
          </cell>
          <cell r="H54">
            <v>0.41025641025641024</v>
          </cell>
          <cell r="I54">
            <v>39</v>
          </cell>
          <cell r="J54">
            <v>13</v>
          </cell>
          <cell r="K54">
            <v>27</v>
          </cell>
          <cell r="L54">
            <v>0.32500000000000001</v>
          </cell>
          <cell r="M54">
            <v>40</v>
          </cell>
          <cell r="N54">
            <v>11</v>
          </cell>
          <cell r="O54">
            <v>31</v>
          </cell>
          <cell r="P54">
            <v>0.26190476190476192</v>
          </cell>
          <cell r="Q54">
            <v>42</v>
          </cell>
          <cell r="R54">
            <v>14</v>
          </cell>
          <cell r="S54">
            <v>25</v>
          </cell>
          <cell r="T54">
            <v>0.35897435897435898</v>
          </cell>
          <cell r="U54">
            <v>39</v>
          </cell>
        </row>
        <row r="55">
          <cell r="A55" t="str">
            <v>76</v>
          </cell>
          <cell r="K55">
            <v>1</v>
          </cell>
          <cell r="L55">
            <v>0</v>
          </cell>
          <cell r="M55">
            <v>1</v>
          </cell>
          <cell r="O55">
            <v>1</v>
          </cell>
          <cell r="P55">
            <v>0</v>
          </cell>
          <cell r="Q55">
            <v>1</v>
          </cell>
          <cell r="R55">
            <v>0</v>
          </cell>
          <cell r="S55">
            <v>2</v>
          </cell>
          <cell r="T55">
            <v>0</v>
          </cell>
          <cell r="U55">
            <v>2</v>
          </cell>
        </row>
        <row r="56">
          <cell r="A56" t="str">
            <v>77</v>
          </cell>
          <cell r="F56">
            <v>1</v>
          </cell>
          <cell r="H56">
            <v>1</v>
          </cell>
          <cell r="I56">
            <v>1</v>
          </cell>
          <cell r="U56">
            <v>0</v>
          </cell>
        </row>
        <row r="57">
          <cell r="A57" t="str">
            <v>85</v>
          </cell>
          <cell r="B57">
            <v>12</v>
          </cell>
          <cell r="C57">
            <v>8</v>
          </cell>
          <cell r="D57">
            <v>0.6</v>
          </cell>
          <cell r="E57">
            <v>20</v>
          </cell>
          <cell r="F57">
            <v>10</v>
          </cell>
          <cell r="G57">
            <v>3</v>
          </cell>
          <cell r="H57">
            <v>0.76923076923076927</v>
          </cell>
          <cell r="I57">
            <v>13</v>
          </cell>
          <cell r="J57">
            <v>5</v>
          </cell>
          <cell r="K57">
            <v>9</v>
          </cell>
          <cell r="L57">
            <v>0.35714285714285715</v>
          </cell>
          <cell r="M57">
            <v>14</v>
          </cell>
          <cell r="N57">
            <v>6</v>
          </cell>
          <cell r="O57">
            <v>4</v>
          </cell>
          <cell r="P57">
            <v>0.6</v>
          </cell>
          <cell r="Q57">
            <v>10</v>
          </cell>
          <cell r="R57">
            <v>5</v>
          </cell>
          <cell r="S57">
            <v>6</v>
          </cell>
          <cell r="T57">
            <v>0.45454545454545453</v>
          </cell>
          <cell r="U57">
            <v>11</v>
          </cell>
        </row>
        <row r="58">
          <cell r="A58" t="str">
            <v>86</v>
          </cell>
          <cell r="B58">
            <v>5</v>
          </cell>
          <cell r="C58">
            <v>8</v>
          </cell>
          <cell r="D58">
            <v>0.38461538461538464</v>
          </cell>
          <cell r="E58">
            <v>13</v>
          </cell>
          <cell r="F58">
            <v>15</v>
          </cell>
          <cell r="G58">
            <v>4</v>
          </cell>
          <cell r="H58">
            <v>0.78947368421052633</v>
          </cell>
          <cell r="I58">
            <v>19</v>
          </cell>
          <cell r="J58">
            <v>16</v>
          </cell>
          <cell r="K58">
            <v>7</v>
          </cell>
          <cell r="L58">
            <v>0.69565217391304346</v>
          </cell>
          <cell r="M58">
            <v>23</v>
          </cell>
          <cell r="N58">
            <v>3</v>
          </cell>
          <cell r="O58">
            <v>9</v>
          </cell>
          <cell r="P58">
            <v>0.25</v>
          </cell>
          <cell r="Q58">
            <v>12</v>
          </cell>
          <cell r="R58">
            <v>15</v>
          </cell>
          <cell r="S58">
            <v>10</v>
          </cell>
          <cell r="T58">
            <v>0.6</v>
          </cell>
          <cell r="U58">
            <v>25</v>
          </cell>
        </row>
        <row r="59">
          <cell r="A59" t="str">
            <v>87</v>
          </cell>
          <cell r="B59">
            <v>16</v>
          </cell>
          <cell r="C59">
            <v>9</v>
          </cell>
          <cell r="D59">
            <v>0.64</v>
          </cell>
          <cell r="E59">
            <v>25</v>
          </cell>
          <cell r="F59">
            <v>12</v>
          </cell>
          <cell r="G59">
            <v>5</v>
          </cell>
          <cell r="H59">
            <v>0.70588235294117652</v>
          </cell>
          <cell r="I59">
            <v>17</v>
          </cell>
          <cell r="J59">
            <v>5</v>
          </cell>
          <cell r="K59">
            <v>7</v>
          </cell>
          <cell r="L59">
            <v>0.41666666666666669</v>
          </cell>
          <cell r="M59">
            <v>12</v>
          </cell>
          <cell r="N59">
            <v>6</v>
          </cell>
          <cell r="O59">
            <v>2</v>
          </cell>
          <cell r="P59">
            <v>0.75</v>
          </cell>
          <cell r="Q59">
            <v>8</v>
          </cell>
          <cell r="R59">
            <v>7</v>
          </cell>
          <cell r="S59">
            <v>6</v>
          </cell>
          <cell r="T59">
            <v>0.53846153846153844</v>
          </cell>
          <cell r="U59">
            <v>13</v>
          </cell>
        </row>
        <row r="60">
          <cell r="N60">
            <v>740</v>
          </cell>
          <cell r="O60">
            <v>853</v>
          </cell>
          <cell r="P60">
            <v>0.46453232893910862</v>
          </cell>
          <cell r="Q60">
            <v>1593</v>
          </cell>
          <cell r="R60">
            <v>622</v>
          </cell>
          <cell r="S60">
            <v>771</v>
          </cell>
          <cell r="T60">
            <v>0.44651830581478824</v>
          </cell>
          <cell r="U60">
            <v>1393</v>
          </cell>
        </row>
        <row r="63">
          <cell r="B63" t="str">
            <v>2010</v>
          </cell>
          <cell r="E63" t="str">
            <v>Total 2010</v>
          </cell>
          <cell r="F63" t="str">
            <v>2011</v>
          </cell>
          <cell r="I63" t="str">
            <v>Total 2011</v>
          </cell>
          <cell r="J63" t="str">
            <v>2012</v>
          </cell>
          <cell r="M63" t="str">
            <v>Total 2012</v>
          </cell>
          <cell r="N63" t="str">
            <v>2013</v>
          </cell>
          <cell r="Q63" t="str">
            <v>Total 2013</v>
          </cell>
          <cell r="R63">
            <v>2014</v>
          </cell>
          <cell r="U63" t="str">
            <v>Total 2014</v>
          </cell>
        </row>
        <row r="64">
          <cell r="A64" t="str">
            <v>GROUPE</v>
          </cell>
          <cell r="B64" t="str">
            <v>FEMME</v>
          </cell>
          <cell r="C64" t="str">
            <v>HOMME</v>
          </cell>
          <cell r="F64" t="str">
            <v>FEMME</v>
          </cell>
          <cell r="G64" t="str">
            <v>HOMME</v>
          </cell>
          <cell r="J64" t="str">
            <v>FEMME</v>
          </cell>
          <cell r="K64" t="str">
            <v>HOMME</v>
          </cell>
          <cell r="N64" t="str">
            <v>FEMME</v>
          </cell>
          <cell r="O64" t="str">
            <v>HOMME</v>
          </cell>
          <cell r="R64" t="str">
            <v>FEMME</v>
          </cell>
          <cell r="S64" t="str">
            <v>HOMME</v>
          </cell>
        </row>
        <row r="65">
          <cell r="A65" t="str">
            <v>01</v>
          </cell>
          <cell r="B65">
            <v>65</v>
          </cell>
          <cell r="C65">
            <v>76</v>
          </cell>
          <cell r="D65">
            <v>0.46099290780141844</v>
          </cell>
          <cell r="E65">
            <v>141</v>
          </cell>
          <cell r="F65">
            <v>85</v>
          </cell>
          <cell r="G65">
            <v>70</v>
          </cell>
          <cell r="H65">
            <v>0.54838709677419351</v>
          </cell>
          <cell r="I65">
            <v>155</v>
          </cell>
          <cell r="J65">
            <v>88</v>
          </cell>
          <cell r="K65">
            <v>83</v>
          </cell>
          <cell r="L65">
            <v>0.51461988304093564</v>
          </cell>
          <cell r="M65">
            <v>171</v>
          </cell>
          <cell r="N65">
            <v>78</v>
          </cell>
          <cell r="O65">
            <v>85</v>
          </cell>
          <cell r="P65">
            <v>0.4785276073619632</v>
          </cell>
          <cell r="Q65">
            <v>163</v>
          </cell>
          <cell r="R65">
            <v>76</v>
          </cell>
          <cell r="S65">
            <v>69</v>
          </cell>
          <cell r="T65">
            <v>0.52413793103448281</v>
          </cell>
          <cell r="U65">
            <v>145</v>
          </cell>
        </row>
        <row r="66">
          <cell r="A66" t="str">
            <v>02</v>
          </cell>
          <cell r="B66">
            <v>111</v>
          </cell>
          <cell r="C66">
            <v>100</v>
          </cell>
          <cell r="D66">
            <v>0.52606635071090047</v>
          </cell>
          <cell r="E66">
            <v>211</v>
          </cell>
          <cell r="F66">
            <v>88</v>
          </cell>
          <cell r="G66">
            <v>93</v>
          </cell>
          <cell r="H66">
            <v>0.48618784530386738</v>
          </cell>
          <cell r="I66">
            <v>181</v>
          </cell>
          <cell r="J66">
            <v>88</v>
          </cell>
          <cell r="K66">
            <v>97</v>
          </cell>
          <cell r="L66">
            <v>0.4756756756756757</v>
          </cell>
          <cell r="M66">
            <v>185</v>
          </cell>
          <cell r="N66">
            <v>96</v>
          </cell>
          <cell r="O66">
            <v>87</v>
          </cell>
          <cell r="P66">
            <v>0.52459016393442626</v>
          </cell>
          <cell r="Q66">
            <v>183</v>
          </cell>
          <cell r="R66">
            <v>85</v>
          </cell>
          <cell r="S66">
            <v>74</v>
          </cell>
          <cell r="T66">
            <v>0.53459119496855345</v>
          </cell>
          <cell r="U66">
            <v>159</v>
          </cell>
        </row>
        <row r="67">
          <cell r="A67" t="str">
            <v>03</v>
          </cell>
          <cell r="B67">
            <v>172</v>
          </cell>
          <cell r="C67">
            <v>76</v>
          </cell>
          <cell r="D67">
            <v>0.69354838709677424</v>
          </cell>
          <cell r="E67">
            <v>248</v>
          </cell>
          <cell r="F67">
            <v>153</v>
          </cell>
          <cell r="G67">
            <v>77</v>
          </cell>
          <cell r="H67">
            <v>0.66521739130434787</v>
          </cell>
          <cell r="I67">
            <v>230</v>
          </cell>
          <cell r="J67">
            <v>143</v>
          </cell>
          <cell r="K67">
            <v>69</v>
          </cell>
          <cell r="L67">
            <v>0.67452830188679247</v>
          </cell>
          <cell r="M67">
            <v>212</v>
          </cell>
          <cell r="N67">
            <v>165</v>
          </cell>
          <cell r="O67">
            <v>63</v>
          </cell>
          <cell r="P67">
            <v>0.72368421052631582</v>
          </cell>
          <cell r="Q67">
            <v>228</v>
          </cell>
          <cell r="R67">
            <v>126</v>
          </cell>
          <cell r="S67">
            <v>69</v>
          </cell>
          <cell r="T67">
            <v>0.64615384615384619</v>
          </cell>
          <cell r="U67">
            <v>195</v>
          </cell>
        </row>
        <row r="68">
          <cell r="A68" t="str">
            <v>04</v>
          </cell>
          <cell r="B68">
            <v>150</v>
          </cell>
          <cell r="C68">
            <v>142</v>
          </cell>
          <cell r="D68">
            <v>0.51369863013698636</v>
          </cell>
          <cell r="E68">
            <v>292</v>
          </cell>
          <cell r="F68">
            <v>169</v>
          </cell>
          <cell r="G68">
            <v>123</v>
          </cell>
          <cell r="H68">
            <v>0.57876712328767121</v>
          </cell>
          <cell r="I68">
            <v>292</v>
          </cell>
          <cell r="J68">
            <v>154</v>
          </cell>
          <cell r="K68">
            <v>117</v>
          </cell>
          <cell r="L68">
            <v>0.56826568265682653</v>
          </cell>
          <cell r="M68">
            <v>271</v>
          </cell>
          <cell r="N68">
            <v>140</v>
          </cell>
          <cell r="O68">
            <v>101</v>
          </cell>
          <cell r="P68">
            <v>0.58091286307053946</v>
          </cell>
          <cell r="Q68">
            <v>241</v>
          </cell>
          <cell r="R68">
            <v>114</v>
          </cell>
          <cell r="S68">
            <v>120</v>
          </cell>
          <cell r="T68">
            <v>0.48717948717948717</v>
          </cell>
          <cell r="U68">
            <v>234</v>
          </cell>
        </row>
        <row r="69">
          <cell r="A69" t="str">
            <v>05</v>
          </cell>
          <cell r="B69">
            <v>70</v>
          </cell>
          <cell r="C69">
            <v>192</v>
          </cell>
          <cell r="D69">
            <v>0.26717557251908397</v>
          </cell>
          <cell r="E69">
            <v>262</v>
          </cell>
          <cell r="F69">
            <v>44</v>
          </cell>
          <cell r="G69">
            <v>189</v>
          </cell>
          <cell r="H69">
            <v>0.18884120171673821</v>
          </cell>
          <cell r="I69">
            <v>233</v>
          </cell>
          <cell r="J69">
            <v>53</v>
          </cell>
          <cell r="K69">
            <v>161</v>
          </cell>
          <cell r="L69">
            <v>0.24766355140186916</v>
          </cell>
          <cell r="M69">
            <v>214</v>
          </cell>
          <cell r="N69">
            <v>38</v>
          </cell>
          <cell r="O69">
            <v>137</v>
          </cell>
          <cell r="P69">
            <v>0.21714285714285714</v>
          </cell>
          <cell r="Q69">
            <v>175</v>
          </cell>
          <cell r="R69">
            <v>39</v>
          </cell>
          <cell r="S69">
            <v>120</v>
          </cell>
          <cell r="T69">
            <v>0.24528301886792453</v>
          </cell>
          <cell r="U69">
            <v>159</v>
          </cell>
        </row>
        <row r="70">
          <cell r="A70" t="str">
            <v>06</v>
          </cell>
          <cell r="B70">
            <v>16</v>
          </cell>
          <cell r="C70">
            <v>46</v>
          </cell>
          <cell r="D70">
            <v>0.25806451612903225</v>
          </cell>
          <cell r="E70">
            <v>62</v>
          </cell>
          <cell r="F70">
            <v>16</v>
          </cell>
          <cell r="G70">
            <v>43</v>
          </cell>
          <cell r="H70">
            <v>0.2711864406779661</v>
          </cell>
          <cell r="I70">
            <v>59</v>
          </cell>
          <cell r="J70">
            <v>7</v>
          </cell>
          <cell r="K70">
            <v>40</v>
          </cell>
          <cell r="L70">
            <v>0.14893617021276595</v>
          </cell>
          <cell r="M70">
            <v>47</v>
          </cell>
          <cell r="N70">
            <v>13</v>
          </cell>
          <cell r="O70">
            <v>39</v>
          </cell>
          <cell r="P70">
            <v>0.25</v>
          </cell>
          <cell r="Q70">
            <v>52</v>
          </cell>
          <cell r="R70">
            <v>5</v>
          </cell>
          <cell r="S70">
            <v>37</v>
          </cell>
          <cell r="T70">
            <v>0.11904761904761904</v>
          </cell>
          <cell r="U70">
            <v>42</v>
          </cell>
        </row>
        <row r="71">
          <cell r="A71" t="str">
            <v>07</v>
          </cell>
          <cell r="B71">
            <v>30</v>
          </cell>
          <cell r="C71">
            <v>81</v>
          </cell>
          <cell r="D71">
            <v>0.27027027027027029</v>
          </cell>
          <cell r="E71">
            <v>111</v>
          </cell>
          <cell r="F71">
            <v>45</v>
          </cell>
          <cell r="G71">
            <v>66</v>
          </cell>
          <cell r="H71">
            <v>0.40540540540540543</v>
          </cell>
          <cell r="I71">
            <v>111</v>
          </cell>
          <cell r="J71">
            <v>36</v>
          </cell>
          <cell r="K71">
            <v>53</v>
          </cell>
          <cell r="L71">
            <v>0.4044943820224719</v>
          </cell>
          <cell r="M71">
            <v>89</v>
          </cell>
          <cell r="N71">
            <v>25</v>
          </cell>
          <cell r="O71">
            <v>41</v>
          </cell>
          <cell r="P71">
            <v>0.37878787878787878</v>
          </cell>
          <cell r="Q71">
            <v>66</v>
          </cell>
          <cell r="R71">
            <v>16</v>
          </cell>
          <cell r="S71">
            <v>18</v>
          </cell>
          <cell r="T71">
            <v>0.47058823529411764</v>
          </cell>
          <cell r="U71">
            <v>34</v>
          </cell>
        </row>
        <row r="72">
          <cell r="A72" t="str">
            <v>08</v>
          </cell>
          <cell r="B72">
            <v>14</v>
          </cell>
          <cell r="C72">
            <v>37</v>
          </cell>
          <cell r="D72">
            <v>0.27450980392156865</v>
          </cell>
          <cell r="E72">
            <v>51</v>
          </cell>
          <cell r="F72">
            <v>16</v>
          </cell>
          <cell r="G72">
            <v>22</v>
          </cell>
          <cell r="H72">
            <v>0.42105263157894735</v>
          </cell>
          <cell r="I72">
            <v>38</v>
          </cell>
          <cell r="J72">
            <v>10</v>
          </cell>
          <cell r="K72">
            <v>32</v>
          </cell>
          <cell r="L72">
            <v>0.23809523809523808</v>
          </cell>
          <cell r="M72">
            <v>42</v>
          </cell>
          <cell r="N72">
            <v>11</v>
          </cell>
          <cell r="O72">
            <v>23</v>
          </cell>
          <cell r="P72">
            <v>0.3235294117647059</v>
          </cell>
          <cell r="Q72">
            <v>34</v>
          </cell>
          <cell r="R72">
            <v>11</v>
          </cell>
          <cell r="S72">
            <v>14</v>
          </cell>
          <cell r="T72">
            <v>0.44</v>
          </cell>
          <cell r="U72">
            <v>25</v>
          </cell>
        </row>
        <row r="73">
          <cell r="A73" t="str">
            <v>09</v>
          </cell>
          <cell r="B73">
            <v>45</v>
          </cell>
          <cell r="C73">
            <v>183</v>
          </cell>
          <cell r="D73">
            <v>0.19736842105263158</v>
          </cell>
          <cell r="E73">
            <v>228</v>
          </cell>
          <cell r="F73">
            <v>49</v>
          </cell>
          <cell r="G73">
            <v>188</v>
          </cell>
          <cell r="H73">
            <v>0.20675105485232068</v>
          </cell>
          <cell r="I73">
            <v>237</v>
          </cell>
          <cell r="J73">
            <v>50</v>
          </cell>
          <cell r="K73">
            <v>158</v>
          </cell>
          <cell r="L73">
            <v>0.24038461538461539</v>
          </cell>
          <cell r="M73">
            <v>208</v>
          </cell>
          <cell r="N73">
            <v>39</v>
          </cell>
          <cell r="O73">
            <v>155</v>
          </cell>
          <cell r="P73">
            <v>0.20103092783505155</v>
          </cell>
          <cell r="Q73">
            <v>194</v>
          </cell>
          <cell r="R73">
            <v>25</v>
          </cell>
          <cell r="S73">
            <v>112</v>
          </cell>
          <cell r="T73">
            <v>0.18248175182481752</v>
          </cell>
          <cell r="U73">
            <v>137</v>
          </cell>
        </row>
        <row r="74">
          <cell r="A74" t="str">
            <v>10</v>
          </cell>
          <cell r="B74">
            <v>92</v>
          </cell>
          <cell r="C74">
            <v>84</v>
          </cell>
          <cell r="D74">
            <v>0.52272727272727271</v>
          </cell>
          <cell r="E74">
            <v>176</v>
          </cell>
          <cell r="F74">
            <v>72</v>
          </cell>
          <cell r="G74">
            <v>91</v>
          </cell>
          <cell r="H74">
            <v>0.44171779141104295</v>
          </cell>
          <cell r="I74">
            <v>163</v>
          </cell>
          <cell r="J74">
            <v>76</v>
          </cell>
          <cell r="K74">
            <v>60</v>
          </cell>
          <cell r="L74">
            <v>0.55882352941176472</v>
          </cell>
          <cell r="M74">
            <v>136</v>
          </cell>
          <cell r="N74">
            <v>55</v>
          </cell>
          <cell r="O74">
            <v>39</v>
          </cell>
          <cell r="P74">
            <v>0.58510638297872342</v>
          </cell>
          <cell r="Q74">
            <v>94</v>
          </cell>
          <cell r="R74">
            <v>50</v>
          </cell>
          <cell r="S74">
            <v>48</v>
          </cell>
          <cell r="T74">
            <v>0.51020408163265307</v>
          </cell>
          <cell r="U74">
            <v>98</v>
          </cell>
        </row>
        <row r="75">
          <cell r="A75" t="str">
            <v>11</v>
          </cell>
          <cell r="B75">
            <v>33</v>
          </cell>
          <cell r="C75">
            <v>25</v>
          </cell>
          <cell r="D75">
            <v>0.56896551724137934</v>
          </cell>
          <cell r="E75">
            <v>58</v>
          </cell>
          <cell r="F75">
            <v>37</v>
          </cell>
          <cell r="G75">
            <v>12</v>
          </cell>
          <cell r="H75">
            <v>0.75510204081632648</v>
          </cell>
          <cell r="I75">
            <v>49</v>
          </cell>
          <cell r="J75">
            <v>26</v>
          </cell>
          <cell r="K75">
            <v>23</v>
          </cell>
          <cell r="L75">
            <v>0.53061224489795922</v>
          </cell>
          <cell r="M75">
            <v>49</v>
          </cell>
          <cell r="N75">
            <v>15</v>
          </cell>
          <cell r="O75">
            <v>15</v>
          </cell>
          <cell r="P75">
            <v>0.5</v>
          </cell>
          <cell r="Q75">
            <v>30</v>
          </cell>
          <cell r="R75">
            <v>27</v>
          </cell>
          <cell r="S75">
            <v>22</v>
          </cell>
          <cell r="T75">
            <v>0.55102040816326525</v>
          </cell>
          <cell r="U75">
            <v>49</v>
          </cell>
        </row>
        <row r="76">
          <cell r="A76" t="str">
            <v>12</v>
          </cell>
          <cell r="B76">
            <v>53</v>
          </cell>
          <cell r="C76">
            <v>70</v>
          </cell>
          <cell r="D76">
            <v>0.43089430894308944</v>
          </cell>
          <cell r="E76">
            <v>123</v>
          </cell>
          <cell r="F76">
            <v>67</v>
          </cell>
          <cell r="G76">
            <v>65</v>
          </cell>
          <cell r="H76">
            <v>0.50757575757575757</v>
          </cell>
          <cell r="I76">
            <v>132</v>
          </cell>
          <cell r="J76">
            <v>57</v>
          </cell>
          <cell r="K76">
            <v>60</v>
          </cell>
          <cell r="L76">
            <v>0.48717948717948717</v>
          </cell>
          <cell r="M76">
            <v>117</v>
          </cell>
          <cell r="N76">
            <v>65</v>
          </cell>
          <cell r="O76">
            <v>67</v>
          </cell>
          <cell r="P76">
            <v>0.49242424242424243</v>
          </cell>
          <cell r="Q76">
            <v>132</v>
          </cell>
          <cell r="R76">
            <v>48</v>
          </cell>
          <cell r="S76">
            <v>66</v>
          </cell>
          <cell r="T76">
            <v>0.42105263157894735</v>
          </cell>
          <cell r="U76">
            <v>114</v>
          </cell>
        </row>
        <row r="77">
          <cell r="A77" t="str">
            <v>Théologie</v>
          </cell>
          <cell r="F77">
            <v>1</v>
          </cell>
          <cell r="H77">
            <v>1</v>
          </cell>
          <cell r="I77">
            <v>1</v>
          </cell>
          <cell r="K77">
            <v>1</v>
          </cell>
          <cell r="L77">
            <v>0</v>
          </cell>
          <cell r="M77">
            <v>1</v>
          </cell>
          <cell r="O77">
            <v>1</v>
          </cell>
          <cell r="P77">
            <v>0</v>
          </cell>
          <cell r="Q77">
            <v>1</v>
          </cell>
          <cell r="S77">
            <v>2</v>
          </cell>
          <cell r="T77">
            <v>0</v>
          </cell>
          <cell r="U77">
            <v>2</v>
          </cell>
        </row>
        <row r="78">
          <cell r="R78">
            <v>622</v>
          </cell>
          <cell r="S78">
            <v>771</v>
          </cell>
          <cell r="T78">
            <v>0.44651830581478824</v>
          </cell>
          <cell r="U78">
            <v>1393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176</v>
          </cell>
          <cell r="C82">
            <v>176</v>
          </cell>
          <cell r="D82">
            <v>0.5</v>
          </cell>
          <cell r="E82">
            <v>352</v>
          </cell>
          <cell r="F82">
            <v>173</v>
          </cell>
          <cell r="G82">
            <v>163</v>
          </cell>
          <cell r="H82">
            <v>0.51488095238095233</v>
          </cell>
          <cell r="I82">
            <v>336</v>
          </cell>
          <cell r="J82">
            <v>176</v>
          </cell>
          <cell r="K82">
            <v>180</v>
          </cell>
          <cell r="L82">
            <v>0.4943820224719101</v>
          </cell>
          <cell r="M82">
            <v>356</v>
          </cell>
          <cell r="N82">
            <v>174</v>
          </cell>
          <cell r="O82">
            <v>172</v>
          </cell>
          <cell r="P82">
            <v>0.50289017341040465</v>
          </cell>
          <cell r="Q82">
            <v>346</v>
          </cell>
          <cell r="R82">
            <v>161</v>
          </cell>
          <cell r="S82">
            <v>143</v>
          </cell>
          <cell r="T82">
            <v>0.52960526315789469</v>
          </cell>
          <cell r="U82">
            <v>304</v>
          </cell>
        </row>
        <row r="83">
          <cell r="A83" t="str">
            <v>Lettres</v>
          </cell>
          <cell r="B83">
            <v>375</v>
          </cell>
          <cell r="C83">
            <v>288</v>
          </cell>
          <cell r="D83">
            <v>0.56561085972850678</v>
          </cell>
          <cell r="E83">
            <v>663</v>
          </cell>
          <cell r="F83">
            <v>390</v>
          </cell>
          <cell r="G83">
            <v>265</v>
          </cell>
          <cell r="H83">
            <v>0.59541984732824427</v>
          </cell>
          <cell r="I83">
            <v>655</v>
          </cell>
          <cell r="J83">
            <v>354</v>
          </cell>
          <cell r="K83">
            <v>247</v>
          </cell>
          <cell r="L83">
            <v>0.589018302828619</v>
          </cell>
          <cell r="M83">
            <v>601</v>
          </cell>
          <cell r="N83">
            <v>370</v>
          </cell>
          <cell r="O83">
            <v>232</v>
          </cell>
          <cell r="P83">
            <v>0.61461794019933558</v>
          </cell>
          <cell r="Q83">
            <v>602</v>
          </cell>
          <cell r="R83">
            <v>288</v>
          </cell>
          <cell r="S83">
            <v>257</v>
          </cell>
          <cell r="T83">
            <v>0.52844036697247709</v>
          </cell>
          <cell r="U83">
            <v>545</v>
          </cell>
        </row>
        <row r="84">
          <cell r="A84" t="str">
            <v>Pharmacie</v>
          </cell>
          <cell r="B84">
            <v>33</v>
          </cell>
          <cell r="C84">
            <v>25</v>
          </cell>
          <cell r="D84">
            <v>0.56896551724137934</v>
          </cell>
          <cell r="E84">
            <v>58</v>
          </cell>
          <cell r="F84">
            <v>37</v>
          </cell>
          <cell r="G84">
            <v>12</v>
          </cell>
          <cell r="H84">
            <v>0.75510204081632648</v>
          </cell>
          <cell r="I84">
            <v>49</v>
          </cell>
          <cell r="J84">
            <v>26</v>
          </cell>
          <cell r="K84">
            <v>23</v>
          </cell>
          <cell r="L84">
            <v>0.53061224489795922</v>
          </cell>
          <cell r="M84">
            <v>49</v>
          </cell>
          <cell r="N84">
            <v>15</v>
          </cell>
          <cell r="O84">
            <v>15</v>
          </cell>
          <cell r="P84">
            <v>0.5</v>
          </cell>
          <cell r="Q84">
            <v>30</v>
          </cell>
          <cell r="R84">
            <v>27</v>
          </cell>
          <cell r="S84">
            <v>22</v>
          </cell>
          <cell r="T84">
            <v>0.55102040816326525</v>
          </cell>
          <cell r="U84">
            <v>49</v>
          </cell>
        </row>
        <row r="85">
          <cell r="A85" t="str">
            <v>Sciences</v>
          </cell>
          <cell r="B85">
            <v>267</v>
          </cell>
          <cell r="C85">
            <v>623</v>
          </cell>
          <cell r="D85">
            <v>0.3</v>
          </cell>
          <cell r="E85">
            <v>890</v>
          </cell>
          <cell r="F85">
            <v>243</v>
          </cell>
          <cell r="G85">
            <v>599</v>
          </cell>
          <cell r="H85">
            <v>0.28859857482185275</v>
          </cell>
          <cell r="I85">
            <v>842</v>
          </cell>
          <cell r="J85">
            <v>232</v>
          </cell>
          <cell r="K85">
            <v>504</v>
          </cell>
          <cell r="L85">
            <v>0.31521739130434784</v>
          </cell>
          <cell r="M85">
            <v>736</v>
          </cell>
          <cell r="N85">
            <v>181</v>
          </cell>
          <cell r="O85">
            <v>434</v>
          </cell>
          <cell r="P85">
            <v>0.2943089430894309</v>
          </cell>
          <cell r="Q85">
            <v>615</v>
          </cell>
          <cell r="R85">
            <v>146</v>
          </cell>
          <cell r="S85">
            <v>349</v>
          </cell>
          <cell r="T85">
            <v>0.29494949494949496</v>
          </cell>
          <cell r="U85">
            <v>495</v>
          </cell>
        </row>
        <row r="86">
          <cell r="R86">
            <v>622</v>
          </cell>
          <cell r="S86">
            <v>771</v>
          </cell>
          <cell r="T86">
            <v>0.44651830581478824</v>
          </cell>
          <cell r="U86">
            <v>1393</v>
          </cell>
        </row>
      </sheetData>
      <sheetData sheetId="21">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30</v>
          </cell>
          <cell r="D3">
            <v>0.26829268292682928</v>
          </cell>
          <cell r="E3">
            <v>41</v>
          </cell>
          <cell r="F3">
            <v>10</v>
          </cell>
          <cell r="G3">
            <v>15</v>
          </cell>
          <cell r="H3">
            <v>0.4</v>
          </cell>
          <cell r="I3">
            <v>25</v>
          </cell>
          <cell r="J3">
            <v>44</v>
          </cell>
          <cell r="K3">
            <v>50</v>
          </cell>
          <cell r="L3">
            <v>0.46808510638297873</v>
          </cell>
          <cell r="M3">
            <v>94</v>
          </cell>
          <cell r="N3">
            <v>18</v>
          </cell>
          <cell r="O3">
            <v>28</v>
          </cell>
          <cell r="P3">
            <v>0.39130434782608697</v>
          </cell>
          <cell r="Q3">
            <v>46</v>
          </cell>
          <cell r="R3">
            <v>15</v>
          </cell>
          <cell r="S3">
            <v>27</v>
          </cell>
          <cell r="T3">
            <v>0.35714285714285715</v>
          </cell>
          <cell r="U3">
            <v>42</v>
          </cell>
        </row>
        <row r="4">
          <cell r="A4" t="str">
            <v>02</v>
          </cell>
          <cell r="B4">
            <v>11</v>
          </cell>
          <cell r="C4">
            <v>20</v>
          </cell>
          <cell r="D4">
            <v>0.35483870967741937</v>
          </cell>
          <cell r="E4">
            <v>31</v>
          </cell>
          <cell r="F4">
            <v>10</v>
          </cell>
          <cell r="G4">
            <v>24</v>
          </cell>
          <cell r="H4">
            <v>0.29411764705882354</v>
          </cell>
          <cell r="I4">
            <v>34</v>
          </cell>
          <cell r="J4">
            <v>19</v>
          </cell>
          <cell r="K4">
            <v>38</v>
          </cell>
          <cell r="L4">
            <v>0.33333333333333331</v>
          </cell>
          <cell r="M4">
            <v>57</v>
          </cell>
          <cell r="N4">
            <v>8</v>
          </cell>
          <cell r="O4">
            <v>15</v>
          </cell>
          <cell r="P4">
            <v>0.34782608695652173</v>
          </cell>
          <cell r="Q4">
            <v>23</v>
          </cell>
          <cell r="R4">
            <v>11</v>
          </cell>
          <cell r="S4">
            <v>24</v>
          </cell>
          <cell r="T4">
            <v>0.31428571428571428</v>
          </cell>
          <cell r="U4">
            <v>35</v>
          </cell>
        </row>
        <row r="5">
          <cell r="A5" t="str">
            <v>03</v>
          </cell>
          <cell r="B5">
            <v>1</v>
          </cell>
          <cell r="C5">
            <v>4</v>
          </cell>
          <cell r="D5">
            <v>0.2</v>
          </cell>
          <cell r="E5">
            <v>5</v>
          </cell>
          <cell r="F5">
            <v>2</v>
          </cell>
          <cell r="G5">
            <v>4</v>
          </cell>
          <cell r="H5">
            <v>0.33333333333333331</v>
          </cell>
          <cell r="I5">
            <v>6</v>
          </cell>
          <cell r="K5">
            <v>4</v>
          </cell>
          <cell r="L5">
            <v>0</v>
          </cell>
          <cell r="M5">
            <v>4</v>
          </cell>
          <cell r="N5">
            <v>2</v>
          </cell>
          <cell r="O5">
            <v>5</v>
          </cell>
          <cell r="P5">
            <v>0.2857142857142857</v>
          </cell>
          <cell r="Q5">
            <v>7</v>
          </cell>
          <cell r="R5">
            <v>0</v>
          </cell>
          <cell r="S5">
            <v>3</v>
          </cell>
          <cell r="T5">
            <v>0</v>
          </cell>
          <cell r="U5">
            <v>3</v>
          </cell>
        </row>
        <row r="6">
          <cell r="A6" t="str">
            <v>04</v>
          </cell>
          <cell r="C6">
            <v>5</v>
          </cell>
          <cell r="D6">
            <v>0</v>
          </cell>
          <cell r="E6">
            <v>5</v>
          </cell>
          <cell r="F6">
            <v>2</v>
          </cell>
          <cell r="G6">
            <v>8</v>
          </cell>
          <cell r="H6">
            <v>0.2</v>
          </cell>
          <cell r="I6">
            <v>10</v>
          </cell>
          <cell r="J6">
            <v>4</v>
          </cell>
          <cell r="K6">
            <v>19</v>
          </cell>
          <cell r="L6">
            <v>0.17391304347826086</v>
          </cell>
          <cell r="M6">
            <v>23</v>
          </cell>
          <cell r="N6">
            <v>3</v>
          </cell>
          <cell r="O6">
            <v>11</v>
          </cell>
          <cell r="P6">
            <v>0.21428571428571427</v>
          </cell>
          <cell r="Q6">
            <v>14</v>
          </cell>
          <cell r="R6">
            <v>4</v>
          </cell>
          <cell r="S6">
            <v>14</v>
          </cell>
          <cell r="T6">
            <v>0.22222222222222221</v>
          </cell>
          <cell r="U6">
            <v>18</v>
          </cell>
        </row>
        <row r="7">
          <cell r="A7" t="str">
            <v>05</v>
          </cell>
          <cell r="B7">
            <v>11</v>
          </cell>
          <cell r="C7">
            <v>35</v>
          </cell>
          <cell r="D7">
            <v>0.2391304347826087</v>
          </cell>
          <cell r="E7">
            <v>46</v>
          </cell>
          <cell r="F7">
            <v>16</v>
          </cell>
          <cell r="G7">
            <v>39</v>
          </cell>
          <cell r="H7">
            <v>0.29090909090909089</v>
          </cell>
          <cell r="I7">
            <v>55</v>
          </cell>
          <cell r="J7">
            <v>17</v>
          </cell>
          <cell r="K7">
            <v>43</v>
          </cell>
          <cell r="L7">
            <v>0.28333333333333333</v>
          </cell>
          <cell r="M7">
            <v>60</v>
          </cell>
          <cell r="N7">
            <v>4</v>
          </cell>
          <cell r="O7">
            <v>29</v>
          </cell>
          <cell r="P7">
            <v>0.12121212121212122</v>
          </cell>
          <cell r="Q7">
            <v>33</v>
          </cell>
          <cell r="R7">
            <v>11</v>
          </cell>
          <cell r="S7">
            <v>24</v>
          </cell>
          <cell r="T7">
            <v>0.31428571428571428</v>
          </cell>
          <cell r="U7">
            <v>35</v>
          </cell>
        </row>
        <row r="8">
          <cell r="A8" t="str">
            <v>06</v>
          </cell>
          <cell r="B8">
            <v>6</v>
          </cell>
          <cell r="C8">
            <v>16</v>
          </cell>
          <cell r="D8">
            <v>0.27272727272727271</v>
          </cell>
          <cell r="E8">
            <v>22</v>
          </cell>
          <cell r="F8">
            <v>5</v>
          </cell>
          <cell r="G8">
            <v>21</v>
          </cell>
          <cell r="H8">
            <v>0.19230769230769232</v>
          </cell>
          <cell r="I8">
            <v>26</v>
          </cell>
          <cell r="J8">
            <v>8</v>
          </cell>
          <cell r="K8">
            <v>20</v>
          </cell>
          <cell r="L8">
            <v>0.2857142857142857</v>
          </cell>
          <cell r="M8">
            <v>28</v>
          </cell>
          <cell r="N8">
            <v>5</v>
          </cell>
          <cell r="O8">
            <v>14</v>
          </cell>
          <cell r="P8">
            <v>0.26315789473684209</v>
          </cell>
          <cell r="Q8">
            <v>19</v>
          </cell>
          <cell r="R8">
            <v>6</v>
          </cell>
          <cell r="S8">
            <v>22</v>
          </cell>
          <cell r="T8">
            <v>0.21428571428571427</v>
          </cell>
          <cell r="U8">
            <v>28</v>
          </cell>
        </row>
        <row r="9">
          <cell r="A9" t="str">
            <v>07</v>
          </cell>
          <cell r="B9">
            <v>51</v>
          </cell>
          <cell r="C9">
            <v>27</v>
          </cell>
          <cell r="D9">
            <v>0.65384615384615385</v>
          </cell>
          <cell r="E9">
            <v>78</v>
          </cell>
          <cell r="F9">
            <v>29</v>
          </cell>
          <cell r="G9">
            <v>25</v>
          </cell>
          <cell r="H9">
            <v>0.53703703703703709</v>
          </cell>
          <cell r="I9">
            <v>54</v>
          </cell>
          <cell r="J9">
            <v>36</v>
          </cell>
          <cell r="K9">
            <v>23</v>
          </cell>
          <cell r="L9">
            <v>0.61016949152542377</v>
          </cell>
          <cell r="M9">
            <v>59</v>
          </cell>
          <cell r="N9">
            <v>34</v>
          </cell>
          <cell r="O9">
            <v>38</v>
          </cell>
          <cell r="P9">
            <v>0.47222222222222221</v>
          </cell>
          <cell r="Q9">
            <v>72</v>
          </cell>
          <cell r="R9">
            <v>43</v>
          </cell>
          <cell r="S9">
            <v>40</v>
          </cell>
          <cell r="T9">
            <v>0.51807228915662651</v>
          </cell>
          <cell r="U9">
            <v>83</v>
          </cell>
        </row>
        <row r="10">
          <cell r="A10" t="str">
            <v>08</v>
          </cell>
          <cell r="B10">
            <v>10</v>
          </cell>
          <cell r="C10">
            <v>8</v>
          </cell>
          <cell r="D10">
            <v>0.55555555555555558</v>
          </cell>
          <cell r="E10">
            <v>18</v>
          </cell>
          <cell r="F10">
            <v>7</v>
          </cell>
          <cell r="G10">
            <v>6</v>
          </cell>
          <cell r="H10">
            <v>0.53846153846153844</v>
          </cell>
          <cell r="I10">
            <v>13</v>
          </cell>
          <cell r="J10">
            <v>11</v>
          </cell>
          <cell r="K10">
            <v>16</v>
          </cell>
          <cell r="L10">
            <v>0.40740740740740738</v>
          </cell>
          <cell r="M10">
            <v>27</v>
          </cell>
          <cell r="N10">
            <v>14</v>
          </cell>
          <cell r="O10">
            <v>8</v>
          </cell>
          <cell r="P10">
            <v>0.63636363636363635</v>
          </cell>
          <cell r="Q10">
            <v>22</v>
          </cell>
          <cell r="R10">
            <v>11</v>
          </cell>
          <cell r="S10">
            <v>6</v>
          </cell>
          <cell r="T10">
            <v>0.6470588235294118</v>
          </cell>
          <cell r="U10">
            <v>17</v>
          </cell>
        </row>
        <row r="11">
          <cell r="A11" t="str">
            <v>09</v>
          </cell>
          <cell r="B11">
            <v>36</v>
          </cell>
          <cell r="C11">
            <v>32</v>
          </cell>
          <cell r="D11">
            <v>0.52941176470588236</v>
          </cell>
          <cell r="E11">
            <v>68</v>
          </cell>
          <cell r="F11">
            <v>47</v>
          </cell>
          <cell r="G11">
            <v>42</v>
          </cell>
          <cell r="H11">
            <v>0.5280898876404494</v>
          </cell>
          <cell r="I11">
            <v>89</v>
          </cell>
          <cell r="J11">
            <v>40</v>
          </cell>
          <cell r="K11">
            <v>30</v>
          </cell>
          <cell r="L11">
            <v>0.5714285714285714</v>
          </cell>
          <cell r="M11">
            <v>70</v>
          </cell>
          <cell r="N11">
            <v>45</v>
          </cell>
          <cell r="O11">
            <v>37</v>
          </cell>
          <cell r="P11">
            <v>0.54878048780487809</v>
          </cell>
          <cell r="Q11">
            <v>82</v>
          </cell>
          <cell r="R11">
            <v>35</v>
          </cell>
          <cell r="S11">
            <v>21</v>
          </cell>
          <cell r="T11">
            <v>0.625</v>
          </cell>
          <cell r="U11">
            <v>56</v>
          </cell>
        </row>
        <row r="12">
          <cell r="A12" t="str">
            <v>10</v>
          </cell>
          <cell r="B12">
            <v>20</v>
          </cell>
          <cell r="C12">
            <v>12</v>
          </cell>
          <cell r="D12">
            <v>0.625</v>
          </cell>
          <cell r="E12">
            <v>32</v>
          </cell>
          <cell r="F12">
            <v>14</v>
          </cell>
          <cell r="G12">
            <v>9</v>
          </cell>
          <cell r="H12">
            <v>0.60869565217391308</v>
          </cell>
          <cell r="I12">
            <v>23</v>
          </cell>
          <cell r="J12">
            <v>22</v>
          </cell>
          <cell r="K12">
            <v>15</v>
          </cell>
          <cell r="L12">
            <v>0.59459459459459463</v>
          </cell>
          <cell r="M12">
            <v>37</v>
          </cell>
          <cell r="N12">
            <v>17</v>
          </cell>
          <cell r="O12">
            <v>9</v>
          </cell>
          <cell r="P12">
            <v>0.65384615384615385</v>
          </cell>
          <cell r="Q12">
            <v>26</v>
          </cell>
          <cell r="R12">
            <v>12</v>
          </cell>
          <cell r="S12">
            <v>4</v>
          </cell>
          <cell r="T12">
            <v>0.75</v>
          </cell>
          <cell r="U12">
            <v>16</v>
          </cell>
        </row>
        <row r="13">
          <cell r="A13" t="str">
            <v>11</v>
          </cell>
          <cell r="B13">
            <v>30</v>
          </cell>
          <cell r="C13">
            <v>27</v>
          </cell>
          <cell r="D13">
            <v>0.52631578947368418</v>
          </cell>
          <cell r="E13">
            <v>57</v>
          </cell>
          <cell r="F13">
            <v>31</v>
          </cell>
          <cell r="G13">
            <v>33</v>
          </cell>
          <cell r="H13">
            <v>0.484375</v>
          </cell>
          <cell r="I13">
            <v>64</v>
          </cell>
          <cell r="J13">
            <v>38</v>
          </cell>
          <cell r="K13">
            <v>25</v>
          </cell>
          <cell r="L13">
            <v>0.60317460317460314</v>
          </cell>
          <cell r="M13">
            <v>63</v>
          </cell>
          <cell r="N13">
            <v>34</v>
          </cell>
          <cell r="O13">
            <v>34</v>
          </cell>
          <cell r="P13">
            <v>0.5</v>
          </cell>
          <cell r="Q13">
            <v>68</v>
          </cell>
          <cell r="R13">
            <v>23</v>
          </cell>
          <cell r="S13">
            <v>27</v>
          </cell>
          <cell r="T13">
            <v>0.46</v>
          </cell>
          <cell r="U13">
            <v>50</v>
          </cell>
        </row>
        <row r="14">
          <cell r="A14" t="str">
            <v>12</v>
          </cell>
          <cell r="B14">
            <v>10</v>
          </cell>
          <cell r="C14">
            <v>10</v>
          </cell>
          <cell r="D14">
            <v>0.5</v>
          </cell>
          <cell r="E14">
            <v>20</v>
          </cell>
          <cell r="F14">
            <v>8</v>
          </cell>
          <cell r="G14">
            <v>8</v>
          </cell>
          <cell r="H14">
            <v>0.5</v>
          </cell>
          <cell r="I14">
            <v>16</v>
          </cell>
          <cell r="J14">
            <v>12</v>
          </cell>
          <cell r="K14">
            <v>12</v>
          </cell>
          <cell r="L14">
            <v>0.5</v>
          </cell>
          <cell r="M14">
            <v>24</v>
          </cell>
          <cell r="N14">
            <v>12</v>
          </cell>
          <cell r="O14">
            <v>18</v>
          </cell>
          <cell r="P14">
            <v>0.4</v>
          </cell>
          <cell r="Q14">
            <v>30</v>
          </cell>
          <cell r="R14">
            <v>5</v>
          </cell>
          <cell r="S14">
            <v>8</v>
          </cell>
          <cell r="T14">
            <v>0.38461538461538464</v>
          </cell>
          <cell r="U14">
            <v>13</v>
          </cell>
        </row>
        <row r="15">
          <cell r="A15" t="str">
            <v>13</v>
          </cell>
          <cell r="B15">
            <v>6</v>
          </cell>
          <cell r="C15">
            <v>5</v>
          </cell>
          <cell r="D15">
            <v>0.54545454545454541</v>
          </cell>
          <cell r="E15">
            <v>11</v>
          </cell>
          <cell r="F15">
            <v>1</v>
          </cell>
          <cell r="G15">
            <v>1</v>
          </cell>
          <cell r="H15">
            <v>0.5</v>
          </cell>
          <cell r="I15">
            <v>2</v>
          </cell>
          <cell r="J15">
            <v>10</v>
          </cell>
          <cell r="K15">
            <v>7</v>
          </cell>
          <cell r="L15">
            <v>0.58823529411764708</v>
          </cell>
          <cell r="M15">
            <v>17</v>
          </cell>
          <cell r="R15">
            <v>2</v>
          </cell>
          <cell r="S15">
            <v>2</v>
          </cell>
          <cell r="T15">
            <v>0.5</v>
          </cell>
          <cell r="U15">
            <v>4</v>
          </cell>
        </row>
        <row r="16">
          <cell r="A16" t="str">
            <v>14</v>
          </cell>
          <cell r="B16">
            <v>25</v>
          </cell>
          <cell r="C16">
            <v>23</v>
          </cell>
          <cell r="D16">
            <v>0.52083333333333337</v>
          </cell>
          <cell r="E16">
            <v>48</v>
          </cell>
          <cell r="F16">
            <v>25</v>
          </cell>
          <cell r="G16">
            <v>21</v>
          </cell>
          <cell r="H16">
            <v>0.54347826086956519</v>
          </cell>
          <cell r="I16">
            <v>46</v>
          </cell>
          <cell r="J16">
            <v>22</v>
          </cell>
          <cell r="K16">
            <v>25</v>
          </cell>
          <cell r="L16">
            <v>0.46808510638297873</v>
          </cell>
          <cell r="M16">
            <v>47</v>
          </cell>
          <cell r="N16">
            <v>21</v>
          </cell>
          <cell r="O16">
            <v>13</v>
          </cell>
          <cell r="P16">
            <v>0.61764705882352944</v>
          </cell>
          <cell r="Q16">
            <v>34</v>
          </cell>
          <cell r="R16">
            <v>30</v>
          </cell>
          <cell r="S16">
            <v>16</v>
          </cell>
          <cell r="T16">
            <v>0.65217391304347827</v>
          </cell>
          <cell r="U16">
            <v>46</v>
          </cell>
        </row>
        <row r="17">
          <cell r="A17" t="str">
            <v>15</v>
          </cell>
          <cell r="B17">
            <v>4</v>
          </cell>
          <cell r="C17">
            <v>13</v>
          </cell>
          <cell r="D17">
            <v>0.23529411764705882</v>
          </cell>
          <cell r="E17">
            <v>17</v>
          </cell>
          <cell r="F17">
            <v>2</v>
          </cell>
          <cell r="G17">
            <v>10</v>
          </cell>
          <cell r="H17">
            <v>0.16666666666666666</v>
          </cell>
          <cell r="I17">
            <v>12</v>
          </cell>
          <cell r="J17">
            <v>1</v>
          </cell>
          <cell r="K17">
            <v>8</v>
          </cell>
          <cell r="L17">
            <v>0.1111111111111111</v>
          </cell>
          <cell r="M17">
            <v>9</v>
          </cell>
          <cell r="N17">
            <v>2</v>
          </cell>
          <cell r="O17">
            <v>2</v>
          </cell>
          <cell r="P17">
            <v>0.5</v>
          </cell>
          <cell r="Q17">
            <v>4</v>
          </cell>
          <cell r="R17">
            <v>8</v>
          </cell>
          <cell r="S17">
            <v>12</v>
          </cell>
          <cell r="T17">
            <v>0.4</v>
          </cell>
          <cell r="U17">
            <v>20</v>
          </cell>
        </row>
        <row r="18">
          <cell r="A18" t="str">
            <v>16</v>
          </cell>
          <cell r="B18">
            <v>30</v>
          </cell>
          <cell r="C18">
            <v>28</v>
          </cell>
          <cell r="D18">
            <v>0.51724137931034486</v>
          </cell>
          <cell r="E18">
            <v>58</v>
          </cell>
          <cell r="F18">
            <v>26</v>
          </cell>
          <cell r="G18">
            <v>36</v>
          </cell>
          <cell r="H18">
            <v>0.41935483870967744</v>
          </cell>
          <cell r="I18">
            <v>62</v>
          </cell>
          <cell r="J18">
            <v>28</v>
          </cell>
          <cell r="K18">
            <v>25</v>
          </cell>
          <cell r="L18">
            <v>0.52830188679245282</v>
          </cell>
          <cell r="M18">
            <v>53</v>
          </cell>
          <cell r="N18">
            <v>33</v>
          </cell>
          <cell r="O18">
            <v>37</v>
          </cell>
          <cell r="P18">
            <v>0.47142857142857142</v>
          </cell>
          <cell r="Q18">
            <v>70</v>
          </cell>
          <cell r="R18">
            <v>39</v>
          </cell>
          <cell r="S18">
            <v>29</v>
          </cell>
          <cell r="T18">
            <v>0.57352941176470584</v>
          </cell>
          <cell r="U18">
            <v>68</v>
          </cell>
        </row>
        <row r="19">
          <cell r="A19" t="str">
            <v>17</v>
          </cell>
          <cell r="B19">
            <v>18</v>
          </cell>
          <cell r="C19">
            <v>59</v>
          </cell>
          <cell r="D19">
            <v>0.23376623376623376</v>
          </cell>
          <cell r="E19">
            <v>77</v>
          </cell>
          <cell r="F19">
            <v>18</v>
          </cell>
          <cell r="G19">
            <v>45</v>
          </cell>
          <cell r="H19">
            <v>0.2857142857142857</v>
          </cell>
          <cell r="I19">
            <v>63</v>
          </cell>
          <cell r="J19">
            <v>15</v>
          </cell>
          <cell r="K19">
            <v>47</v>
          </cell>
          <cell r="L19">
            <v>0.24193548387096775</v>
          </cell>
          <cell r="M19">
            <v>62</v>
          </cell>
          <cell r="N19">
            <v>21</v>
          </cell>
          <cell r="O19">
            <v>50</v>
          </cell>
          <cell r="P19">
            <v>0.29577464788732394</v>
          </cell>
          <cell r="Q19">
            <v>71</v>
          </cell>
          <cell r="R19">
            <v>23</v>
          </cell>
          <cell r="S19">
            <v>37</v>
          </cell>
          <cell r="T19">
            <v>0.38333333333333336</v>
          </cell>
          <cell r="U19">
            <v>60</v>
          </cell>
        </row>
        <row r="20">
          <cell r="A20" t="str">
            <v>18</v>
          </cell>
          <cell r="B20">
            <v>26</v>
          </cell>
          <cell r="C20">
            <v>41</v>
          </cell>
          <cell r="D20">
            <v>0.38805970149253732</v>
          </cell>
          <cell r="E20">
            <v>67</v>
          </cell>
          <cell r="F20">
            <v>27</v>
          </cell>
          <cell r="G20">
            <v>57</v>
          </cell>
          <cell r="H20">
            <v>0.32142857142857145</v>
          </cell>
          <cell r="I20">
            <v>84</v>
          </cell>
          <cell r="J20">
            <v>28</v>
          </cell>
          <cell r="K20">
            <v>36</v>
          </cell>
          <cell r="L20">
            <v>0.4375</v>
          </cell>
          <cell r="M20">
            <v>64</v>
          </cell>
          <cell r="N20">
            <v>33</v>
          </cell>
          <cell r="O20">
            <v>42</v>
          </cell>
          <cell r="P20">
            <v>0.44</v>
          </cell>
          <cell r="Q20">
            <v>75</v>
          </cell>
          <cell r="R20">
            <v>23</v>
          </cell>
          <cell r="S20">
            <v>35</v>
          </cell>
          <cell r="T20">
            <v>0.39655172413793105</v>
          </cell>
          <cell r="U20">
            <v>58</v>
          </cell>
        </row>
        <row r="21">
          <cell r="A21" t="str">
            <v>19</v>
          </cell>
          <cell r="B21">
            <v>30</v>
          </cell>
          <cell r="C21">
            <v>37</v>
          </cell>
          <cell r="D21">
            <v>0.44776119402985076</v>
          </cell>
          <cell r="E21">
            <v>67</v>
          </cell>
          <cell r="F21">
            <v>26</v>
          </cell>
          <cell r="G21">
            <v>54</v>
          </cell>
          <cell r="H21">
            <v>0.32500000000000001</v>
          </cell>
          <cell r="I21">
            <v>80</v>
          </cell>
          <cell r="J21">
            <v>30</v>
          </cell>
          <cell r="K21">
            <v>64</v>
          </cell>
          <cell r="L21">
            <v>0.31914893617021278</v>
          </cell>
          <cell r="M21">
            <v>94</v>
          </cell>
          <cell r="N21">
            <v>21</v>
          </cell>
          <cell r="O21">
            <v>53</v>
          </cell>
          <cell r="P21">
            <v>0.28378378378378377</v>
          </cell>
          <cell r="Q21">
            <v>74</v>
          </cell>
          <cell r="R21">
            <v>29</v>
          </cell>
          <cell r="S21">
            <v>47</v>
          </cell>
          <cell r="T21">
            <v>0.38157894736842107</v>
          </cell>
          <cell r="U21">
            <v>76</v>
          </cell>
        </row>
        <row r="22">
          <cell r="A22" t="str">
            <v>20</v>
          </cell>
          <cell r="B22">
            <v>5</v>
          </cell>
          <cell r="C22">
            <v>10</v>
          </cell>
          <cell r="D22">
            <v>0.33333333333333331</v>
          </cell>
          <cell r="E22">
            <v>15</v>
          </cell>
          <cell r="F22">
            <v>13</v>
          </cell>
          <cell r="G22">
            <v>16</v>
          </cell>
          <cell r="H22">
            <v>0.44827586206896552</v>
          </cell>
          <cell r="I22">
            <v>29</v>
          </cell>
          <cell r="J22">
            <v>4</v>
          </cell>
          <cell r="K22">
            <v>12</v>
          </cell>
          <cell r="L22">
            <v>0.25</v>
          </cell>
          <cell r="M22">
            <v>16</v>
          </cell>
          <cell r="N22">
            <v>2</v>
          </cell>
          <cell r="O22">
            <v>5</v>
          </cell>
          <cell r="P22">
            <v>0.2857142857142857</v>
          </cell>
          <cell r="Q22">
            <v>7</v>
          </cell>
          <cell r="R22">
            <v>14</v>
          </cell>
          <cell r="S22">
            <v>10</v>
          </cell>
          <cell r="T22">
            <v>0.58333333333333337</v>
          </cell>
          <cell r="U22">
            <v>24</v>
          </cell>
        </row>
        <row r="23">
          <cell r="A23" t="str">
            <v>21</v>
          </cell>
          <cell r="B23">
            <v>19</v>
          </cell>
          <cell r="C23">
            <v>25</v>
          </cell>
          <cell r="D23">
            <v>0.43181818181818182</v>
          </cell>
          <cell r="E23">
            <v>44</v>
          </cell>
          <cell r="F23">
            <v>22</v>
          </cell>
          <cell r="G23">
            <v>27</v>
          </cell>
          <cell r="H23">
            <v>0.44897959183673469</v>
          </cell>
          <cell r="I23">
            <v>49</v>
          </cell>
          <cell r="J23">
            <v>21</v>
          </cell>
          <cell r="K23">
            <v>32</v>
          </cell>
          <cell r="L23">
            <v>0.39622641509433965</v>
          </cell>
          <cell r="M23">
            <v>53</v>
          </cell>
          <cell r="N23">
            <v>17</v>
          </cell>
          <cell r="O23">
            <v>13</v>
          </cell>
          <cell r="P23">
            <v>0.56666666666666665</v>
          </cell>
          <cell r="Q23">
            <v>30</v>
          </cell>
          <cell r="R23">
            <v>14</v>
          </cell>
          <cell r="S23">
            <v>28</v>
          </cell>
          <cell r="T23">
            <v>0.33333333333333331</v>
          </cell>
          <cell r="U23">
            <v>42</v>
          </cell>
        </row>
        <row r="24">
          <cell r="A24" t="str">
            <v>22</v>
          </cell>
          <cell r="B24">
            <v>30</v>
          </cell>
          <cell r="C24">
            <v>76</v>
          </cell>
          <cell r="D24">
            <v>0.28301886792452829</v>
          </cell>
          <cell r="E24">
            <v>106</v>
          </cell>
          <cell r="F24">
            <v>35</v>
          </cell>
          <cell r="G24">
            <v>76</v>
          </cell>
          <cell r="H24">
            <v>0.31531531531531531</v>
          </cell>
          <cell r="I24">
            <v>111</v>
          </cell>
          <cell r="J24">
            <v>22</v>
          </cell>
          <cell r="K24">
            <v>66</v>
          </cell>
          <cell r="L24">
            <v>0.25</v>
          </cell>
          <cell r="M24">
            <v>88</v>
          </cell>
          <cell r="N24">
            <v>20</v>
          </cell>
          <cell r="O24">
            <v>56</v>
          </cell>
          <cell r="P24">
            <v>0.26315789473684209</v>
          </cell>
          <cell r="Q24">
            <v>76</v>
          </cell>
          <cell r="R24">
            <v>31</v>
          </cell>
          <cell r="S24">
            <v>49</v>
          </cell>
          <cell r="T24">
            <v>0.38750000000000001</v>
          </cell>
          <cell r="U24">
            <v>80</v>
          </cell>
        </row>
        <row r="25">
          <cell r="A25" t="str">
            <v>23</v>
          </cell>
          <cell r="B25">
            <v>9</v>
          </cell>
          <cell r="C25">
            <v>28</v>
          </cell>
          <cell r="D25">
            <v>0.24324324324324326</v>
          </cell>
          <cell r="E25">
            <v>37</v>
          </cell>
          <cell r="F25">
            <v>8</v>
          </cell>
          <cell r="G25">
            <v>40</v>
          </cell>
          <cell r="H25">
            <v>0.16666666666666666</v>
          </cell>
          <cell r="I25">
            <v>48</v>
          </cell>
          <cell r="J25">
            <v>13</v>
          </cell>
          <cell r="K25">
            <v>28</v>
          </cell>
          <cell r="L25">
            <v>0.31707317073170732</v>
          </cell>
          <cell r="M25">
            <v>41</v>
          </cell>
          <cell r="N25">
            <v>24</v>
          </cell>
          <cell r="O25">
            <v>35</v>
          </cell>
          <cell r="P25">
            <v>0.40677966101694918</v>
          </cell>
          <cell r="Q25">
            <v>59</v>
          </cell>
          <cell r="R25">
            <v>15</v>
          </cell>
          <cell r="S25">
            <v>21</v>
          </cell>
          <cell r="T25">
            <v>0.41666666666666669</v>
          </cell>
          <cell r="U25">
            <v>36</v>
          </cell>
        </row>
        <row r="26">
          <cell r="A26" t="str">
            <v>24</v>
          </cell>
          <cell r="B26">
            <v>4</v>
          </cell>
          <cell r="C26">
            <v>12</v>
          </cell>
          <cell r="D26">
            <v>0.25</v>
          </cell>
          <cell r="E26">
            <v>16</v>
          </cell>
          <cell r="F26">
            <v>12</v>
          </cell>
          <cell r="G26">
            <v>18</v>
          </cell>
          <cell r="H26">
            <v>0.4</v>
          </cell>
          <cell r="I26">
            <v>30</v>
          </cell>
          <cell r="J26">
            <v>8</v>
          </cell>
          <cell r="K26">
            <v>18</v>
          </cell>
          <cell r="L26">
            <v>0.30769230769230771</v>
          </cell>
          <cell r="M26">
            <v>26</v>
          </cell>
          <cell r="N26">
            <v>6</v>
          </cell>
          <cell r="O26">
            <v>14</v>
          </cell>
          <cell r="P26">
            <v>0.3</v>
          </cell>
          <cell r="Q26">
            <v>20</v>
          </cell>
          <cell r="R26">
            <v>13</v>
          </cell>
          <cell r="S26">
            <v>7</v>
          </cell>
          <cell r="T26">
            <v>0.65</v>
          </cell>
          <cell r="U26">
            <v>20</v>
          </cell>
        </row>
        <row r="27">
          <cell r="A27" t="str">
            <v>25</v>
          </cell>
          <cell r="B27">
            <v>28</v>
          </cell>
          <cell r="C27">
            <v>166</v>
          </cell>
          <cell r="D27">
            <v>0.14432989690721648</v>
          </cell>
          <cell r="E27">
            <v>194</v>
          </cell>
          <cell r="F27">
            <v>34</v>
          </cell>
          <cell r="G27">
            <v>185</v>
          </cell>
          <cell r="H27">
            <v>0.15525114155251141</v>
          </cell>
          <cell r="I27">
            <v>219</v>
          </cell>
          <cell r="J27">
            <v>35</v>
          </cell>
          <cell r="K27">
            <v>183</v>
          </cell>
          <cell r="L27">
            <v>0.16055045871559634</v>
          </cell>
          <cell r="M27">
            <v>218</v>
          </cell>
          <cell r="N27">
            <v>32</v>
          </cell>
          <cell r="O27">
            <v>176</v>
          </cell>
          <cell r="P27">
            <v>0.15384615384615385</v>
          </cell>
          <cell r="Q27">
            <v>208</v>
          </cell>
          <cell r="R27">
            <v>31</v>
          </cell>
          <cell r="S27">
            <v>167</v>
          </cell>
          <cell r="T27">
            <v>0.15656565656565657</v>
          </cell>
          <cell r="U27">
            <v>198</v>
          </cell>
        </row>
        <row r="28">
          <cell r="A28" t="str">
            <v>26</v>
          </cell>
          <cell r="B28">
            <v>33</v>
          </cell>
          <cell r="C28">
            <v>148</v>
          </cell>
          <cell r="D28">
            <v>0.18232044198895028</v>
          </cell>
          <cell r="E28">
            <v>181</v>
          </cell>
          <cell r="F28">
            <v>28</v>
          </cell>
          <cell r="G28">
            <v>184</v>
          </cell>
          <cell r="H28">
            <v>0.13207547169811321</v>
          </cell>
          <cell r="I28">
            <v>212</v>
          </cell>
          <cell r="J28">
            <v>32</v>
          </cell>
          <cell r="K28">
            <v>148</v>
          </cell>
          <cell r="L28">
            <v>0.17777777777777778</v>
          </cell>
          <cell r="M28">
            <v>180</v>
          </cell>
          <cell r="N28">
            <v>38</v>
          </cell>
          <cell r="O28">
            <v>154</v>
          </cell>
          <cell r="P28">
            <v>0.19791666666666666</v>
          </cell>
          <cell r="Q28">
            <v>192</v>
          </cell>
          <cell r="R28">
            <v>40</v>
          </cell>
          <cell r="S28">
            <v>112</v>
          </cell>
          <cell r="T28">
            <v>0.26315789473684209</v>
          </cell>
          <cell r="U28">
            <v>152</v>
          </cell>
        </row>
        <row r="29">
          <cell r="A29" t="str">
            <v>27</v>
          </cell>
          <cell r="B29">
            <v>27</v>
          </cell>
          <cell r="C29">
            <v>130</v>
          </cell>
          <cell r="D29">
            <v>0.17197452229299362</v>
          </cell>
          <cell r="E29">
            <v>157</v>
          </cell>
          <cell r="F29">
            <v>45</v>
          </cell>
          <cell r="G29">
            <v>184</v>
          </cell>
          <cell r="H29">
            <v>0.1965065502183406</v>
          </cell>
          <cell r="I29">
            <v>229</v>
          </cell>
          <cell r="J29">
            <v>43</v>
          </cell>
          <cell r="K29">
            <v>189</v>
          </cell>
          <cell r="L29">
            <v>0.18534482758620691</v>
          </cell>
          <cell r="M29">
            <v>232</v>
          </cell>
          <cell r="N29">
            <v>45</v>
          </cell>
          <cell r="O29">
            <v>145</v>
          </cell>
          <cell r="P29">
            <v>0.23684210526315788</v>
          </cell>
          <cell r="Q29">
            <v>190</v>
          </cell>
          <cell r="R29">
            <v>31</v>
          </cell>
          <cell r="S29">
            <v>130</v>
          </cell>
          <cell r="T29">
            <v>0.19254658385093168</v>
          </cell>
          <cell r="U29">
            <v>161</v>
          </cell>
        </row>
        <row r="30">
          <cell r="A30" t="str">
            <v>28</v>
          </cell>
          <cell r="B30">
            <v>10</v>
          </cell>
          <cell r="C30">
            <v>52</v>
          </cell>
          <cell r="D30">
            <v>0.16129032258064516</v>
          </cell>
          <cell r="E30">
            <v>62</v>
          </cell>
          <cell r="F30">
            <v>19</v>
          </cell>
          <cell r="G30">
            <v>83</v>
          </cell>
          <cell r="H30">
            <v>0.18627450980392157</v>
          </cell>
          <cell r="I30">
            <v>102</v>
          </cell>
          <cell r="J30">
            <v>16</v>
          </cell>
          <cell r="K30">
            <v>114</v>
          </cell>
          <cell r="L30">
            <v>0.12307692307692308</v>
          </cell>
          <cell r="M30">
            <v>130</v>
          </cell>
          <cell r="N30">
            <v>16</v>
          </cell>
          <cell r="O30">
            <v>62</v>
          </cell>
          <cell r="P30">
            <v>0.20512820512820512</v>
          </cell>
          <cell r="Q30">
            <v>78</v>
          </cell>
          <cell r="R30">
            <v>9</v>
          </cell>
          <cell r="S30">
            <v>61</v>
          </cell>
          <cell r="T30">
            <v>0.12857142857142856</v>
          </cell>
          <cell r="U30">
            <v>70</v>
          </cell>
        </row>
        <row r="31">
          <cell r="A31" t="str">
            <v>29</v>
          </cell>
          <cell r="B31">
            <v>5</v>
          </cell>
          <cell r="C31">
            <v>33</v>
          </cell>
          <cell r="D31">
            <v>0.13157894736842105</v>
          </cell>
          <cell r="E31">
            <v>38</v>
          </cell>
          <cell r="F31">
            <v>4</v>
          </cell>
          <cell r="G31">
            <v>39</v>
          </cell>
          <cell r="H31">
            <v>9.3023255813953487E-2</v>
          </cell>
          <cell r="I31">
            <v>43</v>
          </cell>
          <cell r="J31">
            <v>4</v>
          </cell>
          <cell r="K31">
            <v>41</v>
          </cell>
          <cell r="L31">
            <v>8.8888888888888892E-2</v>
          </cell>
          <cell r="M31">
            <v>45</v>
          </cell>
          <cell r="N31">
            <v>3</v>
          </cell>
          <cell r="O31">
            <v>16</v>
          </cell>
          <cell r="P31">
            <v>0.15789473684210525</v>
          </cell>
          <cell r="Q31">
            <v>19</v>
          </cell>
          <cell r="R31">
            <v>3</v>
          </cell>
          <cell r="S31">
            <v>25</v>
          </cell>
          <cell r="T31">
            <v>0.10714285714285714</v>
          </cell>
          <cell r="U31">
            <v>28</v>
          </cell>
        </row>
        <row r="32">
          <cell r="A32" t="str">
            <v>30</v>
          </cell>
          <cell r="B32">
            <v>9</v>
          </cell>
          <cell r="C32">
            <v>45</v>
          </cell>
          <cell r="D32">
            <v>0.16666666666666666</v>
          </cell>
          <cell r="E32">
            <v>54</v>
          </cell>
          <cell r="F32">
            <v>7</v>
          </cell>
          <cell r="G32">
            <v>42</v>
          </cell>
          <cell r="H32">
            <v>0.14285714285714285</v>
          </cell>
          <cell r="I32">
            <v>49</v>
          </cell>
          <cell r="J32">
            <v>6</v>
          </cell>
          <cell r="K32">
            <v>32</v>
          </cell>
          <cell r="L32">
            <v>0.15789473684210525</v>
          </cell>
          <cell r="M32">
            <v>38</v>
          </cell>
          <cell r="N32">
            <v>4</v>
          </cell>
          <cell r="O32">
            <v>41</v>
          </cell>
          <cell r="P32">
            <v>8.8888888888888892E-2</v>
          </cell>
          <cell r="Q32">
            <v>45</v>
          </cell>
          <cell r="R32">
            <v>3</v>
          </cell>
          <cell r="S32">
            <v>21</v>
          </cell>
          <cell r="T32">
            <v>0.125</v>
          </cell>
          <cell r="U32">
            <v>24</v>
          </cell>
        </row>
        <row r="33">
          <cell r="A33" t="str">
            <v>31</v>
          </cell>
          <cell r="B33">
            <v>23</v>
          </cell>
          <cell r="C33">
            <v>59</v>
          </cell>
          <cell r="D33">
            <v>0.28048780487804881</v>
          </cell>
          <cell r="E33">
            <v>82</v>
          </cell>
          <cell r="F33">
            <v>17</v>
          </cell>
          <cell r="G33">
            <v>70</v>
          </cell>
          <cell r="H33">
            <v>0.19540229885057472</v>
          </cell>
          <cell r="I33">
            <v>87</v>
          </cell>
          <cell r="J33">
            <v>19</v>
          </cell>
          <cell r="K33">
            <v>57</v>
          </cell>
          <cell r="L33">
            <v>0.25</v>
          </cell>
          <cell r="M33">
            <v>76</v>
          </cell>
          <cell r="N33">
            <v>10</v>
          </cell>
          <cell r="O33">
            <v>33</v>
          </cell>
          <cell r="P33">
            <v>0.23255813953488372</v>
          </cell>
          <cell r="Q33">
            <v>43</v>
          </cell>
          <cell r="R33">
            <v>17</v>
          </cell>
          <cell r="S33">
            <v>38</v>
          </cell>
          <cell r="T33">
            <v>0.30909090909090908</v>
          </cell>
          <cell r="U33">
            <v>55</v>
          </cell>
        </row>
        <row r="34">
          <cell r="A34" t="str">
            <v>32</v>
          </cell>
          <cell r="B34">
            <v>16</v>
          </cell>
          <cell r="C34">
            <v>30</v>
          </cell>
          <cell r="D34">
            <v>0.34782608695652173</v>
          </cell>
          <cell r="E34">
            <v>46</v>
          </cell>
          <cell r="F34">
            <v>10</v>
          </cell>
          <cell r="G34">
            <v>31</v>
          </cell>
          <cell r="H34">
            <v>0.24390243902439024</v>
          </cell>
          <cell r="I34">
            <v>41</v>
          </cell>
          <cell r="J34">
            <v>15</v>
          </cell>
          <cell r="K34">
            <v>38</v>
          </cell>
          <cell r="L34">
            <v>0.28301886792452829</v>
          </cell>
          <cell r="M34">
            <v>53</v>
          </cell>
          <cell r="N34">
            <v>3</v>
          </cell>
          <cell r="O34">
            <v>26</v>
          </cell>
          <cell r="P34">
            <v>0.10344827586206896</v>
          </cell>
          <cell r="Q34">
            <v>29</v>
          </cell>
          <cell r="R34">
            <v>8</v>
          </cell>
          <cell r="S34">
            <v>29</v>
          </cell>
          <cell r="T34">
            <v>0.21621621621621623</v>
          </cell>
          <cell r="U34">
            <v>37</v>
          </cell>
        </row>
        <row r="35">
          <cell r="A35" t="str">
            <v>33</v>
          </cell>
          <cell r="B35">
            <v>8</v>
          </cell>
          <cell r="C35">
            <v>28</v>
          </cell>
          <cell r="D35">
            <v>0.22222222222222221</v>
          </cell>
          <cell r="E35">
            <v>36</v>
          </cell>
          <cell r="F35">
            <v>12</v>
          </cell>
          <cell r="G35">
            <v>37</v>
          </cell>
          <cell r="H35">
            <v>0.24489795918367346</v>
          </cell>
          <cell r="I35">
            <v>49</v>
          </cell>
          <cell r="J35">
            <v>13</v>
          </cell>
          <cell r="K35">
            <v>28</v>
          </cell>
          <cell r="L35">
            <v>0.31707317073170732</v>
          </cell>
          <cell r="M35">
            <v>41</v>
          </cell>
          <cell r="N35">
            <v>8</v>
          </cell>
          <cell r="O35">
            <v>19</v>
          </cell>
          <cell r="P35">
            <v>0.29629629629629628</v>
          </cell>
          <cell r="Q35">
            <v>27</v>
          </cell>
          <cell r="R35">
            <v>11</v>
          </cell>
          <cell r="S35">
            <v>24</v>
          </cell>
          <cell r="T35">
            <v>0.31428571428571428</v>
          </cell>
          <cell r="U35">
            <v>35</v>
          </cell>
        </row>
        <row r="36">
          <cell r="A36" t="str">
            <v>34</v>
          </cell>
          <cell r="G36">
            <v>13</v>
          </cell>
          <cell r="H36">
            <v>0</v>
          </cell>
          <cell r="I36">
            <v>13</v>
          </cell>
          <cell r="K36">
            <v>7</v>
          </cell>
          <cell r="L36">
            <v>0</v>
          </cell>
          <cell r="M36">
            <v>7</v>
          </cell>
          <cell r="N36">
            <v>1</v>
          </cell>
          <cell r="O36">
            <v>5</v>
          </cell>
          <cell r="P36">
            <v>0.16666666666666666</v>
          </cell>
          <cell r="Q36">
            <v>6</v>
          </cell>
          <cell r="R36">
            <v>4</v>
          </cell>
          <cell r="S36">
            <v>36</v>
          </cell>
          <cell r="T36">
            <v>0.1</v>
          </cell>
          <cell r="U36">
            <v>40</v>
          </cell>
        </row>
        <row r="37">
          <cell r="A37" t="str">
            <v>35</v>
          </cell>
          <cell r="B37">
            <v>6</v>
          </cell>
          <cell r="C37">
            <v>39</v>
          </cell>
          <cell r="D37">
            <v>0.13333333333333333</v>
          </cell>
          <cell r="E37">
            <v>45</v>
          </cell>
          <cell r="F37">
            <v>10</v>
          </cell>
          <cell r="G37">
            <v>44</v>
          </cell>
          <cell r="H37">
            <v>0.18518518518518517</v>
          </cell>
          <cell r="I37">
            <v>54</v>
          </cell>
          <cell r="J37">
            <v>6</v>
          </cell>
          <cell r="K37">
            <v>32</v>
          </cell>
          <cell r="L37">
            <v>0.15789473684210525</v>
          </cell>
          <cell r="M37">
            <v>38</v>
          </cell>
          <cell r="N37">
            <v>14</v>
          </cell>
          <cell r="O37">
            <v>39</v>
          </cell>
          <cell r="P37">
            <v>0.26415094339622641</v>
          </cell>
          <cell r="Q37">
            <v>53</v>
          </cell>
          <cell r="R37">
            <v>9</v>
          </cell>
          <cell r="S37">
            <v>25</v>
          </cell>
          <cell r="T37">
            <v>0.26470588235294118</v>
          </cell>
          <cell r="U37">
            <v>34</v>
          </cell>
        </row>
        <row r="38">
          <cell r="A38" t="str">
            <v>36</v>
          </cell>
          <cell r="B38">
            <v>1</v>
          </cell>
          <cell r="C38">
            <v>5</v>
          </cell>
          <cell r="D38">
            <v>0.16666666666666666</v>
          </cell>
          <cell r="E38">
            <v>6</v>
          </cell>
          <cell r="F38">
            <v>5</v>
          </cell>
          <cell r="G38">
            <v>10</v>
          </cell>
          <cell r="H38">
            <v>0.33333333333333331</v>
          </cell>
          <cell r="I38">
            <v>15</v>
          </cell>
          <cell r="J38">
            <v>3</v>
          </cell>
          <cell r="K38">
            <v>3</v>
          </cell>
          <cell r="L38">
            <v>0.5</v>
          </cell>
          <cell r="M38">
            <v>6</v>
          </cell>
          <cell r="N38">
            <v>6</v>
          </cell>
          <cell r="O38">
            <v>10</v>
          </cell>
          <cell r="P38">
            <v>0.375</v>
          </cell>
          <cell r="Q38">
            <v>16</v>
          </cell>
          <cell r="R38">
            <v>3</v>
          </cell>
          <cell r="S38">
            <v>17</v>
          </cell>
          <cell r="T38">
            <v>0.15</v>
          </cell>
          <cell r="U38">
            <v>20</v>
          </cell>
        </row>
        <row r="39">
          <cell r="A39" t="str">
            <v>37</v>
          </cell>
          <cell r="B39">
            <v>2</v>
          </cell>
          <cell r="C39">
            <v>5</v>
          </cell>
          <cell r="D39">
            <v>0.2857142857142857</v>
          </cell>
          <cell r="E39">
            <v>7</v>
          </cell>
          <cell r="F39">
            <v>2</v>
          </cell>
          <cell r="G39">
            <v>5</v>
          </cell>
          <cell r="H39">
            <v>0.2857142857142857</v>
          </cell>
          <cell r="I39">
            <v>7</v>
          </cell>
          <cell r="J39">
            <v>2</v>
          </cell>
          <cell r="K39">
            <v>3</v>
          </cell>
          <cell r="L39">
            <v>0.4</v>
          </cell>
          <cell r="M39">
            <v>5</v>
          </cell>
          <cell r="N39">
            <v>4</v>
          </cell>
          <cell r="O39">
            <v>15</v>
          </cell>
          <cell r="P39">
            <v>0.21052631578947367</v>
          </cell>
          <cell r="Q39">
            <v>19</v>
          </cell>
          <cell r="R39">
            <v>1</v>
          </cell>
          <cell r="S39">
            <v>9</v>
          </cell>
          <cell r="T39">
            <v>0.1</v>
          </cell>
          <cell r="U39">
            <v>10</v>
          </cell>
        </row>
        <row r="40">
          <cell r="A40" t="str">
            <v>60</v>
          </cell>
          <cell r="B40">
            <v>10</v>
          </cell>
          <cell r="C40">
            <v>120</v>
          </cell>
          <cell r="D40">
            <v>7.6923076923076927E-2</v>
          </cell>
          <cell r="E40">
            <v>130</v>
          </cell>
          <cell r="F40">
            <v>23</v>
          </cell>
          <cell r="G40">
            <v>134</v>
          </cell>
          <cell r="H40">
            <v>0.1464968152866242</v>
          </cell>
          <cell r="I40">
            <v>157</v>
          </cell>
          <cell r="J40">
            <v>22</v>
          </cell>
          <cell r="K40">
            <v>118</v>
          </cell>
          <cell r="L40">
            <v>0.15714285714285714</v>
          </cell>
          <cell r="M40">
            <v>140</v>
          </cell>
          <cell r="N40">
            <v>12</v>
          </cell>
          <cell r="O40">
            <v>91</v>
          </cell>
          <cell r="P40">
            <v>0.11650485436893204</v>
          </cell>
          <cell r="Q40">
            <v>103</v>
          </cell>
          <cell r="R40">
            <v>8</v>
          </cell>
          <cell r="S40">
            <v>116</v>
          </cell>
          <cell r="T40">
            <v>6.4516129032258063E-2</v>
          </cell>
          <cell r="U40">
            <v>124</v>
          </cell>
        </row>
        <row r="41">
          <cell r="A41" t="str">
            <v>61</v>
          </cell>
          <cell r="B41">
            <v>12</v>
          </cell>
          <cell r="C41">
            <v>68</v>
          </cell>
          <cell r="D41">
            <v>0.15</v>
          </cell>
          <cell r="E41">
            <v>80</v>
          </cell>
          <cell r="F41">
            <v>16</v>
          </cell>
          <cell r="G41">
            <v>79</v>
          </cell>
          <cell r="H41">
            <v>0.16842105263157894</v>
          </cell>
          <cell r="I41">
            <v>95</v>
          </cell>
          <cell r="J41">
            <v>17</v>
          </cell>
          <cell r="K41">
            <v>91</v>
          </cell>
          <cell r="L41">
            <v>0.15740740740740741</v>
          </cell>
          <cell r="M41">
            <v>108</v>
          </cell>
          <cell r="N41">
            <v>8</v>
          </cell>
          <cell r="O41">
            <v>57</v>
          </cell>
          <cell r="P41">
            <v>0.12307692307692308</v>
          </cell>
          <cell r="Q41">
            <v>65</v>
          </cell>
          <cell r="R41">
            <v>14</v>
          </cell>
          <cell r="S41">
            <v>66</v>
          </cell>
          <cell r="T41">
            <v>0.17499999999999999</v>
          </cell>
          <cell r="U41">
            <v>80</v>
          </cell>
        </row>
        <row r="42">
          <cell r="A42" t="str">
            <v>62</v>
          </cell>
          <cell r="B42">
            <v>12</v>
          </cell>
          <cell r="C42">
            <v>58</v>
          </cell>
          <cell r="D42">
            <v>0.17142857142857143</v>
          </cell>
          <cell r="E42">
            <v>70</v>
          </cell>
          <cell r="F42">
            <v>11</v>
          </cell>
          <cell r="G42">
            <v>51</v>
          </cell>
          <cell r="H42">
            <v>0.17741935483870969</v>
          </cell>
          <cell r="I42">
            <v>62</v>
          </cell>
          <cell r="J42">
            <v>5</v>
          </cell>
          <cell r="K42">
            <v>34</v>
          </cell>
          <cell r="L42">
            <v>0.12820512820512819</v>
          </cell>
          <cell r="M42">
            <v>39</v>
          </cell>
          <cell r="N42">
            <v>6</v>
          </cell>
          <cell r="O42">
            <v>48</v>
          </cell>
          <cell r="P42">
            <v>0.1111111111111111</v>
          </cell>
          <cell r="Q42">
            <v>54</v>
          </cell>
          <cell r="R42">
            <v>8</v>
          </cell>
          <cell r="S42">
            <v>48</v>
          </cell>
          <cell r="T42">
            <v>0.14285714285714285</v>
          </cell>
          <cell r="U42">
            <v>56</v>
          </cell>
        </row>
        <row r="43">
          <cell r="A43" t="str">
            <v>63</v>
          </cell>
          <cell r="B43">
            <v>12</v>
          </cell>
          <cell r="C43">
            <v>77</v>
          </cell>
          <cell r="D43">
            <v>0.1348314606741573</v>
          </cell>
          <cell r="E43">
            <v>89</v>
          </cell>
          <cell r="F43">
            <v>5</v>
          </cell>
          <cell r="G43">
            <v>53</v>
          </cell>
          <cell r="H43">
            <v>8.6206896551724144E-2</v>
          </cell>
          <cell r="I43">
            <v>58</v>
          </cell>
          <cell r="J43">
            <v>14</v>
          </cell>
          <cell r="K43">
            <v>65</v>
          </cell>
          <cell r="L43">
            <v>0.17721518987341772</v>
          </cell>
          <cell r="M43">
            <v>79</v>
          </cell>
          <cell r="N43">
            <v>12</v>
          </cell>
          <cell r="O43">
            <v>63</v>
          </cell>
          <cell r="P43">
            <v>0.16</v>
          </cell>
          <cell r="Q43">
            <v>75</v>
          </cell>
          <cell r="R43">
            <v>4</v>
          </cell>
          <cell r="S43">
            <v>55</v>
          </cell>
          <cell r="T43">
            <v>6.7796610169491525E-2</v>
          </cell>
          <cell r="U43">
            <v>59</v>
          </cell>
        </row>
        <row r="44">
          <cell r="A44" t="str">
            <v>64</v>
          </cell>
          <cell r="B44">
            <v>12</v>
          </cell>
          <cell r="C44">
            <v>23</v>
          </cell>
          <cell r="D44">
            <v>0.34285714285714286</v>
          </cell>
          <cell r="E44">
            <v>35</v>
          </cell>
          <cell r="F44">
            <v>13</v>
          </cell>
          <cell r="G44">
            <v>26</v>
          </cell>
          <cell r="H44">
            <v>0.33333333333333331</v>
          </cell>
          <cell r="I44">
            <v>39</v>
          </cell>
          <cell r="J44">
            <v>4</v>
          </cell>
          <cell r="K44">
            <v>24</v>
          </cell>
          <cell r="L44">
            <v>0.14285714285714285</v>
          </cell>
          <cell r="M44">
            <v>28</v>
          </cell>
          <cell r="N44">
            <v>16</v>
          </cell>
          <cell r="O44">
            <v>24</v>
          </cell>
          <cell r="P44">
            <v>0.4</v>
          </cell>
          <cell r="Q44">
            <v>40</v>
          </cell>
          <cell r="R44">
            <v>20</v>
          </cell>
          <cell r="S44">
            <v>26</v>
          </cell>
          <cell r="T44">
            <v>0.43478260869565216</v>
          </cell>
          <cell r="U44">
            <v>46</v>
          </cell>
        </row>
        <row r="45">
          <cell r="A45" t="str">
            <v>65</v>
          </cell>
          <cell r="B45">
            <v>22</v>
          </cell>
          <cell r="C45">
            <v>33</v>
          </cell>
          <cell r="D45">
            <v>0.4</v>
          </cell>
          <cell r="E45">
            <v>55</v>
          </cell>
          <cell r="F45">
            <v>26</v>
          </cell>
          <cell r="G45">
            <v>28</v>
          </cell>
          <cell r="H45">
            <v>0.48148148148148145</v>
          </cell>
          <cell r="I45">
            <v>54</v>
          </cell>
          <cell r="J45">
            <v>20</v>
          </cell>
          <cell r="K45">
            <v>39</v>
          </cell>
          <cell r="L45">
            <v>0.33898305084745761</v>
          </cell>
          <cell r="M45">
            <v>59</v>
          </cell>
          <cell r="N45">
            <v>7</v>
          </cell>
          <cell r="O45">
            <v>15</v>
          </cell>
          <cell r="P45">
            <v>0.31818181818181818</v>
          </cell>
          <cell r="Q45">
            <v>22</v>
          </cell>
          <cell r="R45">
            <v>13</v>
          </cell>
          <cell r="S45">
            <v>26</v>
          </cell>
          <cell r="T45">
            <v>0.33333333333333331</v>
          </cell>
          <cell r="U45">
            <v>39</v>
          </cell>
        </row>
        <row r="46">
          <cell r="A46" t="str">
            <v>66</v>
          </cell>
          <cell r="B46">
            <v>6</v>
          </cell>
          <cell r="C46">
            <v>17</v>
          </cell>
          <cell r="D46">
            <v>0.2608695652173913</v>
          </cell>
          <cell r="E46">
            <v>23</v>
          </cell>
          <cell r="F46">
            <v>17</v>
          </cell>
          <cell r="G46">
            <v>24</v>
          </cell>
          <cell r="H46">
            <v>0.41463414634146339</v>
          </cell>
          <cell r="I46">
            <v>41</v>
          </cell>
          <cell r="J46">
            <v>10</v>
          </cell>
          <cell r="K46">
            <v>19</v>
          </cell>
          <cell r="L46">
            <v>0.34482758620689657</v>
          </cell>
          <cell r="M46">
            <v>29</v>
          </cell>
          <cell r="N46">
            <v>7</v>
          </cell>
          <cell r="O46">
            <v>13</v>
          </cell>
          <cell r="P46">
            <v>0.35</v>
          </cell>
          <cell r="Q46">
            <v>20</v>
          </cell>
          <cell r="R46">
            <v>2</v>
          </cell>
          <cell r="S46">
            <v>13</v>
          </cell>
          <cell r="T46">
            <v>0.13333333333333333</v>
          </cell>
          <cell r="U46">
            <v>15</v>
          </cell>
        </row>
        <row r="47">
          <cell r="A47" t="str">
            <v>67</v>
          </cell>
          <cell r="B47">
            <v>3</v>
          </cell>
          <cell r="C47">
            <v>13</v>
          </cell>
          <cell r="D47">
            <v>0.1875</v>
          </cell>
          <cell r="E47">
            <v>16</v>
          </cell>
          <cell r="F47">
            <v>14</v>
          </cell>
          <cell r="G47">
            <v>32</v>
          </cell>
          <cell r="H47">
            <v>0.30434782608695654</v>
          </cell>
          <cell r="I47">
            <v>46</v>
          </cell>
          <cell r="J47">
            <v>6</v>
          </cell>
          <cell r="K47">
            <v>18</v>
          </cell>
          <cell r="L47">
            <v>0.25</v>
          </cell>
          <cell r="M47">
            <v>24</v>
          </cell>
          <cell r="N47">
            <v>5</v>
          </cell>
          <cell r="O47">
            <v>8</v>
          </cell>
          <cell r="P47">
            <v>0.38461538461538464</v>
          </cell>
          <cell r="Q47">
            <v>13</v>
          </cell>
          <cell r="R47">
            <v>14</v>
          </cell>
          <cell r="S47">
            <v>16</v>
          </cell>
          <cell r="T47">
            <v>0.46666666666666667</v>
          </cell>
          <cell r="U47">
            <v>30</v>
          </cell>
        </row>
        <row r="48">
          <cell r="A48" t="str">
            <v>68</v>
          </cell>
          <cell r="B48">
            <v>3</v>
          </cell>
          <cell r="C48">
            <v>9</v>
          </cell>
          <cell r="D48">
            <v>0.25</v>
          </cell>
          <cell r="E48">
            <v>12</v>
          </cell>
          <cell r="F48">
            <v>4</v>
          </cell>
          <cell r="G48">
            <v>5</v>
          </cell>
          <cell r="H48">
            <v>0.44444444444444442</v>
          </cell>
          <cell r="I48">
            <v>9</v>
          </cell>
          <cell r="J48">
            <v>3</v>
          </cell>
          <cell r="K48">
            <v>14</v>
          </cell>
          <cell r="L48">
            <v>0.17647058823529413</v>
          </cell>
          <cell r="M48">
            <v>17</v>
          </cell>
          <cell r="N48">
            <v>7</v>
          </cell>
          <cell r="O48">
            <v>10</v>
          </cell>
          <cell r="P48">
            <v>0.41176470588235292</v>
          </cell>
          <cell r="Q48">
            <v>17</v>
          </cell>
          <cell r="R48">
            <v>0</v>
          </cell>
          <cell r="S48">
            <v>6</v>
          </cell>
          <cell r="T48">
            <v>0</v>
          </cell>
          <cell r="U48">
            <v>6</v>
          </cell>
        </row>
        <row r="49">
          <cell r="A49" t="str">
            <v>69</v>
          </cell>
          <cell r="B49">
            <v>11</v>
          </cell>
          <cell r="C49">
            <v>12</v>
          </cell>
          <cell r="D49">
            <v>0.47826086956521741</v>
          </cell>
          <cell r="E49">
            <v>23</v>
          </cell>
          <cell r="F49">
            <v>10</v>
          </cell>
          <cell r="G49">
            <v>17</v>
          </cell>
          <cell r="H49">
            <v>0.37037037037037035</v>
          </cell>
          <cell r="I49">
            <v>27</v>
          </cell>
          <cell r="J49">
            <v>5</v>
          </cell>
          <cell r="K49">
            <v>9</v>
          </cell>
          <cell r="L49">
            <v>0.35714285714285715</v>
          </cell>
          <cell r="M49">
            <v>14</v>
          </cell>
          <cell r="N49">
            <v>3</v>
          </cell>
          <cell r="O49">
            <v>9</v>
          </cell>
          <cell r="P49">
            <v>0.25</v>
          </cell>
          <cell r="Q49">
            <v>12</v>
          </cell>
          <cell r="R49">
            <v>3</v>
          </cell>
          <cell r="S49">
            <v>18</v>
          </cell>
          <cell r="T49">
            <v>0.14285714285714285</v>
          </cell>
          <cell r="U49">
            <v>21</v>
          </cell>
        </row>
        <row r="50">
          <cell r="A50" t="str">
            <v>70</v>
          </cell>
          <cell r="B50">
            <v>5</v>
          </cell>
          <cell r="C50">
            <v>28</v>
          </cell>
          <cell r="D50">
            <v>0.15151515151515152</v>
          </cell>
          <cell r="E50">
            <v>33</v>
          </cell>
          <cell r="F50">
            <v>17</v>
          </cell>
          <cell r="G50">
            <v>26</v>
          </cell>
          <cell r="H50">
            <v>0.39534883720930231</v>
          </cell>
          <cell r="I50">
            <v>43</v>
          </cell>
          <cell r="J50">
            <v>24</v>
          </cell>
          <cell r="K50">
            <v>37</v>
          </cell>
          <cell r="L50">
            <v>0.39344262295081966</v>
          </cell>
          <cell r="M50">
            <v>61</v>
          </cell>
          <cell r="N50">
            <v>27</v>
          </cell>
          <cell r="O50">
            <v>38</v>
          </cell>
          <cell r="P50">
            <v>0.41538461538461541</v>
          </cell>
          <cell r="Q50">
            <v>65</v>
          </cell>
          <cell r="R50">
            <v>18</v>
          </cell>
          <cell r="S50">
            <v>22</v>
          </cell>
          <cell r="T50">
            <v>0.45</v>
          </cell>
          <cell r="U50">
            <v>40</v>
          </cell>
        </row>
        <row r="51">
          <cell r="A51" t="str">
            <v>71</v>
          </cell>
          <cell r="B51">
            <v>11</v>
          </cell>
          <cell r="C51">
            <v>25</v>
          </cell>
          <cell r="D51">
            <v>0.30555555555555558</v>
          </cell>
          <cell r="E51">
            <v>36</v>
          </cell>
          <cell r="F51">
            <v>19</v>
          </cell>
          <cell r="G51">
            <v>25</v>
          </cell>
          <cell r="H51">
            <v>0.43181818181818182</v>
          </cell>
          <cell r="I51">
            <v>44</v>
          </cell>
          <cell r="J51">
            <v>14</v>
          </cell>
          <cell r="K51">
            <v>21</v>
          </cell>
          <cell r="L51">
            <v>0.4</v>
          </cell>
          <cell r="M51">
            <v>35</v>
          </cell>
          <cell r="N51">
            <v>12</v>
          </cell>
          <cell r="O51">
            <v>7</v>
          </cell>
          <cell r="P51">
            <v>0.63157894736842102</v>
          </cell>
          <cell r="Q51">
            <v>19</v>
          </cell>
          <cell r="R51">
            <v>25</v>
          </cell>
          <cell r="S51">
            <v>25</v>
          </cell>
          <cell r="T51">
            <v>0.5</v>
          </cell>
          <cell r="U51">
            <v>50</v>
          </cell>
        </row>
        <row r="52">
          <cell r="A52" t="str">
            <v>72</v>
          </cell>
          <cell r="C52">
            <v>2</v>
          </cell>
          <cell r="D52">
            <v>0</v>
          </cell>
          <cell r="E52">
            <v>2</v>
          </cell>
          <cell r="F52">
            <v>7</v>
          </cell>
          <cell r="G52">
            <v>19</v>
          </cell>
          <cell r="H52">
            <v>0.26923076923076922</v>
          </cell>
          <cell r="I52">
            <v>26</v>
          </cell>
          <cell r="O52">
            <v>5</v>
          </cell>
          <cell r="P52">
            <v>0</v>
          </cell>
          <cell r="Q52">
            <v>5</v>
          </cell>
        </row>
        <row r="53">
          <cell r="A53" t="str">
            <v>73</v>
          </cell>
          <cell r="B53">
            <v>1</v>
          </cell>
          <cell r="C53">
            <v>2</v>
          </cell>
          <cell r="D53">
            <v>0.33333333333333331</v>
          </cell>
          <cell r="E53">
            <v>3</v>
          </cell>
          <cell r="G53">
            <v>2</v>
          </cell>
          <cell r="H53">
            <v>0</v>
          </cell>
          <cell r="I53">
            <v>2</v>
          </cell>
          <cell r="K53">
            <v>3</v>
          </cell>
          <cell r="L53">
            <v>0</v>
          </cell>
          <cell r="M53">
            <v>3</v>
          </cell>
          <cell r="N53">
            <v>1</v>
          </cell>
          <cell r="O53">
            <v>2</v>
          </cell>
          <cell r="P53">
            <v>0.33333333333333331</v>
          </cell>
          <cell r="Q53">
            <v>3</v>
          </cell>
        </row>
        <row r="54">
          <cell r="A54" t="str">
            <v>74</v>
          </cell>
          <cell r="B54">
            <v>8</v>
          </cell>
          <cell r="C54">
            <v>29</v>
          </cell>
          <cell r="D54">
            <v>0.21621621621621623</v>
          </cell>
          <cell r="E54">
            <v>37</v>
          </cell>
          <cell r="F54">
            <v>4</v>
          </cell>
          <cell r="G54">
            <v>27</v>
          </cell>
          <cell r="H54">
            <v>0.12903225806451613</v>
          </cell>
          <cell r="I54">
            <v>31</v>
          </cell>
          <cell r="J54">
            <v>7</v>
          </cell>
          <cell r="K54">
            <v>13</v>
          </cell>
          <cell r="L54">
            <v>0.35</v>
          </cell>
          <cell r="M54">
            <v>20</v>
          </cell>
          <cell r="N54">
            <v>2</v>
          </cell>
          <cell r="O54">
            <v>14</v>
          </cell>
          <cell r="P54">
            <v>0.125</v>
          </cell>
          <cell r="Q54">
            <v>16</v>
          </cell>
          <cell r="R54">
            <v>8</v>
          </cell>
          <cell r="S54">
            <v>29</v>
          </cell>
          <cell r="T54">
            <v>0.21621621621621623</v>
          </cell>
          <cell r="U54">
            <v>37</v>
          </cell>
        </row>
        <row r="55">
          <cell r="A55" t="str">
            <v>76</v>
          </cell>
          <cell r="C55">
            <v>1</v>
          </cell>
          <cell r="D55">
            <v>0</v>
          </cell>
          <cell r="E55">
            <v>1</v>
          </cell>
          <cell r="J55">
            <v>1</v>
          </cell>
          <cell r="K55">
            <v>2</v>
          </cell>
          <cell r="L55">
            <v>0.33333333333333331</v>
          </cell>
          <cell r="M55">
            <v>3</v>
          </cell>
          <cell r="O55">
            <v>1</v>
          </cell>
          <cell r="P55">
            <v>0</v>
          </cell>
          <cell r="Q55">
            <v>1</v>
          </cell>
        </row>
        <row r="56">
          <cell r="A56" t="str">
            <v>77</v>
          </cell>
          <cell r="K56">
            <v>2</v>
          </cell>
          <cell r="L56">
            <v>0</v>
          </cell>
          <cell r="M56">
            <v>2</v>
          </cell>
        </row>
        <row r="57">
          <cell r="A57" t="str">
            <v>85</v>
          </cell>
          <cell r="B57">
            <v>4</v>
          </cell>
          <cell r="C57">
            <v>8</v>
          </cell>
          <cell r="D57">
            <v>0.33333333333333331</v>
          </cell>
          <cell r="E57">
            <v>12</v>
          </cell>
          <cell r="F57">
            <v>5</v>
          </cell>
          <cell r="G57">
            <v>8</v>
          </cell>
          <cell r="H57">
            <v>0.38461538461538464</v>
          </cell>
          <cell r="I57">
            <v>13</v>
          </cell>
          <cell r="J57">
            <v>8</v>
          </cell>
          <cell r="K57">
            <v>7</v>
          </cell>
          <cell r="L57">
            <v>0.53333333333333333</v>
          </cell>
          <cell r="M57">
            <v>15</v>
          </cell>
          <cell r="N57">
            <v>3</v>
          </cell>
          <cell r="O57">
            <v>13</v>
          </cell>
          <cell r="P57">
            <v>0.1875</v>
          </cell>
          <cell r="Q57">
            <v>16</v>
          </cell>
          <cell r="R57">
            <v>5</v>
          </cell>
          <cell r="S57">
            <v>2</v>
          </cell>
          <cell r="T57">
            <v>0.7142857142857143</v>
          </cell>
          <cell r="U57">
            <v>7</v>
          </cell>
        </row>
        <row r="58">
          <cell r="A58" t="str">
            <v>86</v>
          </cell>
          <cell r="B58">
            <v>10</v>
          </cell>
          <cell r="C58">
            <v>10</v>
          </cell>
          <cell r="D58">
            <v>0.5</v>
          </cell>
          <cell r="E58">
            <v>20</v>
          </cell>
          <cell r="F58">
            <v>13</v>
          </cell>
          <cell r="G58">
            <v>15</v>
          </cell>
          <cell r="H58">
            <v>0.4642857142857143</v>
          </cell>
          <cell r="I58">
            <v>28</v>
          </cell>
          <cell r="J58">
            <v>6</v>
          </cell>
          <cell r="K58">
            <v>18</v>
          </cell>
          <cell r="L58">
            <v>0.25</v>
          </cell>
          <cell r="M58">
            <v>24</v>
          </cell>
          <cell r="N58">
            <v>2</v>
          </cell>
          <cell r="O58">
            <v>10</v>
          </cell>
          <cell r="P58">
            <v>0.16666666666666666</v>
          </cell>
          <cell r="Q58">
            <v>12</v>
          </cell>
          <cell r="R58">
            <v>5</v>
          </cell>
          <cell r="S58">
            <v>8</v>
          </cell>
          <cell r="T58">
            <v>0.38461538461538464</v>
          </cell>
          <cell r="U58">
            <v>13</v>
          </cell>
        </row>
        <row r="59">
          <cell r="A59" t="str">
            <v>87</v>
          </cell>
          <cell r="B59">
            <v>1</v>
          </cell>
          <cell r="C59">
            <v>3</v>
          </cell>
          <cell r="D59">
            <v>0.25</v>
          </cell>
          <cell r="E59">
            <v>4</v>
          </cell>
          <cell r="F59">
            <v>4</v>
          </cell>
          <cell r="G59">
            <v>6</v>
          </cell>
          <cell r="H59">
            <v>0.4</v>
          </cell>
          <cell r="I59">
            <v>10</v>
          </cell>
          <cell r="J59">
            <v>4</v>
          </cell>
          <cell r="K59">
            <v>4</v>
          </cell>
          <cell r="L59">
            <v>0.5</v>
          </cell>
          <cell r="M59">
            <v>8</v>
          </cell>
          <cell r="N59">
            <v>7</v>
          </cell>
          <cell r="O59">
            <v>7</v>
          </cell>
          <cell r="P59">
            <v>0.5</v>
          </cell>
          <cell r="Q59">
            <v>14</v>
          </cell>
          <cell r="R59">
            <v>4</v>
          </cell>
          <cell r="S59">
            <v>14</v>
          </cell>
          <cell r="T59">
            <v>0.22222222222222221</v>
          </cell>
          <cell r="U59">
            <v>18</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23</v>
          </cell>
          <cell r="C64">
            <v>59</v>
          </cell>
          <cell r="D64">
            <v>0.28048780487804881</v>
          </cell>
          <cell r="E64">
            <v>82</v>
          </cell>
          <cell r="F64">
            <v>23</v>
          </cell>
          <cell r="G64">
            <v>50</v>
          </cell>
          <cell r="H64">
            <v>0.31506849315068491</v>
          </cell>
          <cell r="I64">
            <v>73</v>
          </cell>
          <cell r="J64">
            <v>67</v>
          </cell>
          <cell r="K64">
            <v>111</v>
          </cell>
          <cell r="L64">
            <v>0.37640449438202245</v>
          </cell>
          <cell r="M64">
            <v>178</v>
          </cell>
          <cell r="N64">
            <v>31</v>
          </cell>
          <cell r="O64">
            <v>59</v>
          </cell>
          <cell r="P64">
            <v>0.34444444444444444</v>
          </cell>
          <cell r="Q64">
            <v>90</v>
          </cell>
          <cell r="R64">
            <v>30</v>
          </cell>
          <cell r="S64">
            <v>68</v>
          </cell>
          <cell r="T64">
            <v>0.30612244897959184</v>
          </cell>
          <cell r="U64">
            <v>98</v>
          </cell>
        </row>
        <row r="65">
          <cell r="A65" t="str">
            <v>02</v>
          </cell>
          <cell r="B65">
            <v>16</v>
          </cell>
          <cell r="C65">
            <v>51</v>
          </cell>
          <cell r="D65">
            <v>0.23880597014925373</v>
          </cell>
          <cell r="E65">
            <v>67</v>
          </cell>
          <cell r="F65">
            <v>21</v>
          </cell>
          <cell r="G65">
            <v>60</v>
          </cell>
          <cell r="H65">
            <v>0.25925925925925924</v>
          </cell>
          <cell r="I65">
            <v>81</v>
          </cell>
          <cell r="J65">
            <v>25</v>
          </cell>
          <cell r="K65">
            <v>63</v>
          </cell>
          <cell r="L65">
            <v>0.28409090909090912</v>
          </cell>
          <cell r="M65">
            <v>88</v>
          </cell>
          <cell r="N65">
            <v>9</v>
          </cell>
          <cell r="O65">
            <v>42</v>
          </cell>
          <cell r="P65">
            <v>0.17647058823529413</v>
          </cell>
          <cell r="Q65">
            <v>51</v>
          </cell>
          <cell r="R65">
            <v>16</v>
          </cell>
          <cell r="S65">
            <v>46</v>
          </cell>
          <cell r="T65">
            <v>0.25806451612903225</v>
          </cell>
          <cell r="U65">
            <v>62</v>
          </cell>
        </row>
        <row r="66">
          <cell r="A66" t="str">
            <v>03</v>
          </cell>
          <cell r="B66">
            <v>170</v>
          </cell>
          <cell r="C66">
            <v>144</v>
          </cell>
          <cell r="D66">
            <v>0.54140127388535031</v>
          </cell>
          <cell r="E66">
            <v>314</v>
          </cell>
          <cell r="F66">
            <v>157</v>
          </cell>
          <cell r="G66">
            <v>145</v>
          </cell>
          <cell r="H66">
            <v>0.51986754966887416</v>
          </cell>
          <cell r="I66">
            <v>302</v>
          </cell>
          <cell r="J66">
            <v>178</v>
          </cell>
          <cell r="K66">
            <v>148</v>
          </cell>
          <cell r="L66">
            <v>0.54601226993865026</v>
          </cell>
          <cell r="M66">
            <v>326</v>
          </cell>
          <cell r="N66">
            <v>164</v>
          </cell>
          <cell r="O66">
            <v>145</v>
          </cell>
          <cell r="P66">
            <v>0.53074433656957931</v>
          </cell>
          <cell r="Q66">
            <v>309</v>
          </cell>
          <cell r="R66">
            <v>159</v>
          </cell>
          <cell r="S66">
            <v>124</v>
          </cell>
          <cell r="T66">
            <v>0.56183745583038869</v>
          </cell>
          <cell r="U66">
            <v>283</v>
          </cell>
        </row>
        <row r="67">
          <cell r="A67" t="str">
            <v>04</v>
          </cell>
          <cell r="B67">
            <v>153</v>
          </cell>
          <cell r="C67">
            <v>280</v>
          </cell>
          <cell r="D67">
            <v>0.35334872979214782</v>
          </cell>
          <cell r="E67">
            <v>433</v>
          </cell>
          <cell r="F67">
            <v>166</v>
          </cell>
          <cell r="G67">
            <v>332</v>
          </cell>
          <cell r="H67">
            <v>0.33333333333333331</v>
          </cell>
          <cell r="I67">
            <v>498</v>
          </cell>
          <cell r="J67">
            <v>162</v>
          </cell>
          <cell r="K67">
            <v>294</v>
          </cell>
          <cell r="L67">
            <v>0.35526315789473684</v>
          </cell>
          <cell r="M67">
            <v>456</v>
          </cell>
          <cell r="N67">
            <v>163</v>
          </cell>
          <cell r="O67">
            <v>284</v>
          </cell>
          <cell r="P67">
            <v>0.36465324384787473</v>
          </cell>
          <cell r="Q67">
            <v>447</v>
          </cell>
          <cell r="R67">
            <v>183</v>
          </cell>
          <cell r="S67">
            <v>242</v>
          </cell>
          <cell r="T67">
            <v>0.43058823529411766</v>
          </cell>
          <cell r="U67">
            <v>425</v>
          </cell>
        </row>
        <row r="68">
          <cell r="A68" t="str">
            <v>05</v>
          </cell>
          <cell r="B68">
            <v>67</v>
          </cell>
          <cell r="C68">
            <v>342</v>
          </cell>
          <cell r="D68">
            <v>0.16381418092909536</v>
          </cell>
          <cell r="E68">
            <v>409</v>
          </cell>
          <cell r="F68">
            <v>86</v>
          </cell>
          <cell r="G68">
            <v>429</v>
          </cell>
          <cell r="H68">
            <v>0.16699029126213591</v>
          </cell>
          <cell r="I68">
            <v>515</v>
          </cell>
          <cell r="J68">
            <v>93</v>
          </cell>
          <cell r="K68">
            <v>407</v>
          </cell>
          <cell r="L68">
            <v>0.186</v>
          </cell>
          <cell r="M68">
            <v>500</v>
          </cell>
          <cell r="N68">
            <v>91</v>
          </cell>
          <cell r="O68">
            <v>364</v>
          </cell>
          <cell r="P68">
            <v>0.2</v>
          </cell>
          <cell r="Q68">
            <v>455</v>
          </cell>
          <cell r="R68">
            <v>84</v>
          </cell>
          <cell r="S68">
            <v>336</v>
          </cell>
          <cell r="T68">
            <v>0.2</v>
          </cell>
          <cell r="U68">
            <v>420</v>
          </cell>
        </row>
        <row r="69">
          <cell r="A69" t="str">
            <v>06</v>
          </cell>
          <cell r="B69">
            <v>23</v>
          </cell>
          <cell r="C69">
            <v>123</v>
          </cell>
          <cell r="D69">
            <v>0.15753424657534246</v>
          </cell>
          <cell r="E69">
            <v>146</v>
          </cell>
          <cell r="F69">
            <v>29</v>
          </cell>
          <cell r="G69">
            <v>155</v>
          </cell>
          <cell r="H69">
            <v>0.15760869565217392</v>
          </cell>
          <cell r="I69">
            <v>184</v>
          </cell>
          <cell r="J69">
            <v>25</v>
          </cell>
          <cell r="K69">
            <v>171</v>
          </cell>
          <cell r="L69">
            <v>0.12755102040816327</v>
          </cell>
          <cell r="M69">
            <v>196</v>
          </cell>
          <cell r="N69">
            <v>23</v>
          </cell>
          <cell r="O69">
            <v>108</v>
          </cell>
          <cell r="P69">
            <v>0.17557251908396945</v>
          </cell>
          <cell r="Q69">
            <v>131</v>
          </cell>
          <cell r="R69">
            <v>15</v>
          </cell>
          <cell r="S69">
            <v>96</v>
          </cell>
          <cell r="T69">
            <v>0.13513513513513514</v>
          </cell>
          <cell r="U69">
            <v>111</v>
          </cell>
        </row>
        <row r="70">
          <cell r="A70" t="str">
            <v>07</v>
          </cell>
          <cell r="B70">
            <v>42</v>
          </cell>
          <cell r="C70">
            <v>101</v>
          </cell>
          <cell r="D70">
            <v>0.2937062937062937</v>
          </cell>
          <cell r="E70">
            <v>143</v>
          </cell>
          <cell r="F70">
            <v>35</v>
          </cell>
          <cell r="G70">
            <v>126</v>
          </cell>
          <cell r="H70">
            <v>0.21739130434782608</v>
          </cell>
          <cell r="I70">
            <v>161</v>
          </cell>
          <cell r="J70">
            <v>41</v>
          </cell>
          <cell r="K70">
            <v>113</v>
          </cell>
          <cell r="L70">
            <v>0.26623376623376621</v>
          </cell>
          <cell r="M70">
            <v>154</v>
          </cell>
          <cell r="N70">
            <v>20</v>
          </cell>
          <cell r="O70">
            <v>74</v>
          </cell>
          <cell r="P70">
            <v>0.21276595744680851</v>
          </cell>
          <cell r="Q70">
            <v>94</v>
          </cell>
          <cell r="R70">
            <v>36</v>
          </cell>
          <cell r="S70">
            <v>85</v>
          </cell>
          <cell r="T70">
            <v>0.2975206611570248</v>
          </cell>
          <cell r="U70">
            <v>121</v>
          </cell>
        </row>
        <row r="71">
          <cell r="A71" t="str">
            <v>08</v>
          </cell>
          <cell r="B71">
            <v>9</v>
          </cell>
          <cell r="C71">
            <v>46</v>
          </cell>
          <cell r="D71">
            <v>0.16363636363636364</v>
          </cell>
          <cell r="E71">
            <v>55</v>
          </cell>
          <cell r="F71">
            <v>15</v>
          </cell>
          <cell r="G71">
            <v>69</v>
          </cell>
          <cell r="H71">
            <v>0.17857142857142858</v>
          </cell>
          <cell r="I71">
            <v>84</v>
          </cell>
          <cell r="J71">
            <v>9</v>
          </cell>
          <cell r="K71">
            <v>44</v>
          </cell>
          <cell r="L71">
            <v>0.16981132075471697</v>
          </cell>
          <cell r="M71">
            <v>53</v>
          </cell>
          <cell r="N71">
            <v>23</v>
          </cell>
          <cell r="O71">
            <v>68</v>
          </cell>
          <cell r="P71">
            <v>0.25274725274725274</v>
          </cell>
          <cell r="Q71">
            <v>91</v>
          </cell>
          <cell r="R71">
            <v>17</v>
          </cell>
          <cell r="S71">
            <v>82</v>
          </cell>
          <cell r="T71">
            <v>0.17171717171717171</v>
          </cell>
          <cell r="U71">
            <v>99</v>
          </cell>
        </row>
        <row r="72">
          <cell r="A72" t="str">
            <v>09</v>
          </cell>
          <cell r="B72">
            <v>45</v>
          </cell>
          <cell r="C72">
            <v>296</v>
          </cell>
          <cell r="D72">
            <v>0.13196480938416422</v>
          </cell>
          <cell r="E72">
            <v>341</v>
          </cell>
          <cell r="F72">
            <v>53</v>
          </cell>
          <cell r="G72">
            <v>291</v>
          </cell>
          <cell r="H72">
            <v>0.15406976744186046</v>
          </cell>
          <cell r="I72">
            <v>344</v>
          </cell>
          <cell r="J72">
            <v>51</v>
          </cell>
          <cell r="K72">
            <v>286</v>
          </cell>
          <cell r="L72">
            <v>0.1513353115727003</v>
          </cell>
          <cell r="M72">
            <v>337</v>
          </cell>
          <cell r="N72">
            <v>36</v>
          </cell>
          <cell r="O72">
            <v>242</v>
          </cell>
          <cell r="P72">
            <v>0.12949640287769784</v>
          </cell>
          <cell r="Q72">
            <v>278</v>
          </cell>
          <cell r="R72">
            <v>32</v>
          </cell>
          <cell r="S72">
            <v>262</v>
          </cell>
          <cell r="T72">
            <v>0.10884353741496598</v>
          </cell>
          <cell r="U72">
            <v>294</v>
          </cell>
        </row>
        <row r="73">
          <cell r="A73" t="str">
            <v>10</v>
          </cell>
          <cell r="B73">
            <v>54</v>
          </cell>
          <cell r="C73">
            <v>94</v>
          </cell>
          <cell r="D73">
            <v>0.36486486486486486</v>
          </cell>
          <cell r="E73">
            <v>148</v>
          </cell>
          <cell r="F73">
            <v>76</v>
          </cell>
          <cell r="G73">
            <v>119</v>
          </cell>
          <cell r="H73">
            <v>0.38974358974358975</v>
          </cell>
          <cell r="I73">
            <v>195</v>
          </cell>
          <cell r="J73">
            <v>43</v>
          </cell>
          <cell r="K73">
            <v>107</v>
          </cell>
          <cell r="L73">
            <v>0.28666666666666668</v>
          </cell>
          <cell r="M73">
            <v>150</v>
          </cell>
          <cell r="N73">
            <v>43</v>
          </cell>
          <cell r="O73">
            <v>70</v>
          </cell>
          <cell r="P73">
            <v>0.38053097345132741</v>
          </cell>
          <cell r="Q73">
            <v>113</v>
          </cell>
          <cell r="R73">
            <v>45</v>
          </cell>
          <cell r="S73">
            <v>93</v>
          </cell>
          <cell r="T73">
            <v>0.32608695652173914</v>
          </cell>
          <cell r="U73">
            <v>138</v>
          </cell>
        </row>
        <row r="74">
          <cell r="A74" t="str">
            <v>11</v>
          </cell>
          <cell r="B74">
            <v>15</v>
          </cell>
          <cell r="C74">
            <v>21</v>
          </cell>
          <cell r="D74">
            <v>0.41666666666666669</v>
          </cell>
          <cell r="E74">
            <v>36</v>
          </cell>
          <cell r="F74">
            <v>21</v>
          </cell>
          <cell r="G74">
            <v>28</v>
          </cell>
          <cell r="H74">
            <v>0.42857142857142855</v>
          </cell>
          <cell r="I74">
            <v>49</v>
          </cell>
          <cell r="J74">
            <v>18</v>
          </cell>
          <cell r="K74">
            <v>27</v>
          </cell>
          <cell r="L74">
            <v>0.4</v>
          </cell>
          <cell r="M74">
            <v>45</v>
          </cell>
          <cell r="N74">
            <v>12</v>
          </cell>
          <cell r="O74">
            <v>29</v>
          </cell>
          <cell r="P74">
            <v>0.29268292682926828</v>
          </cell>
          <cell r="Q74">
            <v>41</v>
          </cell>
          <cell r="R74">
            <v>14</v>
          </cell>
          <cell r="S74">
            <v>24</v>
          </cell>
          <cell r="T74">
            <v>0.36842105263157893</v>
          </cell>
          <cell r="U74">
            <v>38</v>
          </cell>
        </row>
        <row r="75">
          <cell r="A75" t="str">
            <v>12</v>
          </cell>
          <cell r="B75">
            <v>25</v>
          </cell>
          <cell r="C75">
            <v>78</v>
          </cell>
          <cell r="D75">
            <v>0.24271844660194175</v>
          </cell>
          <cell r="E75">
            <v>103</v>
          </cell>
          <cell r="F75">
            <v>47</v>
          </cell>
          <cell r="G75">
            <v>97</v>
          </cell>
          <cell r="H75">
            <v>0.3263888888888889</v>
          </cell>
          <cell r="I75">
            <v>144</v>
          </cell>
          <cell r="J75">
            <v>44</v>
          </cell>
          <cell r="K75">
            <v>72</v>
          </cell>
          <cell r="L75">
            <v>0.37931034482758619</v>
          </cell>
          <cell r="M75">
            <v>116</v>
          </cell>
          <cell r="N75">
            <v>41</v>
          </cell>
          <cell r="O75">
            <v>62</v>
          </cell>
          <cell r="P75">
            <v>0.39805825242718446</v>
          </cell>
          <cell r="Q75">
            <v>103</v>
          </cell>
          <cell r="R75">
            <v>50</v>
          </cell>
          <cell r="S75">
            <v>73</v>
          </cell>
          <cell r="T75">
            <v>0.4065040650406504</v>
          </cell>
          <cell r="U75">
            <v>123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39</v>
          </cell>
          <cell r="C82">
            <v>110</v>
          </cell>
          <cell r="D82">
            <v>0.26174496644295303</v>
          </cell>
          <cell r="E82">
            <v>149</v>
          </cell>
          <cell r="F82">
            <v>44</v>
          </cell>
          <cell r="G82">
            <v>110</v>
          </cell>
          <cell r="H82">
            <v>0.2857142857142857</v>
          </cell>
          <cell r="I82">
            <v>154</v>
          </cell>
          <cell r="J82">
            <v>92</v>
          </cell>
          <cell r="K82">
            <v>174</v>
          </cell>
          <cell r="L82">
            <v>0.34586466165413532</v>
          </cell>
          <cell r="M82">
            <v>266</v>
          </cell>
          <cell r="N82">
            <v>40</v>
          </cell>
          <cell r="O82">
            <v>101</v>
          </cell>
          <cell r="P82">
            <v>0.28368794326241137</v>
          </cell>
          <cell r="Q82">
            <v>141</v>
          </cell>
          <cell r="R82">
            <v>46</v>
          </cell>
          <cell r="S82">
            <v>113</v>
          </cell>
          <cell r="T82">
            <v>0.28930817610062892</v>
          </cell>
          <cell r="U82">
            <v>159</v>
          </cell>
        </row>
        <row r="83">
          <cell r="A83" t="str">
            <v>Lettres</v>
          </cell>
          <cell r="B83">
            <v>317</v>
          </cell>
          <cell r="C83">
            <v>411</v>
          </cell>
          <cell r="D83">
            <v>0.43543956043956045</v>
          </cell>
          <cell r="E83">
            <v>728</v>
          </cell>
          <cell r="F83">
            <v>313</v>
          </cell>
          <cell r="G83">
            <v>468</v>
          </cell>
          <cell r="H83">
            <v>0.40076824583866838</v>
          </cell>
          <cell r="I83">
            <v>781</v>
          </cell>
          <cell r="J83">
            <v>361</v>
          </cell>
          <cell r="K83">
            <v>488</v>
          </cell>
          <cell r="L83">
            <v>0.42520612485276799</v>
          </cell>
          <cell r="M83">
            <v>849</v>
          </cell>
          <cell r="N83">
            <v>320</v>
          </cell>
          <cell r="O83">
            <v>418</v>
          </cell>
          <cell r="P83">
            <v>0.43360433604336046</v>
          </cell>
          <cell r="Q83">
            <v>738</v>
          </cell>
          <cell r="R83">
            <v>375</v>
          </cell>
          <cell r="S83">
            <v>417</v>
          </cell>
          <cell r="T83">
            <v>0.47348484848484851</v>
          </cell>
          <cell r="U83">
            <v>792</v>
          </cell>
        </row>
        <row r="84">
          <cell r="A84" t="str">
            <v>Pharmacie</v>
          </cell>
          <cell r="B84">
            <v>15</v>
          </cell>
          <cell r="C84">
            <v>21</v>
          </cell>
          <cell r="D84">
            <v>0.41666666666666669</v>
          </cell>
          <cell r="E84">
            <v>36</v>
          </cell>
          <cell r="F84">
            <v>21</v>
          </cell>
          <cell r="G84">
            <v>28</v>
          </cell>
          <cell r="H84">
            <v>0.42857142857142855</v>
          </cell>
          <cell r="I84">
            <v>49</v>
          </cell>
          <cell r="J84">
            <v>18</v>
          </cell>
          <cell r="K84">
            <v>27</v>
          </cell>
          <cell r="L84">
            <v>0.4</v>
          </cell>
          <cell r="M84">
            <v>45</v>
          </cell>
          <cell r="N84">
            <v>12</v>
          </cell>
          <cell r="O84">
            <v>29</v>
          </cell>
          <cell r="P84">
            <v>0.29268292682926828</v>
          </cell>
          <cell r="Q84">
            <v>41</v>
          </cell>
          <cell r="R84">
            <v>14</v>
          </cell>
          <cell r="S84">
            <v>24</v>
          </cell>
          <cell r="T84">
            <v>0.36842105263157893</v>
          </cell>
          <cell r="U84">
            <v>38</v>
          </cell>
        </row>
        <row r="85">
          <cell r="A85" t="str">
            <v>Sciences</v>
          </cell>
          <cell r="B85">
            <v>253</v>
          </cell>
          <cell r="C85">
            <v>1018</v>
          </cell>
          <cell r="D85">
            <v>0.19905586152635721</v>
          </cell>
          <cell r="E85">
            <v>1271</v>
          </cell>
          <cell r="F85">
            <v>329</v>
          </cell>
          <cell r="G85">
            <v>1187</v>
          </cell>
          <cell r="H85">
            <v>0.21701846965699209</v>
          </cell>
          <cell r="I85">
            <v>1516</v>
          </cell>
          <cell r="J85">
            <v>252</v>
          </cell>
          <cell r="K85">
            <v>1050</v>
          </cell>
          <cell r="L85">
            <v>0.19354838709677419</v>
          </cell>
          <cell r="M85">
            <v>1302</v>
          </cell>
          <cell r="N85">
            <v>272</v>
          </cell>
          <cell r="O85">
            <v>929</v>
          </cell>
          <cell r="P85">
            <v>0.22647793505412156</v>
          </cell>
          <cell r="Q85">
            <v>1201</v>
          </cell>
          <cell r="R85">
            <v>221</v>
          </cell>
          <cell r="S85">
            <v>888</v>
          </cell>
          <cell r="T85">
            <v>0.19927862939585211</v>
          </cell>
          <cell r="U85">
            <v>1109</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24</v>
          </cell>
          <cell r="C3">
            <v>16</v>
          </cell>
          <cell r="D3">
            <v>26</v>
          </cell>
          <cell r="E3">
            <v>19</v>
          </cell>
          <cell r="F3">
            <v>18</v>
          </cell>
          <cell r="G3">
            <v>16</v>
          </cell>
          <cell r="H3">
            <v>18</v>
          </cell>
          <cell r="I3">
            <v>13</v>
          </cell>
          <cell r="J3">
            <v>15</v>
          </cell>
          <cell r="K3">
            <v>9</v>
          </cell>
          <cell r="N3" t="str">
            <v>01</v>
          </cell>
          <cell r="O3">
            <v>37</v>
          </cell>
          <cell r="P3">
            <v>34</v>
          </cell>
          <cell r="Q3">
            <v>43</v>
          </cell>
          <cell r="R3">
            <v>33</v>
          </cell>
          <cell r="S3">
            <v>35</v>
          </cell>
          <cell r="T3">
            <v>36</v>
          </cell>
          <cell r="U3">
            <v>43</v>
          </cell>
          <cell r="V3">
            <v>31</v>
          </cell>
          <cell r="W3">
            <v>32</v>
          </cell>
          <cell r="X3">
            <v>24</v>
          </cell>
        </row>
        <row r="4">
          <cell r="A4" t="str">
            <v>02</v>
          </cell>
          <cell r="B4">
            <v>11</v>
          </cell>
          <cell r="C4">
            <v>15</v>
          </cell>
          <cell r="D4">
            <v>15</v>
          </cell>
          <cell r="E4">
            <v>11</v>
          </cell>
          <cell r="F4">
            <v>13</v>
          </cell>
          <cell r="G4">
            <v>18</v>
          </cell>
          <cell r="H4">
            <v>15</v>
          </cell>
          <cell r="I4">
            <v>14</v>
          </cell>
          <cell r="J4">
            <v>11</v>
          </cell>
          <cell r="K4">
            <v>9</v>
          </cell>
          <cell r="N4" t="str">
            <v>02</v>
          </cell>
          <cell r="O4">
            <v>38</v>
          </cell>
          <cell r="P4">
            <v>41</v>
          </cell>
          <cell r="Q4">
            <v>38</v>
          </cell>
          <cell r="R4">
            <v>51</v>
          </cell>
          <cell r="S4">
            <v>34</v>
          </cell>
          <cell r="T4">
            <v>22</v>
          </cell>
          <cell r="U4">
            <v>28</v>
          </cell>
          <cell r="V4">
            <v>26</v>
          </cell>
          <cell r="W4">
            <v>30</v>
          </cell>
          <cell r="X4">
            <v>26</v>
          </cell>
        </row>
        <row r="5">
          <cell r="A5" t="str">
            <v>03</v>
          </cell>
          <cell r="B5">
            <v>1</v>
          </cell>
          <cell r="C5">
            <v>1</v>
          </cell>
          <cell r="F5">
            <v>3</v>
          </cell>
          <cell r="G5">
            <v>1</v>
          </cell>
          <cell r="H5">
            <v>4</v>
          </cell>
          <cell r="I5">
            <v>2</v>
          </cell>
          <cell r="J5">
            <v>1</v>
          </cell>
          <cell r="K5">
            <v>2</v>
          </cell>
          <cell r="N5" t="str">
            <v>03</v>
          </cell>
          <cell r="O5">
            <v>93</v>
          </cell>
          <cell r="P5">
            <v>102</v>
          </cell>
          <cell r="Q5">
            <v>103</v>
          </cell>
          <cell r="R5">
            <v>112</v>
          </cell>
          <cell r="S5">
            <v>105</v>
          </cell>
          <cell r="T5">
            <v>91</v>
          </cell>
          <cell r="U5">
            <v>74</v>
          </cell>
          <cell r="V5">
            <v>104</v>
          </cell>
          <cell r="W5">
            <v>90</v>
          </cell>
          <cell r="X5">
            <v>84</v>
          </cell>
        </row>
        <row r="6">
          <cell r="A6" t="str">
            <v>04</v>
          </cell>
          <cell r="B6">
            <v>1</v>
          </cell>
          <cell r="C6">
            <v>2</v>
          </cell>
          <cell r="D6">
            <v>2</v>
          </cell>
          <cell r="E6">
            <v>3</v>
          </cell>
          <cell r="F6">
            <v>1</v>
          </cell>
          <cell r="G6">
            <v>1</v>
          </cell>
          <cell r="H6">
            <v>6</v>
          </cell>
          <cell r="I6">
            <v>2</v>
          </cell>
          <cell r="J6">
            <v>5</v>
          </cell>
          <cell r="K6">
            <v>4</v>
          </cell>
          <cell r="N6" t="str">
            <v>04</v>
          </cell>
          <cell r="O6">
            <v>53</v>
          </cell>
          <cell r="P6">
            <v>60</v>
          </cell>
          <cell r="Q6">
            <v>71</v>
          </cell>
          <cell r="R6">
            <v>82</v>
          </cell>
          <cell r="S6">
            <v>79</v>
          </cell>
          <cell r="T6">
            <v>77</v>
          </cell>
          <cell r="U6">
            <v>98</v>
          </cell>
          <cell r="V6">
            <v>80</v>
          </cell>
          <cell r="W6">
            <v>92</v>
          </cell>
          <cell r="X6">
            <v>98</v>
          </cell>
        </row>
        <row r="7">
          <cell r="A7" t="str">
            <v>05</v>
          </cell>
          <cell r="B7">
            <v>19</v>
          </cell>
          <cell r="C7">
            <v>23</v>
          </cell>
          <cell r="D7">
            <v>22</v>
          </cell>
          <cell r="E7">
            <v>24</v>
          </cell>
          <cell r="F7">
            <v>17</v>
          </cell>
          <cell r="G7">
            <v>11</v>
          </cell>
          <cell r="H7">
            <v>14</v>
          </cell>
          <cell r="I7">
            <v>13</v>
          </cell>
          <cell r="J7">
            <v>15</v>
          </cell>
          <cell r="K7">
            <v>22</v>
          </cell>
          <cell r="N7" t="str">
            <v>05</v>
          </cell>
          <cell r="O7">
            <v>28</v>
          </cell>
          <cell r="P7">
            <v>51</v>
          </cell>
          <cell r="Q7">
            <v>47</v>
          </cell>
          <cell r="R7">
            <v>54</v>
          </cell>
          <cell r="S7">
            <v>59</v>
          </cell>
          <cell r="T7">
            <v>41</v>
          </cell>
          <cell r="U7">
            <v>59</v>
          </cell>
          <cell r="V7">
            <v>64</v>
          </cell>
          <cell r="W7">
            <v>62</v>
          </cell>
          <cell r="X7">
            <v>52</v>
          </cell>
        </row>
        <row r="8">
          <cell r="A8" t="str">
            <v>06</v>
          </cell>
          <cell r="B8">
            <v>19</v>
          </cell>
          <cell r="C8">
            <v>18</v>
          </cell>
          <cell r="D8">
            <v>16</v>
          </cell>
          <cell r="E8">
            <v>27</v>
          </cell>
          <cell r="F8">
            <v>17</v>
          </cell>
          <cell r="G8">
            <v>11</v>
          </cell>
          <cell r="H8">
            <v>14</v>
          </cell>
          <cell r="I8">
            <v>13</v>
          </cell>
          <cell r="J8">
            <v>15</v>
          </cell>
          <cell r="K8">
            <v>4</v>
          </cell>
          <cell r="N8" t="str">
            <v>06</v>
          </cell>
          <cell r="O8">
            <v>5</v>
          </cell>
          <cell r="P8">
            <v>9</v>
          </cell>
          <cell r="Q8">
            <v>1</v>
          </cell>
          <cell r="R8">
            <v>10</v>
          </cell>
          <cell r="S8">
            <v>13</v>
          </cell>
          <cell r="T8">
            <v>18</v>
          </cell>
          <cell r="U8">
            <v>17</v>
          </cell>
          <cell r="V8">
            <v>24</v>
          </cell>
          <cell r="W8">
            <v>22</v>
          </cell>
          <cell r="X8">
            <v>22</v>
          </cell>
        </row>
        <row r="9">
          <cell r="A9" t="str">
            <v>07</v>
          </cell>
          <cell r="B9">
            <v>16</v>
          </cell>
          <cell r="C9">
            <v>10</v>
          </cell>
          <cell r="D9">
            <v>15</v>
          </cell>
          <cell r="E9">
            <v>13</v>
          </cell>
          <cell r="F9">
            <v>5</v>
          </cell>
          <cell r="G9">
            <v>14</v>
          </cell>
          <cell r="H9">
            <v>7</v>
          </cell>
          <cell r="I9">
            <v>11</v>
          </cell>
          <cell r="J9">
            <v>14</v>
          </cell>
          <cell r="K9">
            <v>9</v>
          </cell>
          <cell r="N9" t="str">
            <v>07</v>
          </cell>
          <cell r="O9">
            <v>9</v>
          </cell>
          <cell r="P9">
            <v>8</v>
          </cell>
          <cell r="Q9">
            <v>13</v>
          </cell>
          <cell r="R9">
            <v>9</v>
          </cell>
          <cell r="S9">
            <v>12</v>
          </cell>
          <cell r="T9">
            <v>22</v>
          </cell>
          <cell r="U9">
            <v>20</v>
          </cell>
          <cell r="V9">
            <v>16</v>
          </cell>
          <cell r="W9">
            <v>11</v>
          </cell>
          <cell r="X9">
            <v>23</v>
          </cell>
        </row>
        <row r="10">
          <cell r="A10" t="str">
            <v>08</v>
          </cell>
          <cell r="B10">
            <v>8</v>
          </cell>
          <cell r="C10">
            <v>4</v>
          </cell>
          <cell r="D10">
            <v>4</v>
          </cell>
          <cell r="E10">
            <v>1</v>
          </cell>
          <cell r="F10">
            <v>4</v>
          </cell>
          <cell r="G10">
            <v>7</v>
          </cell>
          <cell r="H10">
            <v>7</v>
          </cell>
          <cell r="I10">
            <v>5</v>
          </cell>
          <cell r="J10">
            <v>7</v>
          </cell>
          <cell r="K10">
            <v>2</v>
          </cell>
          <cell r="N10" t="str">
            <v>08</v>
          </cell>
          <cell r="O10">
            <v>3</v>
          </cell>
          <cell r="P10">
            <v>4</v>
          </cell>
          <cell r="Q10">
            <v>6</v>
          </cell>
          <cell r="R10">
            <v>6</v>
          </cell>
          <cell r="S10">
            <v>4</v>
          </cell>
          <cell r="T10">
            <v>10</v>
          </cell>
          <cell r="U10">
            <v>8</v>
          </cell>
          <cell r="V10">
            <v>21</v>
          </cell>
          <cell r="W10">
            <v>16</v>
          </cell>
          <cell r="X10">
            <v>11</v>
          </cell>
        </row>
        <row r="11">
          <cell r="A11" t="str">
            <v>09</v>
          </cell>
          <cell r="B11">
            <v>8</v>
          </cell>
          <cell r="C11">
            <v>17</v>
          </cell>
          <cell r="D11">
            <v>14</v>
          </cell>
          <cell r="E11">
            <v>16</v>
          </cell>
          <cell r="F11">
            <v>17</v>
          </cell>
          <cell r="G11">
            <v>19</v>
          </cell>
          <cell r="H11">
            <v>23</v>
          </cell>
          <cell r="I11">
            <v>22</v>
          </cell>
          <cell r="J11">
            <v>20</v>
          </cell>
          <cell r="K11">
            <v>21</v>
          </cell>
          <cell r="N11" t="str">
            <v>09</v>
          </cell>
          <cell r="O11">
            <v>33</v>
          </cell>
          <cell r="P11">
            <v>33</v>
          </cell>
          <cell r="Q11">
            <v>46</v>
          </cell>
          <cell r="R11">
            <v>45</v>
          </cell>
          <cell r="S11">
            <v>43</v>
          </cell>
          <cell r="T11">
            <v>43</v>
          </cell>
          <cell r="U11">
            <v>51</v>
          </cell>
          <cell r="V11">
            <v>56</v>
          </cell>
          <cell r="W11">
            <v>53</v>
          </cell>
          <cell r="X11">
            <v>72</v>
          </cell>
        </row>
        <row r="12">
          <cell r="A12" t="str">
            <v>10</v>
          </cell>
          <cell r="B12">
            <v>1</v>
          </cell>
          <cell r="C12">
            <v>2</v>
          </cell>
          <cell r="D12">
            <v>1</v>
          </cell>
          <cell r="E12">
            <v>2</v>
          </cell>
          <cell r="F12">
            <v>1</v>
          </cell>
          <cell r="G12">
            <v>2</v>
          </cell>
          <cell r="H12">
            <v>1</v>
          </cell>
          <cell r="I12">
            <v>5</v>
          </cell>
          <cell r="J12">
            <v>1</v>
          </cell>
          <cell r="K12">
            <v>4</v>
          </cell>
          <cell r="N12" t="str">
            <v>10</v>
          </cell>
          <cell r="O12">
            <v>29</v>
          </cell>
          <cell r="P12">
            <v>30</v>
          </cell>
          <cell r="Q12">
            <v>29</v>
          </cell>
          <cell r="R12">
            <v>33</v>
          </cell>
          <cell r="S12">
            <v>30</v>
          </cell>
          <cell r="T12">
            <v>19</v>
          </cell>
          <cell r="U12">
            <v>26</v>
          </cell>
          <cell r="V12">
            <v>31</v>
          </cell>
          <cell r="W12">
            <v>33</v>
          </cell>
          <cell r="X12">
            <v>38</v>
          </cell>
        </row>
        <row r="13">
          <cell r="A13" t="str">
            <v>11</v>
          </cell>
          <cell r="B13">
            <v>18</v>
          </cell>
          <cell r="C13">
            <v>27</v>
          </cell>
          <cell r="D13">
            <v>37</v>
          </cell>
          <cell r="E13">
            <v>28</v>
          </cell>
          <cell r="F13">
            <v>34</v>
          </cell>
          <cell r="G13">
            <v>14</v>
          </cell>
          <cell r="H13">
            <v>21</v>
          </cell>
          <cell r="I13">
            <v>27</v>
          </cell>
          <cell r="J13">
            <v>16</v>
          </cell>
          <cell r="K13">
            <v>23</v>
          </cell>
          <cell r="N13" t="str">
            <v>11</v>
          </cell>
          <cell r="O13">
            <v>14</v>
          </cell>
          <cell r="P13">
            <v>24</v>
          </cell>
          <cell r="Q13">
            <v>26</v>
          </cell>
          <cell r="R13">
            <v>17</v>
          </cell>
          <cell r="S13">
            <v>19</v>
          </cell>
          <cell r="T13">
            <v>17</v>
          </cell>
          <cell r="U13">
            <v>13</v>
          </cell>
          <cell r="V13">
            <v>23</v>
          </cell>
          <cell r="W13">
            <v>24</v>
          </cell>
          <cell r="X13">
            <v>17</v>
          </cell>
        </row>
        <row r="14">
          <cell r="A14" t="str">
            <v>12</v>
          </cell>
          <cell r="B14">
            <v>7</v>
          </cell>
          <cell r="C14">
            <v>10</v>
          </cell>
          <cell r="D14">
            <v>9</v>
          </cell>
          <cell r="E14">
            <v>17</v>
          </cell>
          <cell r="F14">
            <v>8</v>
          </cell>
          <cell r="G14">
            <v>5</v>
          </cell>
          <cell r="H14">
            <v>4</v>
          </cell>
          <cell r="I14">
            <v>10</v>
          </cell>
          <cell r="J14">
            <v>11</v>
          </cell>
          <cell r="K14">
            <v>6</v>
          </cell>
          <cell r="N14" t="str">
            <v>12</v>
          </cell>
          <cell r="O14">
            <v>28</v>
          </cell>
          <cell r="P14">
            <v>30</v>
          </cell>
          <cell r="Q14">
            <v>31</v>
          </cell>
          <cell r="R14">
            <v>27</v>
          </cell>
          <cell r="S14">
            <v>42</v>
          </cell>
          <cell r="T14">
            <v>27</v>
          </cell>
          <cell r="U14">
            <v>18</v>
          </cell>
          <cell r="V14">
            <v>29</v>
          </cell>
          <cell r="W14">
            <v>23</v>
          </cell>
          <cell r="X14">
            <v>20</v>
          </cell>
        </row>
        <row r="15">
          <cell r="A15" t="str">
            <v>13</v>
          </cell>
          <cell r="B15">
            <v>3</v>
          </cell>
          <cell r="C15">
            <v>3</v>
          </cell>
          <cell r="D15">
            <v>1</v>
          </cell>
          <cell r="E15">
            <v>4</v>
          </cell>
          <cell r="F15">
            <v>3</v>
          </cell>
          <cell r="G15">
            <v>2</v>
          </cell>
          <cell r="I15">
            <v>3</v>
          </cell>
          <cell r="J15">
            <v>2</v>
          </cell>
          <cell r="K15">
            <v>1</v>
          </cell>
          <cell r="N15" t="str">
            <v>Théologie</v>
          </cell>
          <cell r="S15">
            <v>1</v>
          </cell>
          <cell r="V15">
            <v>1</v>
          </cell>
          <cell r="W15">
            <v>3</v>
          </cell>
          <cell r="X15">
            <v>1</v>
          </cell>
        </row>
        <row r="16">
          <cell r="A16" t="str">
            <v>14</v>
          </cell>
          <cell r="B16">
            <v>19</v>
          </cell>
          <cell r="C16">
            <v>16</v>
          </cell>
          <cell r="D16">
            <v>14</v>
          </cell>
          <cell r="E16">
            <v>21</v>
          </cell>
          <cell r="F16">
            <v>21</v>
          </cell>
          <cell r="G16">
            <v>14</v>
          </cell>
          <cell r="H16">
            <v>4</v>
          </cell>
          <cell r="I16">
            <v>17</v>
          </cell>
          <cell r="J16">
            <v>13</v>
          </cell>
          <cell r="K16">
            <v>9</v>
          </cell>
        </row>
        <row r="17">
          <cell r="A17" t="str">
            <v>15</v>
          </cell>
          <cell r="B17">
            <v>13</v>
          </cell>
          <cell r="C17">
            <v>13</v>
          </cell>
          <cell r="D17">
            <v>8</v>
          </cell>
          <cell r="E17">
            <v>10</v>
          </cell>
          <cell r="F17">
            <v>12</v>
          </cell>
          <cell r="G17">
            <v>14</v>
          </cell>
          <cell r="H17">
            <v>7</v>
          </cell>
          <cell r="I17">
            <v>4</v>
          </cell>
          <cell r="J17">
            <v>6</v>
          </cell>
          <cell r="K17">
            <v>9</v>
          </cell>
        </row>
        <row r="18">
          <cell r="A18" t="str">
            <v>16</v>
          </cell>
          <cell r="B18">
            <v>9</v>
          </cell>
          <cell r="C18">
            <v>17</v>
          </cell>
          <cell r="D18">
            <v>19</v>
          </cell>
          <cell r="E18">
            <v>18</v>
          </cell>
          <cell r="F18">
            <v>20</v>
          </cell>
          <cell r="G18">
            <v>14</v>
          </cell>
          <cell r="H18">
            <v>10</v>
          </cell>
          <cell r="I18">
            <v>15</v>
          </cell>
          <cell r="J18">
            <v>16</v>
          </cell>
          <cell r="K18">
            <v>17</v>
          </cell>
        </row>
        <row r="19">
          <cell r="A19" t="str">
            <v>17</v>
          </cell>
          <cell r="B19">
            <v>5</v>
          </cell>
          <cell r="C19">
            <v>6</v>
          </cell>
          <cell r="D19">
            <v>4</v>
          </cell>
          <cell r="E19">
            <v>3</v>
          </cell>
          <cell r="F19">
            <v>1</v>
          </cell>
          <cell r="G19">
            <v>4</v>
          </cell>
          <cell r="H19">
            <v>6</v>
          </cell>
          <cell r="I19">
            <v>6</v>
          </cell>
          <cell r="J19">
            <v>7</v>
          </cell>
          <cell r="K19">
            <v>5</v>
          </cell>
          <cell r="O19" t="str">
            <v>MCF</v>
          </cell>
          <cell r="T19" t="str">
            <v>PR</v>
          </cell>
        </row>
        <row r="20">
          <cell r="A20" t="str">
            <v>18</v>
          </cell>
          <cell r="B20">
            <v>11</v>
          </cell>
          <cell r="C20">
            <v>9</v>
          </cell>
          <cell r="D20">
            <v>11</v>
          </cell>
          <cell r="E20">
            <v>13</v>
          </cell>
          <cell r="F20">
            <v>12</v>
          </cell>
          <cell r="G20">
            <v>7</v>
          </cell>
          <cell r="H20">
            <v>19</v>
          </cell>
          <cell r="I20">
            <v>8</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9</v>
          </cell>
          <cell r="C21">
            <v>8</v>
          </cell>
          <cell r="D21">
            <v>13</v>
          </cell>
          <cell r="E21">
            <v>12</v>
          </cell>
          <cell r="F21">
            <v>19</v>
          </cell>
          <cell r="G21">
            <v>5</v>
          </cell>
          <cell r="H21">
            <v>10</v>
          </cell>
          <cell r="I21">
            <v>13</v>
          </cell>
          <cell r="J21">
            <v>16</v>
          </cell>
          <cell r="K21">
            <v>14</v>
          </cell>
          <cell r="N21" t="str">
            <v>Droit</v>
          </cell>
          <cell r="O21">
            <v>75</v>
          </cell>
          <cell r="P21">
            <v>75</v>
          </cell>
          <cell r="Q21">
            <v>81</v>
          </cell>
          <cell r="R21">
            <v>84</v>
          </cell>
          <cell r="S21">
            <v>69</v>
          </cell>
          <cell r="T21">
            <v>58</v>
          </cell>
          <cell r="U21">
            <v>71</v>
          </cell>
          <cell r="V21">
            <v>57</v>
          </cell>
          <cell r="W21">
            <v>62</v>
          </cell>
          <cell r="X21">
            <v>50</v>
          </cell>
        </row>
        <row r="22">
          <cell r="A22" t="str">
            <v>20</v>
          </cell>
          <cell r="B22">
            <v>4</v>
          </cell>
          <cell r="C22">
            <v>2</v>
          </cell>
          <cell r="D22">
            <v>2</v>
          </cell>
          <cell r="E22">
            <v>4</v>
          </cell>
          <cell r="F22">
            <v>1</v>
          </cell>
          <cell r="G22">
            <v>4</v>
          </cell>
          <cell r="H22">
            <v>5</v>
          </cell>
          <cell r="I22">
            <v>5</v>
          </cell>
          <cell r="J22">
            <v>3</v>
          </cell>
          <cell r="K22">
            <v>1</v>
          </cell>
          <cell r="N22" t="str">
            <v>Lettres</v>
          </cell>
          <cell r="O22">
            <v>174</v>
          </cell>
          <cell r="P22">
            <v>192</v>
          </cell>
          <cell r="Q22">
            <v>205</v>
          </cell>
          <cell r="R22">
            <v>221</v>
          </cell>
          <cell r="S22">
            <v>227</v>
          </cell>
          <cell r="T22">
            <v>195</v>
          </cell>
          <cell r="U22">
            <v>190</v>
          </cell>
          <cell r="V22">
            <v>214</v>
          </cell>
          <cell r="W22">
            <v>208</v>
          </cell>
          <cell r="X22">
            <v>203</v>
          </cell>
        </row>
        <row r="23">
          <cell r="A23" t="str">
            <v>21</v>
          </cell>
          <cell r="B23">
            <v>4</v>
          </cell>
          <cell r="C23">
            <v>7</v>
          </cell>
          <cell r="D23">
            <v>2</v>
          </cell>
          <cell r="E23">
            <v>6</v>
          </cell>
          <cell r="F23">
            <v>5</v>
          </cell>
          <cell r="G23">
            <v>6</v>
          </cell>
          <cell r="H23">
            <v>11</v>
          </cell>
          <cell r="I23">
            <v>13</v>
          </cell>
          <cell r="J23">
            <v>9</v>
          </cell>
          <cell r="K23">
            <v>17</v>
          </cell>
          <cell r="N23" t="str">
            <v>Sciences</v>
          </cell>
          <cell r="O23">
            <v>107</v>
          </cell>
          <cell r="P23">
            <v>135</v>
          </cell>
          <cell r="Q23">
            <v>142</v>
          </cell>
          <cell r="R23">
            <v>157</v>
          </cell>
          <cell r="S23">
            <v>161</v>
          </cell>
          <cell r="T23">
            <v>153</v>
          </cell>
          <cell r="U23">
            <v>181</v>
          </cell>
          <cell r="V23">
            <v>212</v>
          </cell>
          <cell r="W23">
            <v>197</v>
          </cell>
          <cell r="X23">
            <v>218</v>
          </cell>
        </row>
        <row r="24">
          <cell r="A24" t="str">
            <v>22</v>
          </cell>
          <cell r="B24">
            <v>5</v>
          </cell>
          <cell r="C24">
            <v>7</v>
          </cell>
          <cell r="D24">
            <v>11</v>
          </cell>
          <cell r="E24">
            <v>19</v>
          </cell>
          <cell r="F24">
            <v>11</v>
          </cell>
          <cell r="G24">
            <v>26</v>
          </cell>
          <cell r="H24">
            <v>17</v>
          </cell>
          <cell r="I24">
            <v>13</v>
          </cell>
          <cell r="J24">
            <v>24</v>
          </cell>
          <cell r="K24">
            <v>23</v>
          </cell>
          <cell r="N24" t="str">
            <v>Pharmacie</v>
          </cell>
          <cell r="O24">
            <v>14</v>
          </cell>
          <cell r="P24">
            <v>24</v>
          </cell>
          <cell r="Q24">
            <v>26</v>
          </cell>
          <cell r="R24">
            <v>17</v>
          </cell>
          <cell r="S24">
            <v>19</v>
          </cell>
          <cell r="T24">
            <v>17</v>
          </cell>
          <cell r="U24">
            <v>13</v>
          </cell>
          <cell r="V24">
            <v>23</v>
          </cell>
          <cell r="W24">
            <v>24</v>
          </cell>
          <cell r="X24">
            <v>17</v>
          </cell>
        </row>
        <row r="25">
          <cell r="A25" t="str">
            <v>23</v>
          </cell>
          <cell r="B25">
            <v>4</v>
          </cell>
          <cell r="C25">
            <v>3</v>
          </cell>
          <cell r="D25">
            <v>8</v>
          </cell>
          <cell r="E25">
            <v>7</v>
          </cell>
          <cell r="F25">
            <v>9</v>
          </cell>
          <cell r="G25">
            <v>7</v>
          </cell>
          <cell r="H25">
            <v>12</v>
          </cell>
          <cell r="I25">
            <v>6</v>
          </cell>
          <cell r="J25">
            <v>5</v>
          </cell>
          <cell r="K25">
            <v>12</v>
          </cell>
          <cell r="N25" t="str">
            <v>Total général</v>
          </cell>
        </row>
        <row r="26">
          <cell r="A26" t="str">
            <v>24</v>
          </cell>
          <cell r="B26">
            <v>2</v>
          </cell>
          <cell r="C26">
            <v>1</v>
          </cell>
          <cell r="D26">
            <v>1</v>
          </cell>
          <cell r="F26">
            <v>1</v>
          </cell>
          <cell r="G26">
            <v>4</v>
          </cell>
          <cell r="H26">
            <v>8</v>
          </cell>
          <cell r="I26">
            <v>1</v>
          </cell>
          <cell r="J26">
            <v>4</v>
          </cell>
          <cell r="K26">
            <v>2</v>
          </cell>
        </row>
        <row r="27">
          <cell r="A27" t="str">
            <v>25</v>
          </cell>
          <cell r="B27">
            <v>5</v>
          </cell>
          <cell r="C27">
            <v>12</v>
          </cell>
          <cell r="D27">
            <v>12</v>
          </cell>
          <cell r="E27">
            <v>10</v>
          </cell>
          <cell r="F27">
            <v>14</v>
          </cell>
          <cell r="G27">
            <v>9</v>
          </cell>
          <cell r="H27">
            <v>19</v>
          </cell>
          <cell r="I27">
            <v>24</v>
          </cell>
          <cell r="J27">
            <v>21</v>
          </cell>
          <cell r="K27">
            <v>14</v>
          </cell>
        </row>
        <row r="28">
          <cell r="A28" t="str">
            <v>26</v>
          </cell>
          <cell r="B28">
            <v>9</v>
          </cell>
          <cell r="C28">
            <v>10</v>
          </cell>
          <cell r="D28">
            <v>9</v>
          </cell>
          <cell r="E28">
            <v>18</v>
          </cell>
          <cell r="F28">
            <v>17</v>
          </cell>
          <cell r="G28">
            <v>12</v>
          </cell>
          <cell r="H28">
            <v>16</v>
          </cell>
          <cell r="I28">
            <v>15</v>
          </cell>
          <cell r="J28">
            <v>19</v>
          </cell>
          <cell r="K28">
            <v>22</v>
          </cell>
        </row>
        <row r="29">
          <cell r="A29" t="str">
            <v>27</v>
          </cell>
          <cell r="B29">
            <v>14</v>
          </cell>
          <cell r="C29">
            <v>29</v>
          </cell>
          <cell r="D29">
            <v>26</v>
          </cell>
          <cell r="E29">
            <v>26</v>
          </cell>
          <cell r="F29">
            <v>28</v>
          </cell>
          <cell r="G29">
            <v>20</v>
          </cell>
          <cell r="H29">
            <v>24</v>
          </cell>
          <cell r="I29">
            <v>25</v>
          </cell>
          <cell r="J29">
            <v>22</v>
          </cell>
          <cell r="K29">
            <v>16</v>
          </cell>
        </row>
        <row r="30">
          <cell r="A30" t="str">
            <v>28</v>
          </cell>
          <cell r="B30">
            <v>3</v>
          </cell>
          <cell r="C30">
            <v>7</v>
          </cell>
          <cell r="D30">
            <v>1</v>
          </cell>
          <cell r="E30">
            <v>6</v>
          </cell>
          <cell r="F30">
            <v>7</v>
          </cell>
          <cell r="G30">
            <v>8</v>
          </cell>
          <cell r="H30">
            <v>11</v>
          </cell>
          <cell r="I30">
            <v>11</v>
          </cell>
          <cell r="J30">
            <v>10</v>
          </cell>
          <cell r="K30">
            <v>11</v>
          </cell>
        </row>
        <row r="31">
          <cell r="A31" t="str">
            <v>29</v>
          </cell>
          <cell r="B31">
            <v>1</v>
          </cell>
          <cell r="C31">
            <v>1</v>
          </cell>
          <cell r="E31">
            <v>2</v>
          </cell>
          <cell r="F31">
            <v>2</v>
          </cell>
          <cell r="G31">
            <v>5</v>
          </cell>
          <cell r="H31">
            <v>4</v>
          </cell>
          <cell r="I31">
            <v>8</v>
          </cell>
          <cell r="J31">
            <v>8</v>
          </cell>
          <cell r="K31">
            <v>8</v>
          </cell>
        </row>
        <row r="32">
          <cell r="A32" t="str">
            <v>30</v>
          </cell>
          <cell r="B32">
            <v>1</v>
          </cell>
          <cell r="C32">
            <v>1</v>
          </cell>
          <cell r="E32">
            <v>2</v>
          </cell>
          <cell r="F32">
            <v>4</v>
          </cell>
          <cell r="G32">
            <v>5</v>
          </cell>
          <cell r="H32">
            <v>2</v>
          </cell>
          <cell r="I32">
            <v>5</v>
          </cell>
          <cell r="J32">
            <v>4</v>
          </cell>
          <cell r="K32">
            <v>3</v>
          </cell>
        </row>
        <row r="33">
          <cell r="A33" t="str">
            <v>31</v>
          </cell>
          <cell r="C33">
            <v>1</v>
          </cell>
          <cell r="D33">
            <v>4</v>
          </cell>
          <cell r="E33">
            <v>1</v>
          </cell>
          <cell r="F33">
            <v>2</v>
          </cell>
          <cell r="G33">
            <v>7</v>
          </cell>
          <cell r="H33">
            <v>10</v>
          </cell>
          <cell r="I33">
            <v>6</v>
          </cell>
          <cell r="J33">
            <v>5</v>
          </cell>
          <cell r="K33">
            <v>11</v>
          </cell>
        </row>
        <row r="34">
          <cell r="A34" t="str">
            <v>32</v>
          </cell>
          <cell r="B34">
            <v>5</v>
          </cell>
          <cell r="C34">
            <v>5</v>
          </cell>
          <cell r="D34">
            <v>6</v>
          </cell>
          <cell r="E34">
            <v>5</v>
          </cell>
          <cell r="F34">
            <v>5</v>
          </cell>
          <cell r="G34">
            <v>8</v>
          </cell>
          <cell r="H34">
            <v>6</v>
          </cell>
          <cell r="I34">
            <v>5</v>
          </cell>
          <cell r="J34">
            <v>2</v>
          </cell>
          <cell r="K34">
            <v>6</v>
          </cell>
        </row>
        <row r="35">
          <cell r="A35" t="str">
            <v>33</v>
          </cell>
          <cell r="B35">
            <v>4</v>
          </cell>
          <cell r="C35">
            <v>2</v>
          </cell>
          <cell r="D35">
            <v>3</v>
          </cell>
          <cell r="E35">
            <v>3</v>
          </cell>
          <cell r="F35">
            <v>5</v>
          </cell>
          <cell r="G35">
            <v>7</v>
          </cell>
          <cell r="H35">
            <v>4</v>
          </cell>
          <cell r="I35">
            <v>5</v>
          </cell>
          <cell r="J35">
            <v>4</v>
          </cell>
          <cell r="K35">
            <v>6</v>
          </cell>
        </row>
        <row r="36">
          <cell r="A36" t="str">
            <v>34</v>
          </cell>
          <cell r="D36">
            <v>1</v>
          </cell>
          <cell r="F36">
            <v>1</v>
          </cell>
          <cell r="I36">
            <v>2</v>
          </cell>
          <cell r="K36">
            <v>1</v>
          </cell>
        </row>
        <row r="37">
          <cell r="A37" t="str">
            <v>35</v>
          </cell>
          <cell r="B37">
            <v>1</v>
          </cell>
          <cell r="C37">
            <v>2</v>
          </cell>
          <cell r="D37">
            <v>3</v>
          </cell>
          <cell r="E37">
            <v>2</v>
          </cell>
          <cell r="F37">
            <v>2</v>
          </cell>
          <cell r="G37">
            <v>7</v>
          </cell>
          <cell r="H37">
            <v>5</v>
          </cell>
          <cell r="I37">
            <v>13</v>
          </cell>
          <cell r="J37">
            <v>7</v>
          </cell>
          <cell r="K37">
            <v>7</v>
          </cell>
        </row>
        <row r="38">
          <cell r="A38" t="str">
            <v>36</v>
          </cell>
          <cell r="B38">
            <v>2</v>
          </cell>
          <cell r="C38">
            <v>2</v>
          </cell>
          <cell r="D38">
            <v>2</v>
          </cell>
          <cell r="E38">
            <v>1</v>
          </cell>
          <cell r="F38">
            <v>1</v>
          </cell>
          <cell r="G38">
            <v>3</v>
          </cell>
          <cell r="H38">
            <v>3</v>
          </cell>
          <cell r="I38">
            <v>5</v>
          </cell>
          <cell r="J38">
            <v>6</v>
          </cell>
        </row>
        <row r="39">
          <cell r="A39" t="str">
            <v>37</v>
          </cell>
          <cell r="E39">
            <v>3</v>
          </cell>
          <cell r="I39">
            <v>1</v>
          </cell>
          <cell r="J39">
            <v>3</v>
          </cell>
          <cell r="K39">
            <v>3</v>
          </cell>
        </row>
        <row r="40">
          <cell r="A40" t="str">
            <v>60</v>
          </cell>
          <cell r="B40">
            <v>14</v>
          </cell>
          <cell r="C40">
            <v>14</v>
          </cell>
          <cell r="D40">
            <v>22</v>
          </cell>
          <cell r="E40">
            <v>15</v>
          </cell>
          <cell r="F40">
            <v>14</v>
          </cell>
          <cell r="G40">
            <v>17</v>
          </cell>
          <cell r="H40">
            <v>16</v>
          </cell>
          <cell r="I40">
            <v>18</v>
          </cell>
          <cell r="J40">
            <v>25</v>
          </cell>
          <cell r="K40">
            <v>24</v>
          </cell>
        </row>
        <row r="41">
          <cell r="A41" t="str">
            <v>61</v>
          </cell>
          <cell r="B41">
            <v>6</v>
          </cell>
          <cell r="C41">
            <v>8</v>
          </cell>
          <cell r="D41">
            <v>9</v>
          </cell>
          <cell r="E41">
            <v>12</v>
          </cell>
          <cell r="F41">
            <v>11</v>
          </cell>
          <cell r="G41">
            <v>5</v>
          </cell>
          <cell r="H41">
            <v>8</v>
          </cell>
          <cell r="I41">
            <v>11</v>
          </cell>
          <cell r="J41">
            <v>13</v>
          </cell>
          <cell r="K41">
            <v>18</v>
          </cell>
        </row>
        <row r="42">
          <cell r="A42" t="str">
            <v>62</v>
          </cell>
          <cell r="B42">
            <v>8</v>
          </cell>
          <cell r="C42">
            <v>6</v>
          </cell>
          <cell r="D42">
            <v>8</v>
          </cell>
          <cell r="E42">
            <v>6</v>
          </cell>
          <cell r="F42">
            <v>4</v>
          </cell>
          <cell r="G42">
            <v>13</v>
          </cell>
          <cell r="H42">
            <v>15</v>
          </cell>
          <cell r="I42">
            <v>7</v>
          </cell>
          <cell r="J42">
            <v>8</v>
          </cell>
          <cell r="K42">
            <v>16</v>
          </cell>
        </row>
        <row r="43">
          <cell r="A43" t="str">
            <v>63</v>
          </cell>
          <cell r="B43">
            <v>5</v>
          </cell>
          <cell r="C43">
            <v>5</v>
          </cell>
          <cell r="D43">
            <v>7</v>
          </cell>
          <cell r="E43">
            <v>12</v>
          </cell>
          <cell r="F43">
            <v>14</v>
          </cell>
          <cell r="G43">
            <v>8</v>
          </cell>
          <cell r="H43">
            <v>12</v>
          </cell>
          <cell r="I43">
            <v>20</v>
          </cell>
          <cell r="J43">
            <v>7</v>
          </cell>
          <cell r="K43">
            <v>14</v>
          </cell>
        </row>
        <row r="44">
          <cell r="A44" t="str">
            <v>64</v>
          </cell>
          <cell r="B44">
            <v>7</v>
          </cell>
          <cell r="C44">
            <v>14</v>
          </cell>
          <cell r="D44">
            <v>11</v>
          </cell>
          <cell r="E44">
            <v>9</v>
          </cell>
          <cell r="F44">
            <v>4</v>
          </cell>
          <cell r="G44">
            <v>4</v>
          </cell>
          <cell r="H44">
            <v>9</v>
          </cell>
          <cell r="I44">
            <v>8</v>
          </cell>
          <cell r="J44">
            <v>12</v>
          </cell>
          <cell r="K44">
            <v>9</v>
          </cell>
        </row>
        <row r="45">
          <cell r="A45" t="str">
            <v>65</v>
          </cell>
          <cell r="B45">
            <v>6</v>
          </cell>
          <cell r="C45">
            <v>4</v>
          </cell>
          <cell r="D45">
            <v>6</v>
          </cell>
          <cell r="E45">
            <v>7</v>
          </cell>
          <cell r="F45">
            <v>10</v>
          </cell>
          <cell r="G45">
            <v>5</v>
          </cell>
          <cell r="H45">
            <v>4</v>
          </cell>
          <cell r="I45">
            <v>9</v>
          </cell>
          <cell r="J45">
            <v>7</v>
          </cell>
          <cell r="K45">
            <v>8</v>
          </cell>
        </row>
        <row r="46">
          <cell r="A46" t="str">
            <v>66</v>
          </cell>
          <cell r="B46">
            <v>6</v>
          </cell>
          <cell r="C46">
            <v>3</v>
          </cell>
          <cell r="D46">
            <v>3</v>
          </cell>
          <cell r="E46">
            <v>6</v>
          </cell>
          <cell r="F46">
            <v>5</v>
          </cell>
          <cell r="G46">
            <v>6</v>
          </cell>
          <cell r="H46">
            <v>2</v>
          </cell>
          <cell r="I46">
            <v>7</v>
          </cell>
          <cell r="J46">
            <v>2</v>
          </cell>
          <cell r="K46">
            <v>6</v>
          </cell>
        </row>
        <row r="47">
          <cell r="A47" t="str">
            <v>67</v>
          </cell>
          <cell r="B47">
            <v>1</v>
          </cell>
          <cell r="C47">
            <v>4</v>
          </cell>
          <cell r="D47">
            <v>3</v>
          </cell>
          <cell r="E47">
            <v>4</v>
          </cell>
          <cell r="F47">
            <v>6</v>
          </cell>
          <cell r="G47">
            <v>2</v>
          </cell>
          <cell r="H47">
            <v>4</v>
          </cell>
          <cell r="I47">
            <v>2</v>
          </cell>
          <cell r="J47">
            <v>4</v>
          </cell>
          <cell r="K47">
            <v>7</v>
          </cell>
        </row>
        <row r="48">
          <cell r="A48" t="str">
            <v>68</v>
          </cell>
          <cell r="B48">
            <v>7</v>
          </cell>
          <cell r="C48">
            <v>3</v>
          </cell>
          <cell r="D48">
            <v>5</v>
          </cell>
          <cell r="E48">
            <v>4</v>
          </cell>
          <cell r="F48">
            <v>2</v>
          </cell>
          <cell r="G48">
            <v>2</v>
          </cell>
          <cell r="H48">
            <v>5</v>
          </cell>
          <cell r="I48">
            <v>2</v>
          </cell>
          <cell r="J48">
            <v>3</v>
          </cell>
          <cell r="K48">
            <v>4</v>
          </cell>
        </row>
        <row r="49">
          <cell r="A49" t="str">
            <v>69</v>
          </cell>
          <cell r="B49">
            <v>2</v>
          </cell>
          <cell r="C49">
            <v>2</v>
          </cell>
          <cell r="D49">
            <v>1</v>
          </cell>
          <cell r="E49">
            <v>3</v>
          </cell>
          <cell r="F49">
            <v>3</v>
          </cell>
          <cell r="H49">
            <v>2</v>
          </cell>
          <cell r="I49">
            <v>3</v>
          </cell>
          <cell r="J49">
            <v>5</v>
          </cell>
          <cell r="K49">
            <v>4</v>
          </cell>
        </row>
        <row r="50">
          <cell r="A50" t="str">
            <v>70</v>
          </cell>
          <cell r="B50">
            <v>11</v>
          </cell>
          <cell r="C50">
            <v>10</v>
          </cell>
          <cell r="D50">
            <v>10</v>
          </cell>
          <cell r="E50">
            <v>13</v>
          </cell>
          <cell r="F50">
            <v>15</v>
          </cell>
          <cell r="G50">
            <v>9</v>
          </cell>
          <cell r="H50">
            <v>8</v>
          </cell>
          <cell r="I50">
            <v>13</v>
          </cell>
          <cell r="J50">
            <v>6</v>
          </cell>
          <cell r="K50">
            <v>9</v>
          </cell>
        </row>
        <row r="51">
          <cell r="A51" t="str">
            <v>71</v>
          </cell>
          <cell r="B51">
            <v>14</v>
          </cell>
          <cell r="C51">
            <v>9</v>
          </cell>
          <cell r="D51">
            <v>15</v>
          </cell>
          <cell r="E51">
            <v>9</v>
          </cell>
          <cell r="F51">
            <v>15</v>
          </cell>
          <cell r="G51">
            <v>12</v>
          </cell>
          <cell r="H51">
            <v>5</v>
          </cell>
          <cell r="I51">
            <v>6</v>
          </cell>
          <cell r="J51">
            <v>10</v>
          </cell>
          <cell r="K51">
            <v>7</v>
          </cell>
        </row>
        <row r="52">
          <cell r="A52" t="str">
            <v>72</v>
          </cell>
          <cell r="B52">
            <v>1</v>
          </cell>
          <cell r="C52">
            <v>1</v>
          </cell>
          <cell r="E52">
            <v>1</v>
          </cell>
          <cell r="F52">
            <v>1</v>
          </cell>
          <cell r="G52">
            <v>1</v>
          </cell>
          <cell r="I52">
            <v>3</v>
          </cell>
          <cell r="J52">
            <v>1</v>
          </cell>
        </row>
        <row r="53">
          <cell r="A53" t="str">
            <v>73</v>
          </cell>
          <cell r="C53">
            <v>1</v>
          </cell>
          <cell r="E53">
            <v>1</v>
          </cell>
          <cell r="F53">
            <v>1</v>
          </cell>
          <cell r="G53">
            <v>4</v>
          </cell>
          <cell r="H53">
            <v>1</v>
          </cell>
          <cell r="I53">
            <v>3</v>
          </cell>
          <cell r="K53">
            <v>2</v>
          </cell>
        </row>
        <row r="54">
          <cell r="A54" t="str">
            <v>74</v>
          </cell>
          <cell r="B54">
            <v>2</v>
          </cell>
          <cell r="C54">
            <v>9</v>
          </cell>
          <cell r="D54">
            <v>6</v>
          </cell>
          <cell r="E54">
            <v>3</v>
          </cell>
          <cell r="F54">
            <v>10</v>
          </cell>
          <cell r="G54">
            <v>1</v>
          </cell>
          <cell r="H54">
            <v>4</v>
          </cell>
          <cell r="I54">
            <v>4</v>
          </cell>
          <cell r="J54">
            <v>6</v>
          </cell>
          <cell r="K54">
            <v>2</v>
          </cell>
        </row>
        <row r="55">
          <cell r="A55" t="str">
            <v>76</v>
          </cell>
          <cell r="F55">
            <v>1</v>
          </cell>
          <cell r="J55">
            <v>2</v>
          </cell>
        </row>
        <row r="56">
          <cell r="A56" t="str">
            <v>77</v>
          </cell>
          <cell r="I56">
            <v>1</v>
          </cell>
          <cell r="J56">
            <v>1</v>
          </cell>
          <cell r="K56">
            <v>1</v>
          </cell>
        </row>
        <row r="57">
          <cell r="A57" t="str">
            <v>85</v>
          </cell>
          <cell r="B57">
            <v>6</v>
          </cell>
          <cell r="C57">
            <v>12</v>
          </cell>
          <cell r="D57">
            <v>9</v>
          </cell>
          <cell r="E57">
            <v>8</v>
          </cell>
          <cell r="F57">
            <v>4</v>
          </cell>
          <cell r="G57">
            <v>5</v>
          </cell>
          <cell r="H57">
            <v>3</v>
          </cell>
          <cell r="I57">
            <v>6</v>
          </cell>
          <cell r="J57">
            <v>6</v>
          </cell>
          <cell r="K57">
            <v>6</v>
          </cell>
        </row>
        <row r="58">
          <cell r="A58" t="str">
            <v>86</v>
          </cell>
          <cell r="B58">
            <v>2</v>
          </cell>
          <cell r="C58">
            <v>6</v>
          </cell>
          <cell r="D58">
            <v>8</v>
          </cell>
          <cell r="E58">
            <v>4</v>
          </cell>
          <cell r="F58">
            <v>6</v>
          </cell>
          <cell r="G58">
            <v>7</v>
          </cell>
          <cell r="H58">
            <v>6</v>
          </cell>
          <cell r="I58">
            <v>6</v>
          </cell>
          <cell r="J58">
            <v>14</v>
          </cell>
          <cell r="K58">
            <v>6</v>
          </cell>
        </row>
        <row r="59">
          <cell r="A59" t="str">
            <v>87</v>
          </cell>
          <cell r="B59">
            <v>6</v>
          </cell>
          <cell r="C59">
            <v>6</v>
          </cell>
          <cell r="D59">
            <v>9</v>
          </cell>
          <cell r="E59">
            <v>5</v>
          </cell>
          <cell r="F59">
            <v>9</v>
          </cell>
          <cell r="G59">
            <v>5</v>
          </cell>
          <cell r="H59">
            <v>4</v>
          </cell>
          <cell r="I59">
            <v>11</v>
          </cell>
          <cell r="J59">
            <v>4</v>
          </cell>
          <cell r="K59">
            <v>5</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110</v>
          </cell>
          <cell r="C3">
            <v>92</v>
          </cell>
          <cell r="D3">
            <v>0.54455445544554459</v>
          </cell>
          <cell r="E3">
            <v>202</v>
          </cell>
          <cell r="F3">
            <v>148</v>
          </cell>
          <cell r="G3">
            <v>104</v>
          </cell>
          <cell r="H3">
            <v>0.58730158730158732</v>
          </cell>
          <cell r="I3">
            <v>252</v>
          </cell>
          <cell r="J3">
            <v>127</v>
          </cell>
          <cell r="K3">
            <v>107</v>
          </cell>
          <cell r="L3">
            <v>0.54273504273504269</v>
          </cell>
          <cell r="M3">
            <v>234</v>
          </cell>
          <cell r="N3">
            <v>102</v>
          </cell>
          <cell r="O3">
            <v>81</v>
          </cell>
          <cell r="P3">
            <v>0.55737704918032782</v>
          </cell>
          <cell r="Q3">
            <v>183</v>
          </cell>
          <cell r="R3">
            <v>101</v>
          </cell>
          <cell r="S3">
            <v>76</v>
          </cell>
          <cell r="T3">
            <v>0.57062146892655363</v>
          </cell>
          <cell r="U3">
            <v>177</v>
          </cell>
        </row>
        <row r="4">
          <cell r="A4" t="str">
            <v>02</v>
          </cell>
          <cell r="B4">
            <v>57</v>
          </cell>
          <cell r="C4">
            <v>64</v>
          </cell>
          <cell r="D4">
            <v>0.47107438016528924</v>
          </cell>
          <cell r="E4">
            <v>121</v>
          </cell>
          <cell r="F4">
            <v>75</v>
          </cell>
          <cell r="G4">
            <v>69</v>
          </cell>
          <cell r="H4">
            <v>0.52083333333333337</v>
          </cell>
          <cell r="I4">
            <v>144</v>
          </cell>
          <cell r="J4">
            <v>48</v>
          </cell>
          <cell r="K4">
            <v>63</v>
          </cell>
          <cell r="L4">
            <v>0.43243243243243246</v>
          </cell>
          <cell r="M4">
            <v>111</v>
          </cell>
          <cell r="N4">
            <v>60</v>
          </cell>
          <cell r="O4">
            <v>69</v>
          </cell>
          <cell r="P4">
            <v>0.46511627906976744</v>
          </cell>
          <cell r="Q4">
            <v>129</v>
          </cell>
          <cell r="R4">
            <v>48</v>
          </cell>
          <cell r="S4">
            <v>64</v>
          </cell>
          <cell r="T4">
            <v>0.42857142857142855</v>
          </cell>
          <cell r="U4">
            <v>112</v>
          </cell>
        </row>
        <row r="5">
          <cell r="A5" t="str">
            <v>03</v>
          </cell>
          <cell r="B5">
            <v>23</v>
          </cell>
          <cell r="C5">
            <v>38</v>
          </cell>
          <cell r="D5">
            <v>0.37704918032786883</v>
          </cell>
          <cell r="E5">
            <v>61</v>
          </cell>
          <cell r="F5">
            <v>24</v>
          </cell>
          <cell r="G5">
            <v>40</v>
          </cell>
          <cell r="H5">
            <v>0.375</v>
          </cell>
          <cell r="I5">
            <v>64</v>
          </cell>
          <cell r="J5">
            <v>20</v>
          </cell>
          <cell r="K5">
            <v>41</v>
          </cell>
          <cell r="L5">
            <v>0.32786885245901637</v>
          </cell>
          <cell r="M5">
            <v>61</v>
          </cell>
          <cell r="N5">
            <v>28</v>
          </cell>
          <cell r="O5">
            <v>37</v>
          </cell>
          <cell r="P5">
            <v>0.43076923076923079</v>
          </cell>
          <cell r="Q5">
            <v>65</v>
          </cell>
          <cell r="R5">
            <v>22</v>
          </cell>
          <cell r="S5">
            <v>33</v>
          </cell>
          <cell r="T5">
            <v>0.4</v>
          </cell>
          <cell r="U5">
            <v>55</v>
          </cell>
        </row>
        <row r="6">
          <cell r="A6" t="str">
            <v>04</v>
          </cell>
          <cell r="B6">
            <v>108</v>
          </cell>
          <cell r="C6">
            <v>124</v>
          </cell>
          <cell r="D6">
            <v>0.46551724137931033</v>
          </cell>
          <cell r="E6">
            <v>232</v>
          </cell>
          <cell r="F6">
            <v>122</v>
          </cell>
          <cell r="G6">
            <v>111</v>
          </cell>
          <cell r="H6">
            <v>0.52360515021459231</v>
          </cell>
          <cell r="I6">
            <v>233</v>
          </cell>
          <cell r="J6">
            <v>145</v>
          </cell>
          <cell r="K6">
            <v>164</v>
          </cell>
          <cell r="L6">
            <v>0.46925566343042069</v>
          </cell>
          <cell r="M6">
            <v>309</v>
          </cell>
          <cell r="N6">
            <v>148</v>
          </cell>
          <cell r="O6">
            <v>152</v>
          </cell>
          <cell r="P6">
            <v>0.49333333333333335</v>
          </cell>
          <cell r="Q6">
            <v>300</v>
          </cell>
          <cell r="R6">
            <v>144</v>
          </cell>
          <cell r="S6">
            <v>189</v>
          </cell>
          <cell r="T6">
            <v>0.43243243243243246</v>
          </cell>
          <cell r="U6">
            <v>333</v>
          </cell>
        </row>
        <row r="7">
          <cell r="A7" t="str">
            <v>05</v>
          </cell>
          <cell r="B7">
            <v>129</v>
          </cell>
          <cell r="C7">
            <v>138</v>
          </cell>
          <cell r="D7">
            <v>0.48314606741573035</v>
          </cell>
          <cell r="E7">
            <v>267</v>
          </cell>
          <cell r="F7">
            <v>154</v>
          </cell>
          <cell r="G7">
            <v>174</v>
          </cell>
          <cell r="H7">
            <v>0.46951219512195119</v>
          </cell>
          <cell r="I7">
            <v>328</v>
          </cell>
          <cell r="J7">
            <v>129</v>
          </cell>
          <cell r="K7">
            <v>180</v>
          </cell>
          <cell r="L7">
            <v>0.41747572815533979</v>
          </cell>
          <cell r="M7">
            <v>309</v>
          </cell>
          <cell r="N7">
            <v>162</v>
          </cell>
          <cell r="O7">
            <v>233</v>
          </cell>
          <cell r="P7">
            <v>0.41012658227848103</v>
          </cell>
          <cell r="Q7">
            <v>395</v>
          </cell>
          <cell r="R7">
            <v>126</v>
          </cell>
          <cell r="S7">
            <v>203</v>
          </cell>
          <cell r="T7">
            <v>0.38297872340425532</v>
          </cell>
          <cell r="U7">
            <v>329</v>
          </cell>
        </row>
        <row r="8">
          <cell r="A8" t="str">
            <v>06</v>
          </cell>
          <cell r="B8">
            <v>183</v>
          </cell>
          <cell r="C8">
            <v>171</v>
          </cell>
          <cell r="D8">
            <v>0.51694915254237284</v>
          </cell>
          <cell r="E8">
            <v>354</v>
          </cell>
          <cell r="F8">
            <v>205</v>
          </cell>
          <cell r="G8">
            <v>204</v>
          </cell>
          <cell r="H8">
            <v>0.5012224938875306</v>
          </cell>
          <cell r="I8">
            <v>409</v>
          </cell>
          <cell r="J8">
            <v>162</v>
          </cell>
          <cell r="K8">
            <v>163</v>
          </cell>
          <cell r="L8">
            <v>0.49846153846153846</v>
          </cell>
          <cell r="M8">
            <v>325</v>
          </cell>
          <cell r="N8">
            <v>206</v>
          </cell>
          <cell r="O8">
            <v>212</v>
          </cell>
          <cell r="P8">
            <v>0.49282296650717705</v>
          </cell>
          <cell r="Q8">
            <v>418</v>
          </cell>
          <cell r="R8">
            <v>185</v>
          </cell>
          <cell r="S8">
            <v>174</v>
          </cell>
          <cell r="T8">
            <v>0.51532033426183843</v>
          </cell>
          <cell r="U8">
            <v>359</v>
          </cell>
        </row>
        <row r="9">
          <cell r="A9" t="str">
            <v>07</v>
          </cell>
          <cell r="B9">
            <v>253</v>
          </cell>
          <cell r="C9">
            <v>106</v>
          </cell>
          <cell r="D9">
            <v>0.70473537604456826</v>
          </cell>
          <cell r="E9">
            <v>359</v>
          </cell>
          <cell r="F9">
            <v>267</v>
          </cell>
          <cell r="G9">
            <v>102</v>
          </cell>
          <cell r="H9">
            <v>0.72357723577235777</v>
          </cell>
          <cell r="I9">
            <v>369</v>
          </cell>
          <cell r="J9">
            <v>342</v>
          </cell>
          <cell r="K9">
            <v>121</v>
          </cell>
          <cell r="L9">
            <v>0.73866090712742982</v>
          </cell>
          <cell r="M9">
            <v>463</v>
          </cell>
          <cell r="N9">
            <v>389</v>
          </cell>
          <cell r="O9">
            <v>126</v>
          </cell>
          <cell r="P9">
            <v>0.75533980582524274</v>
          </cell>
          <cell r="Q9">
            <v>515</v>
          </cell>
          <cell r="R9">
            <v>287</v>
          </cell>
          <cell r="S9">
            <v>122</v>
          </cell>
          <cell r="T9">
            <v>0.70171149144254275</v>
          </cell>
          <cell r="U9">
            <v>409</v>
          </cell>
        </row>
        <row r="10">
          <cell r="A10" t="str">
            <v>08</v>
          </cell>
          <cell r="B10">
            <v>78</v>
          </cell>
          <cell r="C10">
            <v>42</v>
          </cell>
          <cell r="D10">
            <v>0.65</v>
          </cell>
          <cell r="E10">
            <v>120</v>
          </cell>
          <cell r="F10">
            <v>52</v>
          </cell>
          <cell r="G10">
            <v>31</v>
          </cell>
          <cell r="H10">
            <v>0.62650602409638556</v>
          </cell>
          <cell r="I10">
            <v>83</v>
          </cell>
          <cell r="J10">
            <v>50</v>
          </cell>
          <cell r="K10">
            <v>32</v>
          </cell>
          <cell r="L10">
            <v>0.6097560975609756</v>
          </cell>
          <cell r="M10">
            <v>82</v>
          </cell>
          <cell r="N10">
            <v>45</v>
          </cell>
          <cell r="O10">
            <v>26</v>
          </cell>
          <cell r="P10">
            <v>0.63380281690140849</v>
          </cell>
          <cell r="Q10">
            <v>71</v>
          </cell>
          <cell r="R10">
            <v>78</v>
          </cell>
          <cell r="S10">
            <v>37</v>
          </cell>
          <cell r="T10">
            <v>0.67826086956521736</v>
          </cell>
          <cell r="U10">
            <v>115</v>
          </cell>
        </row>
        <row r="11">
          <cell r="A11" t="str">
            <v>09</v>
          </cell>
          <cell r="B11">
            <v>324</v>
          </cell>
          <cell r="C11">
            <v>181</v>
          </cell>
          <cell r="D11">
            <v>0.6415841584158416</v>
          </cell>
          <cell r="E11">
            <v>505</v>
          </cell>
          <cell r="F11">
            <v>320</v>
          </cell>
          <cell r="G11">
            <v>150</v>
          </cell>
          <cell r="H11">
            <v>0.68085106382978722</v>
          </cell>
          <cell r="I11">
            <v>470</v>
          </cell>
          <cell r="J11">
            <v>267</v>
          </cell>
          <cell r="K11">
            <v>99</v>
          </cell>
          <cell r="L11">
            <v>0.72950819672131151</v>
          </cell>
          <cell r="M11">
            <v>366</v>
          </cell>
          <cell r="N11">
            <v>387</v>
          </cell>
          <cell r="O11">
            <v>155</v>
          </cell>
          <cell r="P11">
            <v>0.7140221402214022</v>
          </cell>
          <cell r="Q11">
            <v>542</v>
          </cell>
          <cell r="R11">
            <v>304</v>
          </cell>
          <cell r="S11">
            <v>130</v>
          </cell>
          <cell r="T11">
            <v>0.70046082949308752</v>
          </cell>
          <cell r="U11">
            <v>434</v>
          </cell>
        </row>
        <row r="12">
          <cell r="A12" t="str">
            <v>10</v>
          </cell>
          <cell r="B12">
            <v>100</v>
          </cell>
          <cell r="C12">
            <v>40</v>
          </cell>
          <cell r="D12">
            <v>0.7142857142857143</v>
          </cell>
          <cell r="E12">
            <v>140</v>
          </cell>
          <cell r="F12">
            <v>121</v>
          </cell>
          <cell r="G12">
            <v>51</v>
          </cell>
          <cell r="H12">
            <v>0.70348837209302328</v>
          </cell>
          <cell r="I12">
            <v>172</v>
          </cell>
          <cell r="J12">
            <v>63</v>
          </cell>
          <cell r="K12">
            <v>18</v>
          </cell>
          <cell r="L12">
            <v>0.77777777777777779</v>
          </cell>
          <cell r="M12">
            <v>81</v>
          </cell>
          <cell r="N12">
            <v>125</v>
          </cell>
          <cell r="O12">
            <v>45</v>
          </cell>
          <cell r="P12">
            <v>0.73529411764705888</v>
          </cell>
          <cell r="Q12">
            <v>170</v>
          </cell>
          <cell r="R12">
            <v>163</v>
          </cell>
          <cell r="S12">
            <v>83</v>
          </cell>
          <cell r="T12">
            <v>0.66260162601626016</v>
          </cell>
          <cell r="U12">
            <v>246</v>
          </cell>
        </row>
        <row r="13">
          <cell r="A13" t="str">
            <v>11</v>
          </cell>
          <cell r="B13">
            <v>216</v>
          </cell>
          <cell r="C13">
            <v>102</v>
          </cell>
          <cell r="D13">
            <v>0.67924528301886788</v>
          </cell>
          <cell r="E13">
            <v>318</v>
          </cell>
          <cell r="F13">
            <v>212</v>
          </cell>
          <cell r="G13">
            <v>94</v>
          </cell>
          <cell r="H13">
            <v>0.69281045751633985</v>
          </cell>
          <cell r="I13">
            <v>306</v>
          </cell>
          <cell r="J13">
            <v>265</v>
          </cell>
          <cell r="K13">
            <v>127</v>
          </cell>
          <cell r="L13">
            <v>0.67602040816326525</v>
          </cell>
          <cell r="M13">
            <v>392</v>
          </cell>
          <cell r="N13">
            <v>217</v>
          </cell>
          <cell r="O13">
            <v>113</v>
          </cell>
          <cell r="P13">
            <v>0.65757575757575759</v>
          </cell>
          <cell r="Q13">
            <v>330</v>
          </cell>
          <cell r="R13">
            <v>258</v>
          </cell>
          <cell r="S13">
            <v>137</v>
          </cell>
          <cell r="T13">
            <v>0.65316455696202536</v>
          </cell>
          <cell r="U13">
            <v>395</v>
          </cell>
        </row>
        <row r="14">
          <cell r="A14" t="str">
            <v>12</v>
          </cell>
          <cell r="B14">
            <v>66</v>
          </cell>
          <cell r="C14">
            <v>25</v>
          </cell>
          <cell r="D14">
            <v>0.72527472527472525</v>
          </cell>
          <cell r="E14">
            <v>91</v>
          </cell>
          <cell r="F14">
            <v>70</v>
          </cell>
          <cell r="G14">
            <v>23</v>
          </cell>
          <cell r="H14">
            <v>0.75268817204301075</v>
          </cell>
          <cell r="I14">
            <v>93</v>
          </cell>
          <cell r="J14">
            <v>69</v>
          </cell>
          <cell r="K14">
            <v>32</v>
          </cell>
          <cell r="L14">
            <v>0.68316831683168322</v>
          </cell>
          <cell r="M14">
            <v>101</v>
          </cell>
          <cell r="N14">
            <v>68</v>
          </cell>
          <cell r="O14">
            <v>33</v>
          </cell>
          <cell r="P14">
            <v>0.67326732673267331</v>
          </cell>
          <cell r="Q14">
            <v>101</v>
          </cell>
          <cell r="R14">
            <v>61</v>
          </cell>
          <cell r="S14">
            <v>26</v>
          </cell>
          <cell r="T14">
            <v>0.70114942528735635</v>
          </cell>
          <cell r="U14">
            <v>87</v>
          </cell>
        </row>
        <row r="15">
          <cell r="A15" t="str">
            <v>13</v>
          </cell>
          <cell r="B15">
            <v>48</v>
          </cell>
          <cell r="C15">
            <v>19</v>
          </cell>
          <cell r="D15">
            <v>0.71641791044776115</v>
          </cell>
          <cell r="E15">
            <v>67</v>
          </cell>
          <cell r="F15">
            <v>41</v>
          </cell>
          <cell r="G15">
            <v>8</v>
          </cell>
          <cell r="H15">
            <v>0.83673469387755106</v>
          </cell>
          <cell r="I15">
            <v>49</v>
          </cell>
          <cell r="J15">
            <v>25</v>
          </cell>
          <cell r="K15">
            <v>10</v>
          </cell>
          <cell r="L15">
            <v>0.7142857142857143</v>
          </cell>
          <cell r="M15">
            <v>35</v>
          </cell>
          <cell r="N15">
            <v>48</v>
          </cell>
          <cell r="O15">
            <v>8</v>
          </cell>
          <cell r="P15">
            <v>0.8571428571428571</v>
          </cell>
          <cell r="Q15">
            <v>56</v>
          </cell>
          <cell r="R15">
            <v>26</v>
          </cell>
          <cell r="S15">
            <v>4</v>
          </cell>
          <cell r="T15">
            <v>0.8666666666666667</v>
          </cell>
          <cell r="U15">
            <v>30</v>
          </cell>
        </row>
        <row r="16">
          <cell r="A16" t="str">
            <v>14</v>
          </cell>
          <cell r="B16">
            <v>192</v>
          </cell>
          <cell r="C16">
            <v>71</v>
          </cell>
          <cell r="D16">
            <v>0.73003802281368824</v>
          </cell>
          <cell r="E16">
            <v>263</v>
          </cell>
          <cell r="F16">
            <v>212</v>
          </cell>
          <cell r="G16">
            <v>81</v>
          </cell>
          <cell r="H16">
            <v>0.7235494880546075</v>
          </cell>
          <cell r="I16">
            <v>293</v>
          </cell>
          <cell r="J16">
            <v>201</v>
          </cell>
          <cell r="K16">
            <v>88</v>
          </cell>
          <cell r="L16">
            <v>0.69550173010380623</v>
          </cell>
          <cell r="M16">
            <v>289</v>
          </cell>
          <cell r="N16">
            <v>228</v>
          </cell>
          <cell r="O16">
            <v>116</v>
          </cell>
          <cell r="P16">
            <v>0.66279069767441856</v>
          </cell>
          <cell r="Q16">
            <v>344</v>
          </cell>
          <cell r="R16">
            <v>237</v>
          </cell>
          <cell r="S16">
            <v>105</v>
          </cell>
          <cell r="T16">
            <v>0.69298245614035092</v>
          </cell>
          <cell r="U16">
            <v>342</v>
          </cell>
        </row>
        <row r="17">
          <cell r="A17" t="str">
            <v>15</v>
          </cell>
          <cell r="B17">
            <v>70</v>
          </cell>
          <cell r="C17">
            <v>56</v>
          </cell>
          <cell r="D17">
            <v>0.55555555555555558</v>
          </cell>
          <cell r="E17">
            <v>126</v>
          </cell>
          <cell r="F17">
            <v>68</v>
          </cell>
          <cell r="G17">
            <v>42</v>
          </cell>
          <cell r="H17">
            <v>0.61818181818181817</v>
          </cell>
          <cell r="I17">
            <v>110</v>
          </cell>
          <cell r="J17">
            <v>82</v>
          </cell>
          <cell r="K17">
            <v>44</v>
          </cell>
          <cell r="L17">
            <v>0.65079365079365081</v>
          </cell>
          <cell r="M17">
            <v>126</v>
          </cell>
          <cell r="N17">
            <v>77</v>
          </cell>
          <cell r="O17">
            <v>45</v>
          </cell>
          <cell r="P17">
            <v>0.63114754098360659</v>
          </cell>
          <cell r="Q17">
            <v>122</v>
          </cell>
          <cell r="R17">
            <v>99</v>
          </cell>
          <cell r="S17">
            <v>77</v>
          </cell>
          <cell r="T17">
            <v>0.5625</v>
          </cell>
          <cell r="U17">
            <v>176</v>
          </cell>
        </row>
        <row r="18">
          <cell r="A18" t="str">
            <v>16</v>
          </cell>
          <cell r="B18">
            <v>224</v>
          </cell>
          <cell r="C18">
            <v>149</v>
          </cell>
          <cell r="D18">
            <v>0.60053619302949057</v>
          </cell>
          <cell r="E18">
            <v>373</v>
          </cell>
          <cell r="F18">
            <v>217</v>
          </cell>
          <cell r="G18">
            <v>117</v>
          </cell>
          <cell r="H18">
            <v>0.64970059880239517</v>
          </cell>
          <cell r="I18">
            <v>334</v>
          </cell>
          <cell r="J18">
            <v>191</v>
          </cell>
          <cell r="K18">
            <v>146</v>
          </cell>
          <cell r="L18">
            <v>0.56676557863501487</v>
          </cell>
          <cell r="M18">
            <v>337</v>
          </cell>
          <cell r="N18">
            <v>209</v>
          </cell>
          <cell r="O18">
            <v>117</v>
          </cell>
          <cell r="P18">
            <v>0.64110429447852757</v>
          </cell>
          <cell r="Q18">
            <v>326</v>
          </cell>
          <cell r="R18">
            <v>219</v>
          </cell>
          <cell r="S18">
            <v>158</v>
          </cell>
          <cell r="T18">
            <v>0.58090185676392569</v>
          </cell>
          <cell r="U18">
            <v>377</v>
          </cell>
        </row>
        <row r="19">
          <cell r="A19" t="str">
            <v>17</v>
          </cell>
          <cell r="B19">
            <v>73</v>
          </cell>
          <cell r="C19">
            <v>152</v>
          </cell>
          <cell r="D19">
            <v>0.32444444444444442</v>
          </cell>
          <cell r="E19">
            <v>225</v>
          </cell>
          <cell r="F19">
            <v>115</v>
          </cell>
          <cell r="G19">
            <v>202</v>
          </cell>
          <cell r="H19">
            <v>0.36277602523659308</v>
          </cell>
          <cell r="I19">
            <v>317</v>
          </cell>
          <cell r="J19">
            <v>91</v>
          </cell>
          <cell r="K19">
            <v>171</v>
          </cell>
          <cell r="L19">
            <v>0.34732824427480918</v>
          </cell>
          <cell r="M19">
            <v>262</v>
          </cell>
          <cell r="N19">
            <v>94</v>
          </cell>
          <cell r="O19">
            <v>173</v>
          </cell>
          <cell r="P19">
            <v>0.35205992509363299</v>
          </cell>
          <cell r="Q19">
            <v>267</v>
          </cell>
          <cell r="R19">
            <v>106</v>
          </cell>
          <cell r="S19">
            <v>218</v>
          </cell>
          <cell r="T19">
            <v>0.3271604938271605</v>
          </cell>
          <cell r="U19">
            <v>324</v>
          </cell>
        </row>
        <row r="20">
          <cell r="A20" t="str">
            <v>18</v>
          </cell>
          <cell r="B20">
            <v>249</v>
          </cell>
          <cell r="C20">
            <v>183</v>
          </cell>
          <cell r="D20">
            <v>0.57638888888888884</v>
          </cell>
          <cell r="E20">
            <v>432</v>
          </cell>
          <cell r="F20">
            <v>325</v>
          </cell>
          <cell r="G20">
            <v>243</v>
          </cell>
          <cell r="H20">
            <v>0.57218309859154926</v>
          </cell>
          <cell r="I20">
            <v>568</v>
          </cell>
          <cell r="J20">
            <v>260</v>
          </cell>
          <cell r="K20">
            <v>190</v>
          </cell>
          <cell r="L20">
            <v>0.57777777777777772</v>
          </cell>
          <cell r="M20">
            <v>450</v>
          </cell>
          <cell r="N20">
            <v>280</v>
          </cell>
          <cell r="O20">
            <v>220</v>
          </cell>
          <cell r="P20">
            <v>0.56000000000000005</v>
          </cell>
          <cell r="Q20">
            <v>500</v>
          </cell>
          <cell r="R20">
            <v>267</v>
          </cell>
          <cell r="S20">
            <v>195</v>
          </cell>
          <cell r="T20">
            <v>0.57792207792207795</v>
          </cell>
          <cell r="U20">
            <v>462</v>
          </cell>
        </row>
        <row r="21">
          <cell r="A21" t="str">
            <v>19</v>
          </cell>
          <cell r="B21">
            <v>387</v>
          </cell>
          <cell r="C21">
            <v>383</v>
          </cell>
          <cell r="D21">
            <v>0.5025974025974026</v>
          </cell>
          <cell r="E21">
            <v>770</v>
          </cell>
          <cell r="F21">
            <v>292</v>
          </cell>
          <cell r="G21">
            <v>230</v>
          </cell>
          <cell r="H21">
            <v>0.55938697318007657</v>
          </cell>
          <cell r="I21">
            <v>522</v>
          </cell>
          <cell r="J21">
            <v>361</v>
          </cell>
          <cell r="K21">
            <v>326</v>
          </cell>
          <cell r="L21">
            <v>0.52547307132459975</v>
          </cell>
          <cell r="M21">
            <v>687</v>
          </cell>
          <cell r="N21">
            <v>328</v>
          </cell>
          <cell r="O21">
            <v>259</v>
          </cell>
          <cell r="P21">
            <v>0.55877342419080067</v>
          </cell>
          <cell r="Q21">
            <v>587</v>
          </cell>
          <cell r="R21">
            <v>331</v>
          </cell>
          <cell r="S21">
            <v>284</v>
          </cell>
          <cell r="T21">
            <v>0.53821138211382114</v>
          </cell>
          <cell r="U21">
            <v>615</v>
          </cell>
        </row>
        <row r="22">
          <cell r="A22" t="str">
            <v>20</v>
          </cell>
          <cell r="B22">
            <v>33</v>
          </cell>
          <cell r="C22">
            <v>29</v>
          </cell>
          <cell r="D22">
            <v>0.532258064516129</v>
          </cell>
          <cell r="E22">
            <v>62</v>
          </cell>
          <cell r="F22">
            <v>114</v>
          </cell>
          <cell r="G22">
            <v>76</v>
          </cell>
          <cell r="H22">
            <v>0.6</v>
          </cell>
          <cell r="I22">
            <v>190</v>
          </cell>
          <cell r="J22">
            <v>138</v>
          </cell>
          <cell r="K22">
            <v>73</v>
          </cell>
          <cell r="L22">
            <v>0.65402843601895733</v>
          </cell>
          <cell r="M22">
            <v>211</v>
          </cell>
          <cell r="N22">
            <v>58</v>
          </cell>
          <cell r="O22">
            <v>31</v>
          </cell>
          <cell r="P22">
            <v>0.651685393258427</v>
          </cell>
          <cell r="Q22">
            <v>89</v>
          </cell>
          <cell r="R22">
            <v>104</v>
          </cell>
          <cell r="S22">
            <v>55</v>
          </cell>
          <cell r="T22">
            <v>0.65408805031446537</v>
          </cell>
          <cell r="U22">
            <v>159</v>
          </cell>
        </row>
        <row r="23">
          <cell r="A23" t="str">
            <v>21</v>
          </cell>
          <cell r="B23">
            <v>182</v>
          </cell>
          <cell r="C23">
            <v>144</v>
          </cell>
          <cell r="D23">
            <v>0.55828220858895705</v>
          </cell>
          <cell r="E23">
            <v>326</v>
          </cell>
          <cell r="F23">
            <v>163</v>
          </cell>
          <cell r="G23">
            <v>160</v>
          </cell>
          <cell r="H23">
            <v>0.50464396284829727</v>
          </cell>
          <cell r="I23">
            <v>323</v>
          </cell>
          <cell r="J23">
            <v>165</v>
          </cell>
          <cell r="K23">
            <v>151</v>
          </cell>
          <cell r="L23">
            <v>0.52215189873417722</v>
          </cell>
          <cell r="M23">
            <v>316</v>
          </cell>
          <cell r="N23">
            <v>172</v>
          </cell>
          <cell r="O23">
            <v>146</v>
          </cell>
          <cell r="P23">
            <v>0.54088050314465408</v>
          </cell>
          <cell r="Q23">
            <v>318</v>
          </cell>
          <cell r="R23">
            <v>149</v>
          </cell>
          <cell r="S23">
            <v>138</v>
          </cell>
          <cell r="T23">
            <v>0.51916376306620204</v>
          </cell>
          <cell r="U23">
            <v>287</v>
          </cell>
        </row>
        <row r="24">
          <cell r="A24" t="str">
            <v>22</v>
          </cell>
          <cell r="B24">
            <v>293</v>
          </cell>
          <cell r="C24">
            <v>308</v>
          </cell>
          <cell r="D24">
            <v>0.4875207986688852</v>
          </cell>
          <cell r="E24">
            <v>601</v>
          </cell>
          <cell r="F24">
            <v>355</v>
          </cell>
          <cell r="G24">
            <v>341</v>
          </cell>
          <cell r="H24">
            <v>0.51005747126436785</v>
          </cell>
          <cell r="I24">
            <v>696</v>
          </cell>
          <cell r="J24">
            <v>331</v>
          </cell>
          <cell r="K24">
            <v>349</v>
          </cell>
          <cell r="L24">
            <v>0.48676470588235293</v>
          </cell>
          <cell r="M24">
            <v>680</v>
          </cell>
          <cell r="N24">
            <v>290</v>
          </cell>
          <cell r="O24">
            <v>361</v>
          </cell>
          <cell r="P24">
            <v>0.44546850998463899</v>
          </cell>
          <cell r="Q24">
            <v>651</v>
          </cell>
          <cell r="R24">
            <v>300</v>
          </cell>
          <cell r="S24">
            <v>347</v>
          </cell>
          <cell r="T24">
            <v>0.46367851622874806</v>
          </cell>
          <cell r="U24">
            <v>647</v>
          </cell>
        </row>
        <row r="25">
          <cell r="A25" t="str">
            <v>23</v>
          </cell>
          <cell r="B25">
            <v>126</v>
          </cell>
          <cell r="C25">
            <v>183</v>
          </cell>
          <cell r="D25">
            <v>0.40776699029126212</v>
          </cell>
          <cell r="E25">
            <v>309</v>
          </cell>
          <cell r="F25">
            <v>128</v>
          </cell>
          <cell r="G25">
            <v>146</v>
          </cell>
          <cell r="H25">
            <v>0.46715328467153283</v>
          </cell>
          <cell r="I25">
            <v>274</v>
          </cell>
          <cell r="J25">
            <v>137</v>
          </cell>
          <cell r="K25">
            <v>148</v>
          </cell>
          <cell r="L25">
            <v>0.48070175438596491</v>
          </cell>
          <cell r="M25">
            <v>285</v>
          </cell>
          <cell r="N25">
            <v>129</v>
          </cell>
          <cell r="O25">
            <v>171</v>
          </cell>
          <cell r="P25">
            <v>0.43</v>
          </cell>
          <cell r="Q25">
            <v>300</v>
          </cell>
          <cell r="R25">
            <v>159</v>
          </cell>
          <cell r="S25">
            <v>172</v>
          </cell>
          <cell r="T25">
            <v>0.48036253776435045</v>
          </cell>
          <cell r="U25">
            <v>331</v>
          </cell>
        </row>
        <row r="26">
          <cell r="A26" t="str">
            <v>24</v>
          </cell>
          <cell r="B26">
            <v>79</v>
          </cell>
          <cell r="C26">
            <v>79</v>
          </cell>
          <cell r="D26">
            <v>0.5</v>
          </cell>
          <cell r="E26">
            <v>158</v>
          </cell>
          <cell r="F26">
            <v>74</v>
          </cell>
          <cell r="G26">
            <v>75</v>
          </cell>
          <cell r="H26">
            <v>0.49664429530201343</v>
          </cell>
          <cell r="I26">
            <v>149</v>
          </cell>
          <cell r="J26">
            <v>70</v>
          </cell>
          <cell r="K26">
            <v>63</v>
          </cell>
          <cell r="L26">
            <v>0.52631578947368418</v>
          </cell>
          <cell r="M26">
            <v>133</v>
          </cell>
          <cell r="N26">
            <v>78</v>
          </cell>
          <cell r="O26">
            <v>76</v>
          </cell>
          <cell r="P26">
            <v>0.50649350649350644</v>
          </cell>
          <cell r="Q26">
            <v>154</v>
          </cell>
          <cell r="R26">
            <v>86</v>
          </cell>
          <cell r="S26">
            <v>98</v>
          </cell>
          <cell r="T26">
            <v>0.46739130434782611</v>
          </cell>
          <cell r="U26">
            <v>184</v>
          </cell>
        </row>
        <row r="27">
          <cell r="A27" t="str">
            <v>25</v>
          </cell>
          <cell r="B27">
            <v>102</v>
          </cell>
          <cell r="C27">
            <v>345</v>
          </cell>
          <cell r="D27">
            <v>0.22818791946308725</v>
          </cell>
          <cell r="E27">
            <v>447</v>
          </cell>
          <cell r="F27">
            <v>115</v>
          </cell>
          <cell r="G27">
            <v>391</v>
          </cell>
          <cell r="H27">
            <v>0.22727272727272727</v>
          </cell>
          <cell r="I27">
            <v>506</v>
          </cell>
          <cell r="J27">
            <v>100</v>
          </cell>
          <cell r="K27">
            <v>325</v>
          </cell>
          <cell r="L27">
            <v>0.23529411764705882</v>
          </cell>
          <cell r="M27">
            <v>425</v>
          </cell>
          <cell r="N27">
            <v>97</v>
          </cell>
          <cell r="O27">
            <v>353</v>
          </cell>
          <cell r="P27">
            <v>0.21555555555555556</v>
          </cell>
          <cell r="Q27">
            <v>450</v>
          </cell>
          <cell r="R27">
            <v>95</v>
          </cell>
          <cell r="S27">
            <v>348</v>
          </cell>
          <cell r="T27">
            <v>0.2144469525959368</v>
          </cell>
          <cell r="U27">
            <v>443</v>
          </cell>
        </row>
        <row r="28">
          <cell r="A28" t="str">
            <v>26</v>
          </cell>
          <cell r="B28">
            <v>134</v>
          </cell>
          <cell r="C28">
            <v>359</v>
          </cell>
          <cell r="D28">
            <v>0.27180527383367142</v>
          </cell>
          <cell r="E28">
            <v>493</v>
          </cell>
          <cell r="F28">
            <v>145</v>
          </cell>
          <cell r="G28">
            <v>389</v>
          </cell>
          <cell r="H28">
            <v>0.27153558052434457</v>
          </cell>
          <cell r="I28">
            <v>534</v>
          </cell>
          <cell r="J28">
            <v>116</v>
          </cell>
          <cell r="K28">
            <v>305</v>
          </cell>
          <cell r="L28">
            <v>0.27553444180522563</v>
          </cell>
          <cell r="M28">
            <v>421</v>
          </cell>
          <cell r="N28">
            <v>119</v>
          </cell>
          <cell r="O28">
            <v>320</v>
          </cell>
          <cell r="P28">
            <v>0.27107061503416857</v>
          </cell>
          <cell r="Q28">
            <v>439</v>
          </cell>
          <cell r="R28">
            <v>120</v>
          </cell>
          <cell r="S28">
            <v>366</v>
          </cell>
          <cell r="T28">
            <v>0.24691358024691357</v>
          </cell>
          <cell r="U28">
            <v>486</v>
          </cell>
        </row>
        <row r="29">
          <cell r="A29" t="str">
            <v>27</v>
          </cell>
          <cell r="B29">
            <v>174</v>
          </cell>
          <cell r="C29">
            <v>510</v>
          </cell>
          <cell r="D29">
            <v>0.25438596491228072</v>
          </cell>
          <cell r="E29">
            <v>684</v>
          </cell>
          <cell r="F29">
            <v>132</v>
          </cell>
          <cell r="G29">
            <v>515</v>
          </cell>
          <cell r="H29">
            <v>0.20401854714064915</v>
          </cell>
          <cell r="I29">
            <v>647</v>
          </cell>
          <cell r="J29">
            <v>164</v>
          </cell>
          <cell r="K29">
            <v>513</v>
          </cell>
          <cell r="L29">
            <v>0.24224519940915806</v>
          </cell>
          <cell r="M29">
            <v>677</v>
          </cell>
          <cell r="N29">
            <v>162</v>
          </cell>
          <cell r="O29">
            <v>512</v>
          </cell>
          <cell r="P29">
            <v>0.24035608308605341</v>
          </cell>
          <cell r="Q29">
            <v>674</v>
          </cell>
          <cell r="R29">
            <v>144</v>
          </cell>
          <cell r="S29">
            <v>458</v>
          </cell>
          <cell r="T29">
            <v>0.23920265780730898</v>
          </cell>
          <cell r="U29">
            <v>602</v>
          </cell>
        </row>
        <row r="30">
          <cell r="A30" t="str">
            <v>28</v>
          </cell>
          <cell r="B30">
            <v>101</v>
          </cell>
          <cell r="C30">
            <v>276</v>
          </cell>
          <cell r="D30">
            <v>0.26790450928381965</v>
          </cell>
          <cell r="E30">
            <v>377</v>
          </cell>
          <cell r="F30">
            <v>114</v>
          </cell>
          <cell r="G30">
            <v>326</v>
          </cell>
          <cell r="H30">
            <v>0.25909090909090909</v>
          </cell>
          <cell r="I30">
            <v>440</v>
          </cell>
          <cell r="J30">
            <v>89</v>
          </cell>
          <cell r="K30">
            <v>284</v>
          </cell>
          <cell r="L30">
            <v>0.23860589812332439</v>
          </cell>
          <cell r="M30">
            <v>373</v>
          </cell>
          <cell r="N30">
            <v>111</v>
          </cell>
          <cell r="O30">
            <v>355</v>
          </cell>
          <cell r="P30">
            <v>0.23819742489270387</v>
          </cell>
          <cell r="Q30">
            <v>466</v>
          </cell>
          <cell r="R30">
            <v>83</v>
          </cell>
          <cell r="S30">
            <v>268</v>
          </cell>
          <cell r="T30">
            <v>0.23646723646723647</v>
          </cell>
          <cell r="U30">
            <v>351</v>
          </cell>
        </row>
        <row r="31">
          <cell r="A31" t="str">
            <v>29</v>
          </cell>
          <cell r="B31">
            <v>32</v>
          </cell>
          <cell r="C31">
            <v>96</v>
          </cell>
          <cell r="D31">
            <v>0.25</v>
          </cell>
          <cell r="E31">
            <v>128</v>
          </cell>
          <cell r="F31">
            <v>28</v>
          </cell>
          <cell r="G31">
            <v>125</v>
          </cell>
          <cell r="H31">
            <v>0.18300653594771241</v>
          </cell>
          <cell r="I31">
            <v>153</v>
          </cell>
          <cell r="J31">
            <v>19</v>
          </cell>
          <cell r="K31">
            <v>74</v>
          </cell>
          <cell r="L31">
            <v>0.20430107526881722</v>
          </cell>
          <cell r="M31">
            <v>93</v>
          </cell>
          <cell r="N31">
            <v>18</v>
          </cell>
          <cell r="O31">
            <v>73</v>
          </cell>
          <cell r="P31">
            <v>0.19780219780219779</v>
          </cell>
          <cell r="Q31">
            <v>91</v>
          </cell>
          <cell r="R31">
            <v>21</v>
          </cell>
          <cell r="S31">
            <v>102</v>
          </cell>
          <cell r="T31">
            <v>0.17073170731707318</v>
          </cell>
          <cell r="U31">
            <v>123</v>
          </cell>
        </row>
        <row r="32">
          <cell r="A32" t="str">
            <v>30</v>
          </cell>
          <cell r="B32">
            <v>31</v>
          </cell>
          <cell r="C32">
            <v>120</v>
          </cell>
          <cell r="D32">
            <v>0.20529801324503311</v>
          </cell>
          <cell r="E32">
            <v>151</v>
          </cell>
          <cell r="F32">
            <v>21</v>
          </cell>
          <cell r="G32">
            <v>89</v>
          </cell>
          <cell r="H32">
            <v>0.19090909090909092</v>
          </cell>
          <cell r="I32">
            <v>110</v>
          </cell>
          <cell r="J32">
            <v>32</v>
          </cell>
          <cell r="K32">
            <v>106</v>
          </cell>
          <cell r="L32">
            <v>0.2318840579710145</v>
          </cell>
          <cell r="M32">
            <v>138</v>
          </cell>
          <cell r="N32">
            <v>24</v>
          </cell>
          <cell r="O32">
            <v>103</v>
          </cell>
          <cell r="P32">
            <v>0.1889763779527559</v>
          </cell>
          <cell r="Q32">
            <v>127</v>
          </cell>
          <cell r="R32">
            <v>35</v>
          </cell>
          <cell r="S32">
            <v>106</v>
          </cell>
          <cell r="T32">
            <v>0.24822695035460993</v>
          </cell>
          <cell r="U32">
            <v>141</v>
          </cell>
        </row>
        <row r="33">
          <cell r="A33" t="str">
            <v>31</v>
          </cell>
          <cell r="B33">
            <v>141</v>
          </cell>
          <cell r="C33">
            <v>240</v>
          </cell>
          <cell r="D33">
            <v>0.37007874015748032</v>
          </cell>
          <cell r="E33">
            <v>381</v>
          </cell>
          <cell r="F33">
            <v>148</v>
          </cell>
          <cell r="G33">
            <v>212</v>
          </cell>
          <cell r="H33">
            <v>0.41111111111111109</v>
          </cell>
          <cell r="I33">
            <v>360</v>
          </cell>
          <cell r="J33">
            <v>168</v>
          </cell>
          <cell r="K33">
            <v>229</v>
          </cell>
          <cell r="L33">
            <v>0.42317380352644834</v>
          </cell>
          <cell r="M33">
            <v>397</v>
          </cell>
          <cell r="N33">
            <v>160</v>
          </cell>
          <cell r="O33">
            <v>221</v>
          </cell>
          <cell r="P33">
            <v>0.41994750656167978</v>
          </cell>
          <cell r="Q33">
            <v>381</v>
          </cell>
          <cell r="R33">
            <v>89</v>
          </cell>
          <cell r="S33">
            <v>133</v>
          </cell>
          <cell r="T33">
            <v>0.40090090090090091</v>
          </cell>
          <cell r="U33">
            <v>222</v>
          </cell>
        </row>
        <row r="34">
          <cell r="A34" t="str">
            <v>32</v>
          </cell>
          <cell r="B34">
            <v>168</v>
          </cell>
          <cell r="C34">
            <v>278</v>
          </cell>
          <cell r="D34">
            <v>0.37668161434977576</v>
          </cell>
          <cell r="E34">
            <v>446</v>
          </cell>
          <cell r="F34">
            <v>182</v>
          </cell>
          <cell r="G34">
            <v>263</v>
          </cell>
          <cell r="H34">
            <v>0.40898876404494383</v>
          </cell>
          <cell r="I34">
            <v>445</v>
          </cell>
          <cell r="J34">
            <v>159</v>
          </cell>
          <cell r="K34">
            <v>237</v>
          </cell>
          <cell r="L34">
            <v>0.40151515151515149</v>
          </cell>
          <cell r="M34">
            <v>396</v>
          </cell>
          <cell r="N34">
            <v>166</v>
          </cell>
          <cell r="O34">
            <v>261</v>
          </cell>
          <cell r="P34">
            <v>0.38875878220140514</v>
          </cell>
          <cell r="Q34">
            <v>427</v>
          </cell>
          <cell r="R34">
            <v>101</v>
          </cell>
          <cell r="S34">
            <v>151</v>
          </cell>
          <cell r="T34">
            <v>0.40079365079365081</v>
          </cell>
          <cell r="U34">
            <v>252</v>
          </cell>
        </row>
        <row r="35">
          <cell r="A35" t="str">
            <v>33</v>
          </cell>
          <cell r="B35">
            <v>92</v>
          </cell>
          <cell r="C35">
            <v>201</v>
          </cell>
          <cell r="D35">
            <v>0.31399317406143346</v>
          </cell>
          <cell r="E35">
            <v>293</v>
          </cell>
          <cell r="F35">
            <v>132</v>
          </cell>
          <cell r="G35">
            <v>215</v>
          </cell>
          <cell r="H35">
            <v>0.3804034582132565</v>
          </cell>
          <cell r="I35">
            <v>347</v>
          </cell>
          <cell r="J35">
            <v>104</v>
          </cell>
          <cell r="K35">
            <v>178</v>
          </cell>
          <cell r="L35">
            <v>0.36879432624113473</v>
          </cell>
          <cell r="M35">
            <v>282</v>
          </cell>
          <cell r="N35">
            <v>84</v>
          </cell>
          <cell r="O35">
            <v>165</v>
          </cell>
          <cell r="P35">
            <v>0.33734939759036142</v>
          </cell>
          <cell r="Q35">
            <v>249</v>
          </cell>
          <cell r="R35">
            <v>91</v>
          </cell>
          <cell r="S35">
            <v>160</v>
          </cell>
          <cell r="T35">
            <v>0.36254980079681276</v>
          </cell>
          <cell r="U35">
            <v>251</v>
          </cell>
        </row>
        <row r="36">
          <cell r="A36" t="str">
            <v>34</v>
          </cell>
          <cell r="B36">
            <v>10</v>
          </cell>
          <cell r="C36">
            <v>48</v>
          </cell>
          <cell r="D36">
            <v>0.17241379310344829</v>
          </cell>
          <cell r="E36">
            <v>58</v>
          </cell>
          <cell r="F36">
            <v>8</v>
          </cell>
          <cell r="G36">
            <v>26</v>
          </cell>
          <cell r="H36">
            <v>0.23529411764705882</v>
          </cell>
          <cell r="I36">
            <v>34</v>
          </cell>
          <cell r="J36">
            <v>9</v>
          </cell>
          <cell r="K36">
            <v>42</v>
          </cell>
          <cell r="L36">
            <v>0.17647058823529413</v>
          </cell>
          <cell r="M36">
            <v>51</v>
          </cell>
          <cell r="N36">
            <v>18</v>
          </cell>
          <cell r="O36">
            <v>64</v>
          </cell>
          <cell r="P36">
            <v>0.21951219512195122</v>
          </cell>
          <cell r="Q36">
            <v>82</v>
          </cell>
          <cell r="R36">
            <v>8</v>
          </cell>
          <cell r="S36">
            <v>16</v>
          </cell>
          <cell r="T36">
            <v>0.33333333333333331</v>
          </cell>
          <cell r="U36">
            <v>24</v>
          </cell>
        </row>
        <row r="37">
          <cell r="A37" t="str">
            <v>35</v>
          </cell>
          <cell r="B37">
            <v>74</v>
          </cell>
          <cell r="C37">
            <v>136</v>
          </cell>
          <cell r="D37">
            <v>0.35238095238095241</v>
          </cell>
          <cell r="E37">
            <v>210</v>
          </cell>
          <cell r="F37">
            <v>59</v>
          </cell>
          <cell r="G37">
            <v>115</v>
          </cell>
          <cell r="H37">
            <v>0.33908045977011492</v>
          </cell>
          <cell r="I37">
            <v>174</v>
          </cell>
          <cell r="J37">
            <v>64</v>
          </cell>
          <cell r="K37">
            <v>126</v>
          </cell>
          <cell r="L37">
            <v>0.33684210526315789</v>
          </cell>
          <cell r="M37">
            <v>190</v>
          </cell>
          <cell r="N37">
            <v>69</v>
          </cell>
          <cell r="O37">
            <v>107</v>
          </cell>
          <cell r="P37">
            <v>0.39204545454545453</v>
          </cell>
          <cell r="Q37">
            <v>176</v>
          </cell>
          <cell r="R37">
            <v>78</v>
          </cell>
          <cell r="S37">
            <v>103</v>
          </cell>
          <cell r="T37">
            <v>0.43093922651933703</v>
          </cell>
          <cell r="U37">
            <v>181</v>
          </cell>
        </row>
        <row r="38">
          <cell r="A38" t="str">
            <v>36</v>
          </cell>
          <cell r="B38">
            <v>22</v>
          </cell>
          <cell r="C38">
            <v>40</v>
          </cell>
          <cell r="D38">
            <v>0.35483870967741937</v>
          </cell>
          <cell r="E38">
            <v>62</v>
          </cell>
          <cell r="F38">
            <v>41</v>
          </cell>
          <cell r="G38">
            <v>56</v>
          </cell>
          <cell r="H38">
            <v>0.42268041237113402</v>
          </cell>
          <cell r="I38">
            <v>97</v>
          </cell>
          <cell r="J38">
            <v>29</v>
          </cell>
          <cell r="K38">
            <v>54</v>
          </cell>
          <cell r="L38">
            <v>0.3493975903614458</v>
          </cell>
          <cell r="M38">
            <v>83</v>
          </cell>
          <cell r="N38">
            <v>21</v>
          </cell>
          <cell r="O38">
            <v>26</v>
          </cell>
          <cell r="P38">
            <v>0.44680851063829785</v>
          </cell>
          <cell r="Q38">
            <v>47</v>
          </cell>
          <cell r="R38">
            <v>33</v>
          </cell>
          <cell r="S38">
            <v>44</v>
          </cell>
          <cell r="T38">
            <v>0.42857142857142855</v>
          </cell>
          <cell r="U38">
            <v>77</v>
          </cell>
        </row>
        <row r="39">
          <cell r="A39" t="str">
            <v>37</v>
          </cell>
          <cell r="B39">
            <v>25</v>
          </cell>
          <cell r="C39">
            <v>31</v>
          </cell>
          <cell r="D39">
            <v>0.44642857142857145</v>
          </cell>
          <cell r="E39">
            <v>56</v>
          </cell>
          <cell r="F39">
            <v>8</v>
          </cell>
          <cell r="G39">
            <v>24</v>
          </cell>
          <cell r="H39">
            <v>0.25</v>
          </cell>
          <cell r="I39">
            <v>32</v>
          </cell>
          <cell r="J39">
            <v>6</v>
          </cell>
          <cell r="K39">
            <v>10</v>
          </cell>
          <cell r="L39">
            <v>0.375</v>
          </cell>
          <cell r="M39">
            <v>16</v>
          </cell>
          <cell r="N39">
            <v>9</v>
          </cell>
          <cell r="O39">
            <v>21</v>
          </cell>
          <cell r="P39">
            <v>0.3</v>
          </cell>
          <cell r="Q39">
            <v>30</v>
          </cell>
          <cell r="R39">
            <v>4</v>
          </cell>
          <cell r="S39">
            <v>7</v>
          </cell>
          <cell r="T39">
            <v>0.36363636363636365</v>
          </cell>
          <cell r="U39">
            <v>11</v>
          </cell>
        </row>
        <row r="40">
          <cell r="A40" t="str">
            <v>60</v>
          </cell>
          <cell r="B40">
            <v>74</v>
          </cell>
          <cell r="C40">
            <v>304</v>
          </cell>
          <cell r="D40">
            <v>0.19576719576719576</v>
          </cell>
          <cell r="E40">
            <v>378</v>
          </cell>
          <cell r="F40">
            <v>73</v>
          </cell>
          <cell r="G40">
            <v>342</v>
          </cell>
          <cell r="H40">
            <v>0.17590361445783131</v>
          </cell>
          <cell r="I40">
            <v>415</v>
          </cell>
          <cell r="J40">
            <v>75</v>
          </cell>
          <cell r="K40">
            <v>335</v>
          </cell>
          <cell r="L40">
            <v>0.18292682926829268</v>
          </cell>
          <cell r="M40">
            <v>410</v>
          </cell>
          <cell r="N40">
            <v>95</v>
          </cell>
          <cell r="O40">
            <v>378</v>
          </cell>
          <cell r="P40">
            <v>0.20084566596194503</v>
          </cell>
          <cell r="Q40">
            <v>473</v>
          </cell>
          <cell r="R40">
            <v>80</v>
          </cell>
          <cell r="S40">
            <v>369</v>
          </cell>
          <cell r="T40">
            <v>0.17817371937639198</v>
          </cell>
          <cell r="U40">
            <v>449</v>
          </cell>
        </row>
        <row r="41">
          <cell r="A41" t="str">
            <v>61</v>
          </cell>
          <cell r="B41">
            <v>78</v>
          </cell>
          <cell r="C41">
            <v>274</v>
          </cell>
          <cell r="D41">
            <v>0.22159090909090909</v>
          </cell>
          <cell r="E41">
            <v>352</v>
          </cell>
          <cell r="F41">
            <v>98</v>
          </cell>
          <cell r="G41">
            <v>294</v>
          </cell>
          <cell r="H41">
            <v>0.25</v>
          </cell>
          <cell r="I41">
            <v>392</v>
          </cell>
          <cell r="J41">
            <v>74</v>
          </cell>
          <cell r="K41">
            <v>250</v>
          </cell>
          <cell r="L41">
            <v>0.22839506172839505</v>
          </cell>
          <cell r="M41">
            <v>324</v>
          </cell>
          <cell r="N41">
            <v>76</v>
          </cell>
          <cell r="O41">
            <v>271</v>
          </cell>
          <cell r="P41">
            <v>0.21902017291066284</v>
          </cell>
          <cell r="Q41">
            <v>347</v>
          </cell>
          <cell r="R41">
            <v>72</v>
          </cell>
          <cell r="S41">
            <v>259</v>
          </cell>
          <cell r="T41">
            <v>0.2175226586102719</v>
          </cell>
          <cell r="U41">
            <v>331</v>
          </cell>
        </row>
        <row r="42">
          <cell r="A42" t="str">
            <v>62</v>
          </cell>
          <cell r="B42">
            <v>63</v>
          </cell>
          <cell r="C42">
            <v>140</v>
          </cell>
          <cell r="D42">
            <v>0.31034482758620691</v>
          </cell>
          <cell r="E42">
            <v>203</v>
          </cell>
          <cell r="F42">
            <v>85</v>
          </cell>
          <cell r="G42">
            <v>162</v>
          </cell>
          <cell r="H42">
            <v>0.34412955465587042</v>
          </cell>
          <cell r="I42">
            <v>247</v>
          </cell>
          <cell r="J42">
            <v>84</v>
          </cell>
          <cell r="K42">
            <v>185</v>
          </cell>
          <cell r="L42">
            <v>0.31226765799256506</v>
          </cell>
          <cell r="M42">
            <v>269</v>
          </cell>
          <cell r="N42">
            <v>62</v>
          </cell>
          <cell r="O42">
            <v>148</v>
          </cell>
          <cell r="P42">
            <v>0.29523809523809524</v>
          </cell>
          <cell r="Q42">
            <v>210</v>
          </cell>
          <cell r="R42">
            <v>75</v>
          </cell>
          <cell r="S42">
            <v>151</v>
          </cell>
          <cell r="T42">
            <v>0.33185840707964603</v>
          </cell>
          <cell r="U42">
            <v>226</v>
          </cell>
        </row>
        <row r="43">
          <cell r="A43" t="str">
            <v>63</v>
          </cell>
          <cell r="B43">
            <v>49</v>
          </cell>
          <cell r="C43">
            <v>216</v>
          </cell>
          <cell r="D43">
            <v>0.18490566037735848</v>
          </cell>
          <cell r="E43">
            <v>265</v>
          </cell>
          <cell r="F43">
            <v>64</v>
          </cell>
          <cell r="G43">
            <v>229</v>
          </cell>
          <cell r="H43">
            <v>0.21843003412969283</v>
          </cell>
          <cell r="I43">
            <v>293</v>
          </cell>
          <cell r="J43">
            <v>43</v>
          </cell>
          <cell r="K43">
            <v>153</v>
          </cell>
          <cell r="L43">
            <v>0.21938775510204081</v>
          </cell>
          <cell r="M43">
            <v>196</v>
          </cell>
          <cell r="N43">
            <v>47</v>
          </cell>
          <cell r="O43">
            <v>199</v>
          </cell>
          <cell r="P43">
            <v>0.1910569105691057</v>
          </cell>
          <cell r="Q43">
            <v>246</v>
          </cell>
          <cell r="R43">
            <v>39</v>
          </cell>
          <cell r="S43">
            <v>168</v>
          </cell>
          <cell r="T43">
            <v>0.18840579710144928</v>
          </cell>
          <cell r="U43">
            <v>207</v>
          </cell>
        </row>
        <row r="44">
          <cell r="A44" t="str">
            <v>64</v>
          </cell>
          <cell r="B44">
            <v>264</v>
          </cell>
          <cell r="C44">
            <v>174</v>
          </cell>
          <cell r="D44">
            <v>0.60273972602739723</v>
          </cell>
          <cell r="E44">
            <v>438</v>
          </cell>
          <cell r="F44">
            <v>299</v>
          </cell>
          <cell r="G44">
            <v>219</v>
          </cell>
          <cell r="H44">
            <v>0.57722007722007718</v>
          </cell>
          <cell r="I44">
            <v>518</v>
          </cell>
          <cell r="J44">
            <v>271</v>
          </cell>
          <cell r="K44">
            <v>185</v>
          </cell>
          <cell r="L44">
            <v>0.5942982456140351</v>
          </cell>
          <cell r="M44">
            <v>456</v>
          </cell>
          <cell r="N44">
            <v>232</v>
          </cell>
          <cell r="O44">
            <v>205</v>
          </cell>
          <cell r="P44">
            <v>0.53089244851258577</v>
          </cell>
          <cell r="Q44">
            <v>437</v>
          </cell>
          <cell r="R44">
            <v>216</v>
          </cell>
          <cell r="S44">
            <v>186</v>
          </cell>
          <cell r="T44">
            <v>0.53731343283582089</v>
          </cell>
          <cell r="U44">
            <v>402</v>
          </cell>
        </row>
        <row r="45">
          <cell r="A45" t="str">
            <v>65</v>
          </cell>
          <cell r="B45">
            <v>273</v>
          </cell>
          <cell r="C45">
            <v>163</v>
          </cell>
          <cell r="D45">
            <v>0.62614678899082565</v>
          </cell>
          <cell r="E45">
            <v>436</v>
          </cell>
          <cell r="F45">
            <v>228</v>
          </cell>
          <cell r="G45">
            <v>155</v>
          </cell>
          <cell r="H45">
            <v>0.59530026109660572</v>
          </cell>
          <cell r="I45">
            <v>383</v>
          </cell>
          <cell r="J45">
            <v>281</v>
          </cell>
          <cell r="K45">
            <v>182</v>
          </cell>
          <cell r="L45">
            <v>0.60691144708423328</v>
          </cell>
          <cell r="M45">
            <v>463</v>
          </cell>
          <cell r="N45">
            <v>217</v>
          </cell>
          <cell r="O45">
            <v>139</v>
          </cell>
          <cell r="P45">
            <v>0.6095505617977528</v>
          </cell>
          <cell r="Q45">
            <v>356</v>
          </cell>
          <cell r="R45">
            <v>186</v>
          </cell>
          <cell r="S45">
            <v>149</v>
          </cell>
          <cell r="T45">
            <v>0.55522388059701488</v>
          </cell>
          <cell r="U45">
            <v>335</v>
          </cell>
        </row>
        <row r="46">
          <cell r="A46" t="str">
            <v>66</v>
          </cell>
          <cell r="B46">
            <v>147</v>
          </cell>
          <cell r="C46">
            <v>142</v>
          </cell>
          <cell r="D46">
            <v>0.50865051903114189</v>
          </cell>
          <cell r="E46">
            <v>289</v>
          </cell>
          <cell r="F46">
            <v>138</v>
          </cell>
          <cell r="G46">
            <v>113</v>
          </cell>
          <cell r="H46">
            <v>0.54980079681274896</v>
          </cell>
          <cell r="I46">
            <v>251</v>
          </cell>
          <cell r="J46">
            <v>93</v>
          </cell>
          <cell r="K46">
            <v>97</v>
          </cell>
          <cell r="L46">
            <v>0.48947368421052634</v>
          </cell>
          <cell r="M46">
            <v>190</v>
          </cell>
          <cell r="N46">
            <v>52</v>
          </cell>
          <cell r="O46">
            <v>55</v>
          </cell>
          <cell r="P46">
            <v>0.48598130841121495</v>
          </cell>
          <cell r="Q46">
            <v>107</v>
          </cell>
          <cell r="R46">
            <v>159</v>
          </cell>
          <cell r="S46">
            <v>122</v>
          </cell>
          <cell r="T46">
            <v>0.5658362989323843</v>
          </cell>
          <cell r="U46">
            <v>281</v>
          </cell>
        </row>
        <row r="47">
          <cell r="A47" t="str">
            <v>67</v>
          </cell>
          <cell r="B47">
            <v>122</v>
          </cell>
          <cell r="C47">
            <v>131</v>
          </cell>
          <cell r="D47">
            <v>0.48221343873517786</v>
          </cell>
          <cell r="E47">
            <v>253</v>
          </cell>
          <cell r="F47">
            <v>109</v>
          </cell>
          <cell r="G47">
            <v>136</v>
          </cell>
          <cell r="H47">
            <v>0.44489795918367347</v>
          </cell>
          <cell r="I47">
            <v>245</v>
          </cell>
          <cell r="J47">
            <v>118</v>
          </cell>
          <cell r="K47">
            <v>98</v>
          </cell>
          <cell r="L47">
            <v>0.54629629629629628</v>
          </cell>
          <cell r="M47">
            <v>216</v>
          </cell>
          <cell r="N47">
            <v>100</v>
          </cell>
          <cell r="O47">
            <v>102</v>
          </cell>
          <cell r="P47">
            <v>0.49504950495049505</v>
          </cell>
          <cell r="Q47">
            <v>202</v>
          </cell>
          <cell r="R47">
            <v>133</v>
          </cell>
          <cell r="S47">
            <v>130</v>
          </cell>
          <cell r="T47">
            <v>0.50570342205323193</v>
          </cell>
          <cell r="U47">
            <v>263</v>
          </cell>
        </row>
        <row r="48">
          <cell r="A48" t="str">
            <v>68</v>
          </cell>
          <cell r="B48">
            <v>52</v>
          </cell>
          <cell r="C48">
            <v>62</v>
          </cell>
          <cell r="D48">
            <v>0.45614035087719296</v>
          </cell>
          <cell r="E48">
            <v>114</v>
          </cell>
          <cell r="F48">
            <v>66</v>
          </cell>
          <cell r="G48">
            <v>68</v>
          </cell>
          <cell r="H48">
            <v>0.4925373134328358</v>
          </cell>
          <cell r="I48">
            <v>134</v>
          </cell>
          <cell r="J48">
            <v>91</v>
          </cell>
          <cell r="K48">
            <v>90</v>
          </cell>
          <cell r="L48">
            <v>0.50276243093922657</v>
          </cell>
          <cell r="M48">
            <v>181</v>
          </cell>
          <cell r="N48">
            <v>60</v>
          </cell>
          <cell r="O48">
            <v>56</v>
          </cell>
          <cell r="P48">
            <v>0.51724137931034486</v>
          </cell>
          <cell r="Q48">
            <v>116</v>
          </cell>
          <cell r="R48">
            <v>70</v>
          </cell>
          <cell r="S48">
            <v>69</v>
          </cell>
          <cell r="T48">
            <v>0.50359712230215825</v>
          </cell>
          <cell r="U48">
            <v>139</v>
          </cell>
        </row>
        <row r="49">
          <cell r="A49" t="str">
            <v>69</v>
          </cell>
          <cell r="B49">
            <v>61</v>
          </cell>
          <cell r="C49">
            <v>55</v>
          </cell>
          <cell r="D49">
            <v>0.52586206896551724</v>
          </cell>
          <cell r="E49">
            <v>116</v>
          </cell>
          <cell r="F49">
            <v>82</v>
          </cell>
          <cell r="G49">
            <v>71</v>
          </cell>
          <cell r="H49">
            <v>0.53594771241830064</v>
          </cell>
          <cell r="I49">
            <v>153</v>
          </cell>
          <cell r="J49">
            <v>42</v>
          </cell>
          <cell r="K49">
            <v>56</v>
          </cell>
          <cell r="L49">
            <v>0.42857142857142855</v>
          </cell>
          <cell r="M49">
            <v>98</v>
          </cell>
          <cell r="N49">
            <v>46</v>
          </cell>
          <cell r="O49">
            <v>41</v>
          </cell>
          <cell r="P49">
            <v>0.52873563218390807</v>
          </cell>
          <cell r="Q49">
            <v>87</v>
          </cell>
          <cell r="R49">
            <v>37</v>
          </cell>
          <cell r="S49">
            <v>27</v>
          </cell>
          <cell r="T49">
            <v>0.578125</v>
          </cell>
          <cell r="U49">
            <v>64</v>
          </cell>
        </row>
        <row r="50">
          <cell r="A50" t="str">
            <v>70</v>
          </cell>
          <cell r="B50">
            <v>204</v>
          </cell>
          <cell r="C50">
            <v>176</v>
          </cell>
          <cell r="D50">
            <v>0.5368421052631579</v>
          </cell>
          <cell r="E50">
            <v>380</v>
          </cell>
          <cell r="F50">
            <v>205</v>
          </cell>
          <cell r="G50">
            <v>144</v>
          </cell>
          <cell r="H50">
            <v>0.58739255014326652</v>
          </cell>
          <cell r="I50">
            <v>349</v>
          </cell>
          <cell r="J50">
            <v>223</v>
          </cell>
          <cell r="K50">
            <v>172</v>
          </cell>
          <cell r="L50">
            <v>0.56455696202531647</v>
          </cell>
          <cell r="M50">
            <v>395</v>
          </cell>
          <cell r="N50">
            <v>234</v>
          </cell>
          <cell r="O50">
            <v>184</v>
          </cell>
          <cell r="P50">
            <v>0.55980861244019142</v>
          </cell>
          <cell r="Q50">
            <v>418</v>
          </cell>
          <cell r="R50">
            <v>273</v>
          </cell>
          <cell r="S50">
            <v>212</v>
          </cell>
          <cell r="T50">
            <v>0.56288659793814433</v>
          </cell>
          <cell r="U50">
            <v>485</v>
          </cell>
        </row>
        <row r="51">
          <cell r="A51" t="str">
            <v>71</v>
          </cell>
          <cell r="B51">
            <v>159</v>
          </cell>
          <cell r="C51">
            <v>110</v>
          </cell>
          <cell r="D51">
            <v>0.59107806691449816</v>
          </cell>
          <cell r="E51">
            <v>269</v>
          </cell>
          <cell r="F51">
            <v>171</v>
          </cell>
          <cell r="G51">
            <v>134</v>
          </cell>
          <cell r="H51">
            <v>0.56065573770491806</v>
          </cell>
          <cell r="I51">
            <v>305</v>
          </cell>
          <cell r="J51">
            <v>175</v>
          </cell>
          <cell r="K51">
            <v>125</v>
          </cell>
          <cell r="L51">
            <v>0.58333333333333337</v>
          </cell>
          <cell r="M51">
            <v>300</v>
          </cell>
          <cell r="N51">
            <v>192</v>
          </cell>
          <cell r="O51">
            <v>152</v>
          </cell>
          <cell r="P51">
            <v>0.55813953488372092</v>
          </cell>
          <cell r="Q51">
            <v>344</v>
          </cell>
          <cell r="R51">
            <v>164</v>
          </cell>
          <cell r="S51">
            <v>130</v>
          </cell>
          <cell r="T51">
            <v>0.55782312925170063</v>
          </cell>
          <cell r="U51">
            <v>294</v>
          </cell>
        </row>
        <row r="52">
          <cell r="A52" t="str">
            <v>72</v>
          </cell>
          <cell r="B52">
            <v>19</v>
          </cell>
          <cell r="C52">
            <v>36</v>
          </cell>
          <cell r="D52">
            <v>0.34545454545454546</v>
          </cell>
          <cell r="E52">
            <v>55</v>
          </cell>
          <cell r="F52">
            <v>29</v>
          </cell>
          <cell r="G52">
            <v>64</v>
          </cell>
          <cell r="H52">
            <v>0.31182795698924731</v>
          </cell>
          <cell r="I52">
            <v>93</v>
          </cell>
          <cell r="J52">
            <v>16</v>
          </cell>
          <cell r="K52">
            <v>41</v>
          </cell>
          <cell r="L52">
            <v>0.2807017543859649</v>
          </cell>
          <cell r="M52">
            <v>57</v>
          </cell>
          <cell r="N52">
            <v>22</v>
          </cell>
          <cell r="O52">
            <v>48</v>
          </cell>
          <cell r="P52">
            <v>0.31428571428571428</v>
          </cell>
          <cell r="Q52">
            <v>70</v>
          </cell>
          <cell r="R52">
            <v>17</v>
          </cell>
          <cell r="S52">
            <v>37</v>
          </cell>
          <cell r="T52">
            <v>0.31481481481481483</v>
          </cell>
          <cell r="U52">
            <v>54</v>
          </cell>
        </row>
        <row r="53">
          <cell r="A53" t="str">
            <v>73</v>
          </cell>
          <cell r="B53">
            <v>10</v>
          </cell>
          <cell r="C53">
            <v>8</v>
          </cell>
          <cell r="D53">
            <v>0.55555555555555558</v>
          </cell>
          <cell r="E53">
            <v>18</v>
          </cell>
          <cell r="F53">
            <v>1</v>
          </cell>
          <cell r="G53">
            <v>5</v>
          </cell>
          <cell r="H53">
            <v>0.16666666666666666</v>
          </cell>
          <cell r="I53">
            <v>6</v>
          </cell>
          <cell r="J53">
            <v>4</v>
          </cell>
          <cell r="K53">
            <v>5</v>
          </cell>
          <cell r="L53">
            <v>0.44444444444444442</v>
          </cell>
          <cell r="M53">
            <v>9</v>
          </cell>
          <cell r="N53">
            <v>4</v>
          </cell>
          <cell r="O53">
            <v>4</v>
          </cell>
          <cell r="P53">
            <v>0.5</v>
          </cell>
          <cell r="Q53">
            <v>8</v>
          </cell>
          <cell r="R53">
            <v>1</v>
          </cell>
          <cell r="S53">
            <v>10</v>
          </cell>
          <cell r="T53">
            <v>9.0909090909090912E-2</v>
          </cell>
          <cell r="U53">
            <v>11</v>
          </cell>
        </row>
        <row r="54">
          <cell r="A54" t="str">
            <v>74</v>
          </cell>
          <cell r="B54">
            <v>76</v>
          </cell>
          <cell r="C54">
            <v>157</v>
          </cell>
          <cell r="D54">
            <v>0.3261802575107296</v>
          </cell>
          <cell r="E54">
            <v>233</v>
          </cell>
          <cell r="F54">
            <v>96</v>
          </cell>
          <cell r="G54">
            <v>149</v>
          </cell>
          <cell r="H54">
            <v>0.39183673469387753</v>
          </cell>
          <cell r="I54">
            <v>245</v>
          </cell>
          <cell r="J54">
            <v>83</v>
          </cell>
          <cell r="K54">
            <v>156</v>
          </cell>
          <cell r="L54">
            <v>0.34728033472803349</v>
          </cell>
          <cell r="M54">
            <v>239</v>
          </cell>
          <cell r="N54">
            <v>80</v>
          </cell>
          <cell r="O54">
            <v>163</v>
          </cell>
          <cell r="P54">
            <v>0.32921810699588477</v>
          </cell>
          <cell r="Q54">
            <v>243</v>
          </cell>
          <cell r="R54">
            <v>98</v>
          </cell>
          <cell r="S54">
            <v>182</v>
          </cell>
          <cell r="T54">
            <v>0.35</v>
          </cell>
          <cell r="U54">
            <v>280</v>
          </cell>
        </row>
        <row r="55">
          <cell r="A55" t="str">
            <v>76</v>
          </cell>
          <cell r="J55">
            <v>2</v>
          </cell>
          <cell r="K55">
            <v>8</v>
          </cell>
          <cell r="L55">
            <v>0.2</v>
          </cell>
          <cell r="M55">
            <v>10</v>
          </cell>
          <cell r="N55">
            <v>1</v>
          </cell>
          <cell r="O55">
            <v>8</v>
          </cell>
          <cell r="P55">
            <v>0.1111111111111111</v>
          </cell>
          <cell r="Q55">
            <v>9</v>
          </cell>
          <cell r="R55">
            <v>1</v>
          </cell>
          <cell r="S55">
            <v>12</v>
          </cell>
          <cell r="T55">
            <v>7.6923076923076927E-2</v>
          </cell>
          <cell r="U55">
            <v>13</v>
          </cell>
        </row>
        <row r="56">
          <cell r="A56" t="str">
            <v>77</v>
          </cell>
          <cell r="C56">
            <v>1</v>
          </cell>
          <cell r="D56">
            <v>0</v>
          </cell>
          <cell r="E56">
            <v>1</v>
          </cell>
          <cell r="F56">
            <v>2</v>
          </cell>
          <cell r="G56">
            <v>4</v>
          </cell>
          <cell r="H56">
            <v>0.33333333333333331</v>
          </cell>
          <cell r="I56">
            <v>6</v>
          </cell>
          <cell r="U56">
            <v>0</v>
          </cell>
        </row>
        <row r="57">
          <cell r="A57" t="str">
            <v>85</v>
          </cell>
          <cell r="B57">
            <v>50</v>
          </cell>
          <cell r="C57">
            <v>55</v>
          </cell>
          <cell r="D57">
            <v>0.47619047619047616</v>
          </cell>
          <cell r="E57">
            <v>105</v>
          </cell>
          <cell r="F57">
            <v>45</v>
          </cell>
          <cell r="G57">
            <v>34</v>
          </cell>
          <cell r="H57">
            <v>0.569620253164557</v>
          </cell>
          <cell r="I57">
            <v>79</v>
          </cell>
          <cell r="J57">
            <v>30</v>
          </cell>
          <cell r="K57">
            <v>59</v>
          </cell>
          <cell r="L57">
            <v>0.33707865168539325</v>
          </cell>
          <cell r="M57">
            <v>89</v>
          </cell>
          <cell r="N57">
            <v>45</v>
          </cell>
          <cell r="O57">
            <v>38</v>
          </cell>
          <cell r="P57">
            <v>0.54216867469879515</v>
          </cell>
          <cell r="Q57">
            <v>83</v>
          </cell>
          <cell r="R57">
            <v>41</v>
          </cell>
          <cell r="S57">
            <v>50</v>
          </cell>
          <cell r="T57">
            <v>0.45054945054945056</v>
          </cell>
          <cell r="U57">
            <v>91</v>
          </cell>
        </row>
        <row r="58">
          <cell r="A58" t="str">
            <v>86</v>
          </cell>
          <cell r="B58">
            <v>58</v>
          </cell>
          <cell r="C58">
            <v>59</v>
          </cell>
          <cell r="D58">
            <v>0.49572649572649574</v>
          </cell>
          <cell r="E58">
            <v>117</v>
          </cell>
          <cell r="F58">
            <v>89</v>
          </cell>
          <cell r="G58">
            <v>75</v>
          </cell>
          <cell r="H58">
            <v>0.54268292682926833</v>
          </cell>
          <cell r="I58">
            <v>164</v>
          </cell>
          <cell r="J58">
            <v>115</v>
          </cell>
          <cell r="K58">
            <v>106</v>
          </cell>
          <cell r="L58">
            <v>0.52036199095022628</v>
          </cell>
          <cell r="M58">
            <v>221</v>
          </cell>
          <cell r="N58">
            <v>61</v>
          </cell>
          <cell r="O58">
            <v>84</v>
          </cell>
          <cell r="P58">
            <v>0.4206896551724138</v>
          </cell>
          <cell r="Q58">
            <v>145</v>
          </cell>
          <cell r="R58">
            <v>115</v>
          </cell>
          <cell r="S58">
            <v>119</v>
          </cell>
          <cell r="T58">
            <v>0.49145299145299143</v>
          </cell>
          <cell r="U58">
            <v>234</v>
          </cell>
        </row>
        <row r="59">
          <cell r="A59" t="str">
            <v>87</v>
          </cell>
          <cell r="B59">
            <v>104</v>
          </cell>
          <cell r="C59">
            <v>59</v>
          </cell>
          <cell r="D59">
            <v>0.6380368098159509</v>
          </cell>
          <cell r="E59">
            <v>163</v>
          </cell>
          <cell r="F59">
            <v>100</v>
          </cell>
          <cell r="G59">
            <v>77</v>
          </cell>
          <cell r="H59">
            <v>0.56497175141242939</v>
          </cell>
          <cell r="I59">
            <v>177</v>
          </cell>
          <cell r="J59">
            <v>62</v>
          </cell>
          <cell r="K59">
            <v>43</v>
          </cell>
          <cell r="L59">
            <v>0.59047619047619049</v>
          </cell>
          <cell r="M59">
            <v>105</v>
          </cell>
          <cell r="N59">
            <v>65</v>
          </cell>
          <cell r="O59">
            <v>37</v>
          </cell>
          <cell r="P59">
            <v>0.63725490196078427</v>
          </cell>
          <cell r="Q59">
            <v>102</v>
          </cell>
          <cell r="R59">
            <v>68</v>
          </cell>
          <cell r="S59">
            <v>54</v>
          </cell>
          <cell r="T59">
            <v>0.55737704918032782</v>
          </cell>
          <cell r="U59">
            <v>122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282</v>
          </cell>
          <cell r="C66">
            <v>306</v>
          </cell>
          <cell r="D66">
            <v>0.47959183673469385</v>
          </cell>
          <cell r="E66">
            <v>588</v>
          </cell>
          <cell r="F66">
            <v>332</v>
          </cell>
          <cell r="G66">
            <v>289</v>
          </cell>
          <cell r="H66">
            <v>0.53462157809983901</v>
          </cell>
          <cell r="I66">
            <v>621</v>
          </cell>
          <cell r="J66">
            <v>325</v>
          </cell>
          <cell r="K66">
            <v>347</v>
          </cell>
          <cell r="L66">
            <v>0.48363095238095238</v>
          </cell>
          <cell r="M66">
            <v>672</v>
          </cell>
          <cell r="N66">
            <v>318</v>
          </cell>
          <cell r="O66">
            <v>321</v>
          </cell>
          <cell r="P66">
            <v>0.49765258215962443</v>
          </cell>
          <cell r="Q66">
            <v>639</v>
          </cell>
          <cell r="R66">
            <v>305</v>
          </cell>
          <cell r="S66">
            <v>350</v>
          </cell>
          <cell r="T66">
            <v>0.46564885496183206</v>
          </cell>
          <cell r="U66">
            <v>655</v>
          </cell>
        </row>
        <row r="67">
          <cell r="A67" t="str">
            <v>02</v>
          </cell>
          <cell r="B67">
            <v>248</v>
          </cell>
          <cell r="C67">
            <v>249</v>
          </cell>
          <cell r="D67">
            <v>0.49899396378269617</v>
          </cell>
          <cell r="E67">
            <v>497</v>
          </cell>
          <cell r="F67">
            <v>316</v>
          </cell>
          <cell r="G67">
            <v>337</v>
          </cell>
          <cell r="H67">
            <v>0.48392036753445633</v>
          </cell>
          <cell r="I67">
            <v>653</v>
          </cell>
          <cell r="J67">
            <v>265</v>
          </cell>
          <cell r="K67">
            <v>311</v>
          </cell>
          <cell r="L67">
            <v>0.46006944444444442</v>
          </cell>
          <cell r="M67">
            <v>576</v>
          </cell>
          <cell r="N67">
            <v>319</v>
          </cell>
          <cell r="O67">
            <v>374</v>
          </cell>
          <cell r="P67">
            <v>0.46031746031746029</v>
          </cell>
          <cell r="Q67">
            <v>693</v>
          </cell>
          <cell r="R67">
            <v>280</v>
          </cell>
          <cell r="S67">
            <v>331</v>
          </cell>
          <cell r="T67">
            <v>0.45826513911620292</v>
          </cell>
          <cell r="U67">
            <v>611</v>
          </cell>
        </row>
        <row r="68">
          <cell r="A68" t="str">
            <v>03</v>
          </cell>
          <cell r="B68">
            <v>1119</v>
          </cell>
          <cell r="C68">
            <v>549</v>
          </cell>
          <cell r="D68">
            <v>0.67086330935251803</v>
          </cell>
          <cell r="E68">
            <v>1668</v>
          </cell>
          <cell r="F68">
            <v>1150</v>
          </cell>
          <cell r="G68">
            <v>516</v>
          </cell>
          <cell r="H68">
            <v>0.69027611044417769</v>
          </cell>
          <cell r="I68">
            <v>1666</v>
          </cell>
          <cell r="J68">
            <v>1117</v>
          </cell>
          <cell r="K68">
            <v>500</v>
          </cell>
          <cell r="L68">
            <v>0.69078540507111941</v>
          </cell>
          <cell r="M68">
            <v>1617</v>
          </cell>
          <cell r="N68">
            <v>1236</v>
          </cell>
          <cell r="O68">
            <v>555</v>
          </cell>
          <cell r="P68">
            <v>0.69011725293132331</v>
          </cell>
          <cell r="Q68">
            <v>1791</v>
          </cell>
          <cell r="R68">
            <v>1259</v>
          </cell>
          <cell r="S68">
            <v>623</v>
          </cell>
          <cell r="T68">
            <v>0.66896918172157283</v>
          </cell>
          <cell r="U68">
            <v>1882</v>
          </cell>
        </row>
        <row r="69">
          <cell r="A69" t="str">
            <v>04</v>
          </cell>
          <cell r="B69">
            <v>1359</v>
          </cell>
          <cell r="C69">
            <v>1339</v>
          </cell>
          <cell r="D69">
            <v>0.50370644922164565</v>
          </cell>
          <cell r="E69">
            <v>2698</v>
          </cell>
          <cell r="F69">
            <v>1445</v>
          </cell>
          <cell r="G69">
            <v>1323</v>
          </cell>
          <cell r="H69">
            <v>0.52203757225433522</v>
          </cell>
          <cell r="I69">
            <v>2768</v>
          </cell>
          <cell r="J69">
            <v>1434</v>
          </cell>
          <cell r="K69">
            <v>1325</v>
          </cell>
          <cell r="L69">
            <v>0.51975353388909029</v>
          </cell>
          <cell r="M69">
            <v>2759</v>
          </cell>
          <cell r="N69">
            <v>1414</v>
          </cell>
          <cell r="O69">
            <v>1351</v>
          </cell>
          <cell r="P69">
            <v>0.51139240506329109</v>
          </cell>
          <cell r="Q69">
            <v>2765</v>
          </cell>
          <cell r="R69">
            <v>1455</v>
          </cell>
          <cell r="S69">
            <v>1402</v>
          </cell>
          <cell r="T69">
            <v>0.50927546377318866</v>
          </cell>
          <cell r="U69">
            <v>2857</v>
          </cell>
        </row>
        <row r="70">
          <cell r="A70" t="str">
            <v>05</v>
          </cell>
          <cell r="B70">
            <v>302</v>
          </cell>
          <cell r="C70">
            <v>900</v>
          </cell>
          <cell r="D70">
            <v>0.25124792013311148</v>
          </cell>
          <cell r="E70">
            <v>1202</v>
          </cell>
          <cell r="F70">
            <v>286</v>
          </cell>
          <cell r="G70">
            <v>955</v>
          </cell>
          <cell r="H70">
            <v>0.23045930701047543</v>
          </cell>
          <cell r="I70">
            <v>1241</v>
          </cell>
          <cell r="J70">
            <v>298</v>
          </cell>
          <cell r="K70">
            <v>905</v>
          </cell>
          <cell r="L70">
            <v>0.24771404821280132</v>
          </cell>
          <cell r="M70">
            <v>1203</v>
          </cell>
          <cell r="N70">
            <v>294</v>
          </cell>
          <cell r="O70">
            <v>933</v>
          </cell>
          <cell r="P70">
            <v>0.23960880195599021</v>
          </cell>
          <cell r="Q70">
            <v>1227</v>
          </cell>
          <cell r="R70">
            <v>276</v>
          </cell>
          <cell r="S70">
            <v>898</v>
          </cell>
          <cell r="T70">
            <v>0.23509369676320271</v>
          </cell>
          <cell r="U70">
            <v>1174</v>
          </cell>
        </row>
        <row r="71">
          <cell r="A71" t="str">
            <v>06</v>
          </cell>
          <cell r="B71">
            <v>139</v>
          </cell>
          <cell r="C71">
            <v>420</v>
          </cell>
          <cell r="D71">
            <v>0.24865831842576028</v>
          </cell>
          <cell r="E71">
            <v>559</v>
          </cell>
          <cell r="F71">
            <v>152</v>
          </cell>
          <cell r="G71">
            <v>495</v>
          </cell>
          <cell r="H71">
            <v>0.23493044822256567</v>
          </cell>
          <cell r="I71">
            <v>647</v>
          </cell>
          <cell r="J71">
            <v>124</v>
          </cell>
          <cell r="K71">
            <v>408</v>
          </cell>
          <cell r="L71">
            <v>0.23308270676691728</v>
          </cell>
          <cell r="M71">
            <v>532</v>
          </cell>
          <cell r="N71">
            <v>136</v>
          </cell>
          <cell r="O71">
            <v>442</v>
          </cell>
          <cell r="P71">
            <v>0.23529411764705882</v>
          </cell>
          <cell r="Q71">
            <v>578</v>
          </cell>
          <cell r="R71">
            <v>128</v>
          </cell>
          <cell r="S71">
            <v>417</v>
          </cell>
          <cell r="T71">
            <v>0.23486238532110093</v>
          </cell>
          <cell r="U71">
            <v>545</v>
          </cell>
        </row>
        <row r="72">
          <cell r="A72" t="str">
            <v>07</v>
          </cell>
          <cell r="B72">
            <v>311</v>
          </cell>
          <cell r="C72">
            <v>561</v>
          </cell>
          <cell r="D72">
            <v>0.35665137614678899</v>
          </cell>
          <cell r="E72">
            <v>872</v>
          </cell>
          <cell r="F72">
            <v>345</v>
          </cell>
          <cell r="G72">
            <v>529</v>
          </cell>
          <cell r="H72">
            <v>0.39473684210526316</v>
          </cell>
          <cell r="I72">
            <v>874</v>
          </cell>
          <cell r="J72">
            <v>327</v>
          </cell>
          <cell r="K72">
            <v>488</v>
          </cell>
          <cell r="L72">
            <v>0.40122699386503069</v>
          </cell>
          <cell r="M72">
            <v>815</v>
          </cell>
          <cell r="N72">
            <v>300</v>
          </cell>
          <cell r="O72">
            <v>457</v>
          </cell>
          <cell r="P72">
            <v>0.39630118890356669</v>
          </cell>
          <cell r="Q72">
            <v>757</v>
          </cell>
          <cell r="R72">
            <v>233</v>
          </cell>
          <cell r="S72">
            <v>379</v>
          </cell>
          <cell r="T72">
            <v>0.38071895424836599</v>
          </cell>
          <cell r="U72">
            <v>612</v>
          </cell>
        </row>
        <row r="73">
          <cell r="A73" t="str">
            <v>08</v>
          </cell>
          <cell r="B73">
            <v>122</v>
          </cell>
          <cell r="C73">
            <v>221</v>
          </cell>
          <cell r="D73">
            <v>0.35568513119533529</v>
          </cell>
          <cell r="E73">
            <v>343</v>
          </cell>
          <cell r="F73">
            <v>102</v>
          </cell>
          <cell r="G73">
            <v>188</v>
          </cell>
          <cell r="H73">
            <v>0.35172413793103446</v>
          </cell>
          <cell r="I73">
            <v>290</v>
          </cell>
          <cell r="J73">
            <v>92</v>
          </cell>
          <cell r="K73">
            <v>204</v>
          </cell>
          <cell r="L73">
            <v>0.3108108108108108</v>
          </cell>
          <cell r="M73">
            <v>296</v>
          </cell>
          <cell r="N73">
            <v>108</v>
          </cell>
          <cell r="O73">
            <v>207</v>
          </cell>
          <cell r="P73">
            <v>0.34285714285714286</v>
          </cell>
          <cell r="Q73">
            <v>315</v>
          </cell>
          <cell r="R73">
            <v>101</v>
          </cell>
          <cell r="S73">
            <v>142</v>
          </cell>
          <cell r="T73">
            <v>0.41563786008230452</v>
          </cell>
          <cell r="U73">
            <v>243</v>
          </cell>
        </row>
        <row r="74">
          <cell r="A74" t="str">
            <v>09</v>
          </cell>
          <cell r="B74">
            <v>231</v>
          </cell>
          <cell r="C74">
            <v>782</v>
          </cell>
          <cell r="D74">
            <v>0.22803553800592299</v>
          </cell>
          <cell r="E74">
            <v>1013</v>
          </cell>
          <cell r="F74">
            <v>273</v>
          </cell>
          <cell r="G74">
            <v>870</v>
          </cell>
          <cell r="H74">
            <v>0.23884514435695539</v>
          </cell>
          <cell r="I74">
            <v>1143</v>
          </cell>
          <cell r="J74">
            <v>252</v>
          </cell>
          <cell r="K74">
            <v>804</v>
          </cell>
          <cell r="L74">
            <v>0.23863636363636365</v>
          </cell>
          <cell r="M74">
            <v>1056</v>
          </cell>
          <cell r="N74">
            <v>244</v>
          </cell>
          <cell r="O74">
            <v>849</v>
          </cell>
          <cell r="P74">
            <v>0.22323879231473009</v>
          </cell>
          <cell r="Q74">
            <v>1093</v>
          </cell>
          <cell r="R74">
            <v>233</v>
          </cell>
          <cell r="S74">
            <v>788</v>
          </cell>
          <cell r="T74">
            <v>0.22820763956904996</v>
          </cell>
          <cell r="U74">
            <v>1021</v>
          </cell>
        </row>
        <row r="75">
          <cell r="A75" t="str">
            <v>10</v>
          </cell>
          <cell r="B75">
            <v>627</v>
          </cell>
          <cell r="C75">
            <v>505</v>
          </cell>
          <cell r="D75">
            <v>0.55388692579505305</v>
          </cell>
          <cell r="E75">
            <v>1132</v>
          </cell>
          <cell r="F75">
            <v>627</v>
          </cell>
          <cell r="G75">
            <v>547</v>
          </cell>
          <cell r="H75">
            <v>0.53407155025553665</v>
          </cell>
          <cell r="I75">
            <v>1174</v>
          </cell>
          <cell r="J75">
            <v>619</v>
          </cell>
          <cell r="K75">
            <v>476</v>
          </cell>
          <cell r="L75">
            <v>0.56529680365296808</v>
          </cell>
          <cell r="M75">
            <v>1095</v>
          </cell>
          <cell r="N75">
            <v>505</v>
          </cell>
          <cell r="O75">
            <v>421</v>
          </cell>
          <cell r="P75">
            <v>0.54535637149028082</v>
          </cell>
          <cell r="Q75">
            <v>926</v>
          </cell>
          <cell r="R75">
            <v>586</v>
          </cell>
          <cell r="S75">
            <v>466</v>
          </cell>
          <cell r="T75">
            <v>0.55703422053231944</v>
          </cell>
          <cell r="U75">
            <v>1052</v>
          </cell>
        </row>
        <row r="76">
          <cell r="A76" t="str">
            <v>11</v>
          </cell>
          <cell r="B76">
            <v>182</v>
          </cell>
          <cell r="C76">
            <v>146</v>
          </cell>
          <cell r="D76">
            <v>0.55487804878048785</v>
          </cell>
          <cell r="E76">
            <v>328</v>
          </cell>
          <cell r="F76">
            <v>211</v>
          </cell>
          <cell r="G76">
            <v>168</v>
          </cell>
          <cell r="H76">
            <v>0.55672823218997358</v>
          </cell>
          <cell r="I76">
            <v>379</v>
          </cell>
          <cell r="J76">
            <v>187</v>
          </cell>
          <cell r="K76">
            <v>188</v>
          </cell>
          <cell r="L76">
            <v>0.49866666666666665</v>
          </cell>
          <cell r="M76">
            <v>375</v>
          </cell>
          <cell r="N76">
            <v>154</v>
          </cell>
          <cell r="O76">
            <v>145</v>
          </cell>
          <cell r="P76">
            <v>0.51505016722408026</v>
          </cell>
          <cell r="Q76">
            <v>299</v>
          </cell>
          <cell r="R76">
            <v>202</v>
          </cell>
          <cell r="S76">
            <v>206</v>
          </cell>
          <cell r="T76">
            <v>0.49509803921568629</v>
          </cell>
          <cell r="U76">
            <v>408</v>
          </cell>
        </row>
        <row r="77">
          <cell r="A77" t="str">
            <v>12</v>
          </cell>
          <cell r="B77">
            <v>417</v>
          </cell>
          <cell r="C77">
            <v>441</v>
          </cell>
          <cell r="D77">
            <v>0.48601398601398599</v>
          </cell>
          <cell r="E77">
            <v>858</v>
          </cell>
          <cell r="F77">
            <v>456</v>
          </cell>
          <cell r="G77">
            <v>454</v>
          </cell>
          <cell r="H77">
            <v>0.50109890109890109</v>
          </cell>
          <cell r="I77">
            <v>910</v>
          </cell>
          <cell r="J77">
            <v>461</v>
          </cell>
          <cell r="K77">
            <v>449</v>
          </cell>
          <cell r="L77">
            <v>0.50659340659340657</v>
          </cell>
          <cell r="M77">
            <v>910</v>
          </cell>
          <cell r="N77">
            <v>475</v>
          </cell>
          <cell r="O77">
            <v>481</v>
          </cell>
          <cell r="P77">
            <v>0.49686192468619245</v>
          </cell>
          <cell r="Q77">
            <v>956</v>
          </cell>
          <cell r="R77">
            <v>507</v>
          </cell>
          <cell r="S77">
            <v>513</v>
          </cell>
          <cell r="T77">
            <v>0.49705882352941178</v>
          </cell>
          <cell r="U77">
            <v>1020</v>
          </cell>
        </row>
        <row r="78">
          <cell r="A78" t="str">
            <v>Théologie</v>
          </cell>
          <cell r="C78">
            <v>1</v>
          </cell>
          <cell r="D78">
            <v>0</v>
          </cell>
          <cell r="E78">
            <v>1</v>
          </cell>
          <cell r="F78">
            <v>2</v>
          </cell>
          <cell r="G78">
            <v>4</v>
          </cell>
          <cell r="H78">
            <v>0.33333333333333331</v>
          </cell>
          <cell r="I78">
            <v>6</v>
          </cell>
          <cell r="J78">
            <v>2</v>
          </cell>
          <cell r="K78">
            <v>8</v>
          </cell>
          <cell r="L78">
            <v>0.2</v>
          </cell>
          <cell r="M78">
            <v>10</v>
          </cell>
          <cell r="N78">
            <v>1</v>
          </cell>
          <cell r="O78">
            <v>8</v>
          </cell>
          <cell r="P78">
            <v>0.1111111111111111</v>
          </cell>
          <cell r="Q78">
            <v>9</v>
          </cell>
          <cell r="R78">
            <v>1</v>
          </cell>
          <cell r="S78">
            <v>12</v>
          </cell>
          <cell r="T78">
            <v>7.6923076923076927E-2</v>
          </cell>
          <cell r="U78">
            <v>13</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527</v>
          </cell>
          <cell r="C85">
            <v>550</v>
          </cell>
          <cell r="D85">
            <v>0.48932219127205201</v>
          </cell>
          <cell r="E85">
            <v>1077</v>
          </cell>
          <cell r="F85">
            <v>597</v>
          </cell>
          <cell r="G85">
            <v>591</v>
          </cell>
          <cell r="H85">
            <v>0.50252525252525249</v>
          </cell>
          <cell r="I85">
            <v>1188</v>
          </cell>
          <cell r="J85">
            <v>573</v>
          </cell>
          <cell r="K85">
            <v>647</v>
          </cell>
          <cell r="L85">
            <v>0.46967213114754097</v>
          </cell>
          <cell r="M85">
            <v>1220</v>
          </cell>
          <cell r="N85">
            <v>620</v>
          </cell>
          <cell r="O85">
            <v>677</v>
          </cell>
          <cell r="P85">
            <v>0.4780262143407864</v>
          </cell>
          <cell r="Q85">
            <v>1297</v>
          </cell>
          <cell r="R85">
            <v>578</v>
          </cell>
          <cell r="S85">
            <v>674</v>
          </cell>
          <cell r="T85">
            <v>0.46166134185303515</v>
          </cell>
          <cell r="U85">
            <v>1252</v>
          </cell>
        </row>
        <row r="86">
          <cell r="A86" t="str">
            <v>Lettres</v>
          </cell>
          <cell r="B86">
            <v>2319</v>
          </cell>
          <cell r="C86">
            <v>1752</v>
          </cell>
          <cell r="D86">
            <v>0.56963890935887984</v>
          </cell>
          <cell r="E86">
            <v>4071</v>
          </cell>
          <cell r="F86">
            <v>2409</v>
          </cell>
          <cell r="G86">
            <v>1718</v>
          </cell>
          <cell r="H86">
            <v>0.58371698570390118</v>
          </cell>
          <cell r="I86">
            <v>4127</v>
          </cell>
          <cell r="J86">
            <v>2586</v>
          </cell>
          <cell r="K86">
            <v>1971</v>
          </cell>
          <cell r="L86">
            <v>0.56747860434496378</v>
          </cell>
          <cell r="M86">
            <v>4557</v>
          </cell>
          <cell r="N86">
            <v>2471</v>
          </cell>
          <cell r="O86">
            <v>1801</v>
          </cell>
          <cell r="P86">
            <v>0.57841760299625467</v>
          </cell>
          <cell r="Q86">
            <v>4272</v>
          </cell>
          <cell r="R86">
            <v>2707</v>
          </cell>
          <cell r="S86">
            <v>2154</v>
          </cell>
          <cell r="T86">
            <v>0.55688130014400328</v>
          </cell>
          <cell r="U86">
            <v>4861</v>
          </cell>
        </row>
        <row r="87">
          <cell r="A87" t="str">
            <v>Pharmacie</v>
          </cell>
          <cell r="B87">
            <v>182</v>
          </cell>
          <cell r="C87">
            <v>146</v>
          </cell>
          <cell r="D87">
            <v>0.55487804878048785</v>
          </cell>
          <cell r="E87">
            <v>328</v>
          </cell>
          <cell r="F87">
            <v>211</v>
          </cell>
          <cell r="G87">
            <v>168</v>
          </cell>
          <cell r="H87">
            <v>0.55672823218997358</v>
          </cell>
          <cell r="I87">
            <v>379</v>
          </cell>
          <cell r="J87">
            <v>187</v>
          </cell>
          <cell r="K87">
            <v>188</v>
          </cell>
          <cell r="L87">
            <v>0.49866666666666665</v>
          </cell>
          <cell r="M87">
            <v>375</v>
          </cell>
          <cell r="N87">
            <v>154</v>
          </cell>
          <cell r="O87">
            <v>145</v>
          </cell>
          <cell r="P87">
            <v>0.51505016722408026</v>
          </cell>
          <cell r="Q87">
            <v>299</v>
          </cell>
          <cell r="R87">
            <v>202</v>
          </cell>
          <cell r="S87">
            <v>206</v>
          </cell>
          <cell r="T87">
            <v>0.49509803921568629</v>
          </cell>
          <cell r="U87">
            <v>408</v>
          </cell>
        </row>
        <row r="88">
          <cell r="A88" t="str">
            <v>Sciences</v>
          </cell>
          <cell r="B88">
            <v>1933</v>
          </cell>
          <cell r="C88">
            <v>3337</v>
          </cell>
          <cell r="D88">
            <v>0.36679316888045543</v>
          </cell>
          <cell r="E88">
            <v>5270</v>
          </cell>
          <cell r="F88">
            <v>1989</v>
          </cell>
          <cell r="G88">
            <v>3404</v>
          </cell>
          <cell r="H88">
            <v>0.36881142221398111</v>
          </cell>
          <cell r="I88">
            <v>5393</v>
          </cell>
          <cell r="J88">
            <v>1516</v>
          </cell>
          <cell r="K88">
            <v>2839</v>
          </cell>
          <cell r="L88">
            <v>0.34810562571756604</v>
          </cell>
          <cell r="M88">
            <v>4355</v>
          </cell>
          <cell r="N88">
            <v>1870</v>
          </cell>
          <cell r="O88">
            <v>3268</v>
          </cell>
          <cell r="P88">
            <v>0.36395484624367458</v>
          </cell>
          <cell r="Q88">
            <v>5138</v>
          </cell>
          <cell r="R88">
            <v>1390</v>
          </cell>
          <cell r="S88">
            <v>2638</v>
          </cell>
          <cell r="T88">
            <v>0.34508440913604765</v>
          </cell>
          <cell r="U88">
            <v>4028</v>
          </cell>
        </row>
      </sheetData>
      <sheetData sheetId="24">
        <row r="1">
          <cell r="A1" t="str">
            <v>CNU</v>
          </cell>
          <cell r="B1" t="str">
            <v>PR</v>
          </cell>
          <cell r="C1" t="str">
            <v>MCF</v>
          </cell>
          <cell r="F1" t="str">
            <v>GROUPE</v>
          </cell>
          <cell r="G1" t="str">
            <v>PR</v>
          </cell>
          <cell r="H1" t="str">
            <v>MCF</v>
          </cell>
        </row>
        <row r="2">
          <cell r="A2" t="str">
            <v>01</v>
          </cell>
          <cell r="B2">
            <v>94</v>
          </cell>
          <cell r="C2">
            <v>122</v>
          </cell>
          <cell r="F2" t="str">
            <v>01</v>
          </cell>
          <cell r="G2">
            <v>264</v>
          </cell>
          <cell r="H2">
            <v>256</v>
          </cell>
        </row>
        <row r="3">
          <cell r="A3" t="str">
            <v>02</v>
          </cell>
          <cell r="B3">
            <v>111</v>
          </cell>
          <cell r="C3">
            <v>86</v>
          </cell>
          <cell r="F3" t="str">
            <v>02</v>
          </cell>
          <cell r="G3">
            <v>220</v>
          </cell>
          <cell r="H3">
            <v>332</v>
          </cell>
        </row>
        <row r="4">
          <cell r="A4" t="str">
            <v>03</v>
          </cell>
          <cell r="B4">
            <v>28</v>
          </cell>
          <cell r="C4">
            <v>21</v>
          </cell>
          <cell r="F4" t="str">
            <v>03</v>
          </cell>
          <cell r="G4">
            <v>558</v>
          </cell>
          <cell r="H4">
            <v>555</v>
          </cell>
        </row>
        <row r="5">
          <cell r="A5" t="str">
            <v>04</v>
          </cell>
          <cell r="B5">
            <v>31</v>
          </cell>
          <cell r="C5">
            <v>27</v>
          </cell>
          <cell r="F5" t="str">
            <v>04</v>
          </cell>
          <cell r="G5">
            <v>576</v>
          </cell>
          <cell r="H5">
            <v>405</v>
          </cell>
        </row>
        <row r="6">
          <cell r="A6" t="str">
            <v>05</v>
          </cell>
          <cell r="B6">
            <v>132</v>
          </cell>
          <cell r="C6">
            <v>184</v>
          </cell>
          <cell r="F6" t="str">
            <v>05</v>
          </cell>
          <cell r="G6">
            <v>374</v>
          </cell>
          <cell r="H6">
            <v>450</v>
          </cell>
        </row>
        <row r="7">
          <cell r="A7" t="str">
            <v>06</v>
          </cell>
          <cell r="B7">
            <v>88</v>
          </cell>
          <cell r="C7">
            <v>148</v>
          </cell>
          <cell r="F7" t="str">
            <v>06</v>
          </cell>
          <cell r="G7">
            <v>188</v>
          </cell>
          <cell r="H7">
            <v>96</v>
          </cell>
        </row>
        <row r="8">
          <cell r="A8" t="str">
            <v>07</v>
          </cell>
          <cell r="B8">
            <v>87</v>
          </cell>
          <cell r="C8">
            <v>66</v>
          </cell>
          <cell r="F8" t="str">
            <v>07</v>
          </cell>
          <cell r="G8">
            <v>244</v>
          </cell>
          <cell r="H8">
            <v>156</v>
          </cell>
        </row>
        <row r="9">
          <cell r="A9" t="str">
            <v>08</v>
          </cell>
          <cell r="B9">
            <v>37</v>
          </cell>
          <cell r="C9">
            <v>26</v>
          </cell>
          <cell r="F9" t="str">
            <v>08</v>
          </cell>
          <cell r="G9">
            <v>91</v>
          </cell>
          <cell r="H9">
            <v>72</v>
          </cell>
        </row>
        <row r="10">
          <cell r="A10" t="str">
            <v>09</v>
          </cell>
          <cell r="B10">
            <v>109</v>
          </cell>
          <cell r="C10">
            <v>81</v>
          </cell>
          <cell r="F10" t="str">
            <v>09</v>
          </cell>
          <cell r="G10">
            <v>374</v>
          </cell>
          <cell r="H10">
            <v>256</v>
          </cell>
        </row>
        <row r="11">
          <cell r="A11" t="str">
            <v>10</v>
          </cell>
          <cell r="B11">
            <v>21</v>
          </cell>
          <cell r="C11">
            <v>14</v>
          </cell>
          <cell r="F11" t="str">
            <v>10</v>
          </cell>
          <cell r="G11">
            <v>243</v>
          </cell>
          <cell r="H11">
            <v>269</v>
          </cell>
        </row>
        <row r="12">
          <cell r="A12" t="str">
            <v>11</v>
          </cell>
          <cell r="B12">
            <v>121</v>
          </cell>
          <cell r="C12">
            <v>174</v>
          </cell>
          <cell r="F12" t="str">
            <v>11</v>
          </cell>
          <cell r="G12">
            <v>144</v>
          </cell>
          <cell r="H12">
            <v>171</v>
          </cell>
        </row>
        <row r="13">
          <cell r="A13" t="str">
            <v>12</v>
          </cell>
          <cell r="B13">
            <v>48</v>
          </cell>
          <cell r="C13">
            <v>58</v>
          </cell>
          <cell r="F13" t="str">
            <v>12</v>
          </cell>
          <cell r="G13">
            <v>130</v>
          </cell>
          <cell r="H13">
            <v>203</v>
          </cell>
        </row>
        <row r="14">
          <cell r="A14" t="str">
            <v>13</v>
          </cell>
          <cell r="B14">
            <v>13</v>
          </cell>
          <cell r="C14">
            <v>12</v>
          </cell>
          <cell r="F14" t="str">
            <v>Théologie</v>
          </cell>
          <cell r="G14">
            <v>7</v>
          </cell>
          <cell r="H14">
            <v>1</v>
          </cell>
        </row>
        <row r="15">
          <cell r="A15" t="str">
            <v>14</v>
          </cell>
          <cell r="B15">
            <v>81</v>
          </cell>
          <cell r="C15">
            <v>78</v>
          </cell>
        </row>
        <row r="16">
          <cell r="A16" t="str">
            <v>15</v>
          </cell>
          <cell r="B16">
            <v>41</v>
          </cell>
          <cell r="C16">
            <v>46</v>
          </cell>
        </row>
        <row r="17">
          <cell r="A17" t="str">
            <v>16</v>
          </cell>
          <cell r="B17">
            <v>93</v>
          </cell>
          <cell r="C17">
            <v>114</v>
          </cell>
        </row>
        <row r="18">
          <cell r="A18" t="str">
            <v>17</v>
          </cell>
          <cell r="B18">
            <v>50</v>
          </cell>
          <cell r="C18">
            <v>19</v>
          </cell>
          <cell r="G18" t="str">
            <v>PR</v>
          </cell>
          <cell r="H18" t="str">
            <v>MCF</v>
          </cell>
        </row>
        <row r="19">
          <cell r="A19" t="str">
            <v>18</v>
          </cell>
          <cell r="B19">
            <v>47</v>
          </cell>
          <cell r="C19">
            <v>52</v>
          </cell>
          <cell r="F19" t="str">
            <v>Droit</v>
          </cell>
          <cell r="G19">
            <v>484</v>
          </cell>
          <cell r="H19">
            <v>588</v>
          </cell>
        </row>
        <row r="20">
          <cell r="A20" t="str">
            <v>19</v>
          </cell>
          <cell r="B20">
            <v>67</v>
          </cell>
          <cell r="C20">
            <v>61</v>
          </cell>
          <cell r="F20" t="str">
            <v>Lettres</v>
          </cell>
          <cell r="G20">
            <v>1271</v>
          </cell>
          <cell r="H20">
            <v>1164</v>
          </cell>
        </row>
        <row r="21">
          <cell r="A21" t="str">
            <v>20</v>
          </cell>
          <cell r="B21">
            <v>27</v>
          </cell>
          <cell r="C21">
            <v>15</v>
          </cell>
          <cell r="F21" t="str">
            <v>Sciences</v>
          </cell>
          <cell r="G21">
            <v>1514</v>
          </cell>
          <cell r="H21">
            <v>1299</v>
          </cell>
        </row>
        <row r="22">
          <cell r="A22" t="str">
            <v>21</v>
          </cell>
          <cell r="B22">
            <v>72</v>
          </cell>
          <cell r="C22">
            <v>31</v>
          </cell>
          <cell r="F22" t="str">
            <v>Pharmacie</v>
          </cell>
          <cell r="G22">
            <v>144</v>
          </cell>
          <cell r="H22">
            <v>171</v>
          </cell>
        </row>
        <row r="23">
          <cell r="A23" t="str">
            <v>22</v>
          </cell>
          <cell r="B23">
            <v>112</v>
          </cell>
          <cell r="C23">
            <v>63</v>
          </cell>
        </row>
        <row r="24">
          <cell r="A24" t="str">
            <v>23</v>
          </cell>
          <cell r="B24">
            <v>81</v>
          </cell>
          <cell r="C24">
            <v>36</v>
          </cell>
        </row>
        <row r="25">
          <cell r="A25" t="str">
            <v>24</v>
          </cell>
          <cell r="B25">
            <v>27</v>
          </cell>
          <cell r="C25">
            <v>14</v>
          </cell>
        </row>
        <row r="26">
          <cell r="A26" t="str">
            <v>25</v>
          </cell>
          <cell r="B26">
            <v>119</v>
          </cell>
          <cell r="C26">
            <v>128</v>
          </cell>
        </row>
        <row r="27">
          <cell r="A27" t="str">
            <v>26</v>
          </cell>
          <cell r="B27">
            <v>98</v>
          </cell>
          <cell r="C27">
            <v>128</v>
          </cell>
        </row>
        <row r="28">
          <cell r="A28" t="str">
            <v>27</v>
          </cell>
          <cell r="B28">
            <v>157</v>
          </cell>
          <cell r="C28">
            <v>194</v>
          </cell>
        </row>
        <row r="29">
          <cell r="A29" t="str">
            <v>28</v>
          </cell>
          <cell r="B29">
            <v>117</v>
          </cell>
          <cell r="C29">
            <v>51</v>
          </cell>
        </row>
        <row r="30">
          <cell r="A30" t="str">
            <v>29</v>
          </cell>
          <cell r="B30">
            <v>27</v>
          </cell>
          <cell r="C30">
            <v>14</v>
          </cell>
        </row>
        <row r="31">
          <cell r="A31" t="str">
            <v>30</v>
          </cell>
          <cell r="B31">
            <v>44</v>
          </cell>
          <cell r="C31">
            <v>31</v>
          </cell>
        </row>
        <row r="32">
          <cell r="A32" t="str">
            <v>31</v>
          </cell>
          <cell r="B32">
            <v>83</v>
          </cell>
          <cell r="C32">
            <v>47</v>
          </cell>
        </row>
        <row r="33">
          <cell r="A33" t="str">
            <v>32</v>
          </cell>
          <cell r="B33">
            <v>93</v>
          </cell>
          <cell r="C33">
            <v>73</v>
          </cell>
        </row>
        <row r="34">
          <cell r="A34" t="str">
            <v>33</v>
          </cell>
          <cell r="B34">
            <v>68</v>
          </cell>
          <cell r="C34">
            <v>36</v>
          </cell>
        </row>
        <row r="35">
          <cell r="A35" t="str">
            <v>34</v>
          </cell>
          <cell r="B35">
            <v>12</v>
          </cell>
          <cell r="C35">
            <v>4</v>
          </cell>
        </row>
        <row r="36">
          <cell r="A36" t="str">
            <v>35</v>
          </cell>
          <cell r="B36">
            <v>31</v>
          </cell>
          <cell r="C36">
            <v>34</v>
          </cell>
        </row>
        <row r="37">
          <cell r="A37" t="str">
            <v>36</v>
          </cell>
          <cell r="B37">
            <v>34</v>
          </cell>
          <cell r="C37">
            <v>28</v>
          </cell>
        </row>
        <row r="38">
          <cell r="A38" t="str">
            <v>37</v>
          </cell>
          <cell r="B38">
            <v>14</v>
          </cell>
          <cell r="C38">
            <v>6</v>
          </cell>
        </row>
        <row r="39">
          <cell r="A39" t="str">
            <v>60</v>
          </cell>
          <cell r="B39">
            <v>124</v>
          </cell>
          <cell r="C39">
            <v>94</v>
          </cell>
        </row>
        <row r="40">
          <cell r="A40" t="str">
            <v>61</v>
          </cell>
          <cell r="B40">
            <v>77</v>
          </cell>
          <cell r="C40">
            <v>59</v>
          </cell>
        </row>
        <row r="41">
          <cell r="A41" t="str">
            <v>62</v>
          </cell>
          <cell r="B41">
            <v>63</v>
          </cell>
          <cell r="C41">
            <v>40</v>
          </cell>
        </row>
        <row r="42">
          <cell r="A42" t="str">
            <v>63</v>
          </cell>
          <cell r="B42">
            <v>110</v>
          </cell>
          <cell r="C42">
            <v>63</v>
          </cell>
        </row>
        <row r="43">
          <cell r="A43" t="str">
            <v>64</v>
          </cell>
          <cell r="B43">
            <v>58</v>
          </cell>
          <cell r="C43">
            <v>73</v>
          </cell>
        </row>
        <row r="44">
          <cell r="A44" t="str">
            <v>65</v>
          </cell>
          <cell r="B44">
            <v>56</v>
          </cell>
          <cell r="C44">
            <v>54</v>
          </cell>
        </row>
        <row r="45">
          <cell r="A45" t="str">
            <v>66</v>
          </cell>
          <cell r="B45">
            <v>42</v>
          </cell>
          <cell r="C45">
            <v>61</v>
          </cell>
        </row>
        <row r="46">
          <cell r="A46" t="str">
            <v>67</v>
          </cell>
          <cell r="B46">
            <v>30</v>
          </cell>
          <cell r="C46">
            <v>29</v>
          </cell>
        </row>
        <row r="47">
          <cell r="A47" t="str">
            <v>68</v>
          </cell>
          <cell r="B47">
            <v>31</v>
          </cell>
          <cell r="C47">
            <v>29</v>
          </cell>
        </row>
        <row r="48">
          <cell r="A48" t="str">
            <v>69</v>
          </cell>
          <cell r="B48">
            <v>26</v>
          </cell>
          <cell r="C48">
            <v>23</v>
          </cell>
        </row>
        <row r="49">
          <cell r="A49" t="str">
            <v>70</v>
          </cell>
          <cell r="B49">
            <v>51</v>
          </cell>
          <cell r="C49">
            <v>81</v>
          </cell>
        </row>
        <row r="50">
          <cell r="A50" t="str">
            <v>71</v>
          </cell>
          <cell r="B50">
            <v>36</v>
          </cell>
          <cell r="C50">
            <v>71</v>
          </cell>
        </row>
        <row r="51">
          <cell r="A51" t="str">
            <v>72</v>
          </cell>
          <cell r="B51">
            <v>9</v>
          </cell>
          <cell r="C51">
            <v>7</v>
          </cell>
        </row>
        <row r="52">
          <cell r="A52" t="str">
            <v>73</v>
          </cell>
          <cell r="B52">
            <v>5</v>
          </cell>
          <cell r="C52">
            <v>6</v>
          </cell>
        </row>
        <row r="53">
          <cell r="A53" t="str">
            <v>74</v>
          </cell>
          <cell r="B53">
            <v>29</v>
          </cell>
          <cell r="C53">
            <v>38</v>
          </cell>
        </row>
        <row r="54">
          <cell r="A54" t="str">
            <v>76</v>
          </cell>
          <cell r="B54">
            <v>5</v>
          </cell>
          <cell r="C54">
            <v>1</v>
          </cell>
        </row>
        <row r="55">
          <cell r="A55" t="str">
            <v>77</v>
          </cell>
          <cell r="B55">
            <v>2</v>
          </cell>
          <cell r="C55">
            <v>0</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41</v>
          </cell>
          <cell r="C59">
            <v>59</v>
          </cell>
        </row>
        <row r="60">
          <cell r="A60" t="str">
            <v>86</v>
          </cell>
          <cell r="B60">
            <v>60</v>
          </cell>
          <cell r="C60">
            <v>52</v>
          </cell>
        </row>
        <row r="61">
          <cell r="A61" t="str">
            <v>87</v>
          </cell>
          <cell r="B61">
            <v>30</v>
          </cell>
          <cell r="C61">
            <v>54</v>
          </cell>
        </row>
      </sheetData>
      <sheetData sheetId="25">
        <row r="1">
          <cell r="I1" t="str">
            <v>01</v>
          </cell>
          <cell r="J1">
            <v>346</v>
          </cell>
          <cell r="L1" t="str">
            <v>Théologie</v>
          </cell>
          <cell r="M1">
            <v>1</v>
          </cell>
          <cell r="O1" t="str">
            <v>01</v>
          </cell>
          <cell r="R1" t="str">
            <v>01</v>
          </cell>
          <cell r="U1" t="str">
            <v>01</v>
          </cell>
          <cell r="V1">
            <v>187</v>
          </cell>
          <cell r="X1" t="str">
            <v>01</v>
          </cell>
          <cell r="Y1">
            <v>401</v>
          </cell>
          <cell r="AA1" t="str">
            <v>01</v>
          </cell>
          <cell r="AB1">
            <v>191</v>
          </cell>
          <cell r="AD1" t="str">
            <v>01</v>
          </cell>
          <cell r="AE1">
            <v>367</v>
          </cell>
        </row>
        <row r="2">
          <cell r="I2" t="str">
            <v>02</v>
          </cell>
          <cell r="J2">
            <v>287</v>
          </cell>
          <cell r="L2" t="str">
            <v>01</v>
          </cell>
          <cell r="M2">
            <v>801</v>
          </cell>
          <cell r="O2" t="str">
            <v>02</v>
          </cell>
          <cell r="R2" t="str">
            <v>02</v>
          </cell>
          <cell r="U2" t="str">
            <v>02</v>
          </cell>
          <cell r="V2">
            <v>126</v>
          </cell>
          <cell r="X2" t="str">
            <v>02</v>
          </cell>
          <cell r="Y2">
            <v>370</v>
          </cell>
          <cell r="AA2" t="str">
            <v>02</v>
          </cell>
          <cell r="AB2">
            <v>144</v>
          </cell>
          <cell r="AD2" t="str">
            <v>02</v>
          </cell>
          <cell r="AE2">
            <v>783</v>
          </cell>
        </row>
        <row r="3">
          <cell r="B3" t="str">
            <v>ENS</v>
          </cell>
          <cell r="C3" t="str">
            <v>SANS ENS</v>
          </cell>
          <cell r="E3" t="str">
            <v>Nombre de NOM</v>
          </cell>
          <cell r="F3" t="str">
            <v>DC</v>
          </cell>
          <cell r="I3" t="str">
            <v>03</v>
          </cell>
          <cell r="J3">
            <v>47</v>
          </cell>
          <cell r="L3" t="str">
            <v>02</v>
          </cell>
          <cell r="M3">
            <v>546</v>
          </cell>
          <cell r="O3" t="str">
            <v>03</v>
          </cell>
          <cell r="R3" t="str">
            <v>03</v>
          </cell>
          <cell r="S3">
            <v>1003</v>
          </cell>
          <cell r="U3" t="str">
            <v>03</v>
          </cell>
          <cell r="V3">
            <v>20</v>
          </cell>
          <cell r="X3" t="str">
            <v>03</v>
          </cell>
          <cell r="Y3">
            <v>151</v>
          </cell>
          <cell r="AA3" t="str">
            <v>03</v>
          </cell>
          <cell r="AB3">
            <v>3</v>
          </cell>
          <cell r="AD3" t="str">
            <v>03</v>
          </cell>
          <cell r="AE3">
            <v>86</v>
          </cell>
        </row>
        <row r="4">
          <cell r="A4" t="str">
            <v>01</v>
          </cell>
          <cell r="B4">
            <v>226</v>
          </cell>
          <cell r="C4">
            <v>90</v>
          </cell>
          <cell r="E4" t="str">
            <v>GRP</v>
          </cell>
          <cell r="F4" t="str">
            <v>ENS</v>
          </cell>
          <cell r="G4" t="str">
            <v>SANS ENS</v>
          </cell>
          <cell r="I4" t="str">
            <v>04</v>
          </cell>
          <cell r="J4">
            <v>121</v>
          </cell>
          <cell r="L4" t="str">
            <v>03</v>
          </cell>
          <cell r="M4">
            <v>621</v>
          </cell>
          <cell r="O4" t="str">
            <v>04</v>
          </cell>
          <cell r="R4" t="str">
            <v>04</v>
          </cell>
          <cell r="U4" t="str">
            <v>04</v>
          </cell>
          <cell r="V4">
            <v>68</v>
          </cell>
          <cell r="X4" t="str">
            <v>04</v>
          </cell>
          <cell r="Y4">
            <v>450</v>
          </cell>
          <cell r="AA4" t="str">
            <v>04</v>
          </cell>
          <cell r="AB4">
            <v>29</v>
          </cell>
          <cell r="AD4" t="str">
            <v>04</v>
          </cell>
          <cell r="AE4">
            <v>476</v>
          </cell>
        </row>
        <row r="5">
          <cell r="A5" t="str">
            <v>02</v>
          </cell>
          <cell r="B5">
            <v>229</v>
          </cell>
          <cell r="C5">
            <v>82</v>
          </cell>
          <cell r="E5" t="str">
            <v>01</v>
          </cell>
          <cell r="F5">
            <v>595</v>
          </cell>
          <cell r="G5">
            <v>271</v>
          </cell>
          <cell r="I5" t="str">
            <v>05</v>
          </cell>
          <cell r="J5">
            <v>277</v>
          </cell>
          <cell r="L5" t="str">
            <v>04</v>
          </cell>
          <cell r="M5">
            <v>804</v>
          </cell>
          <cell r="O5" t="str">
            <v>05</v>
          </cell>
          <cell r="R5" t="str">
            <v>05</v>
          </cell>
          <cell r="U5" t="str">
            <v>05</v>
          </cell>
          <cell r="V5">
            <v>175</v>
          </cell>
          <cell r="X5" t="str">
            <v>05</v>
          </cell>
          <cell r="Y5">
            <v>323</v>
          </cell>
          <cell r="AA5" t="str">
            <v>05</v>
          </cell>
          <cell r="AB5">
            <v>186</v>
          </cell>
          <cell r="AD5" t="str">
            <v>05</v>
          </cell>
          <cell r="AE5">
            <v>172</v>
          </cell>
        </row>
        <row r="6">
          <cell r="A6" t="str">
            <v>03</v>
          </cell>
          <cell r="B6">
            <v>41</v>
          </cell>
          <cell r="C6">
            <v>23</v>
          </cell>
          <cell r="E6" t="str">
            <v>02</v>
          </cell>
          <cell r="F6">
            <v>502</v>
          </cell>
          <cell r="G6">
            <v>204</v>
          </cell>
          <cell r="I6" t="str">
            <v>06</v>
          </cell>
          <cell r="J6">
            <v>269</v>
          </cell>
          <cell r="L6" t="str">
            <v>05</v>
          </cell>
          <cell r="M6">
            <v>636</v>
          </cell>
          <cell r="O6" t="str">
            <v>06</v>
          </cell>
          <cell r="R6" t="str">
            <v>06</v>
          </cell>
          <cell r="U6" t="str">
            <v>06</v>
          </cell>
          <cell r="V6">
            <v>195</v>
          </cell>
          <cell r="X6" t="str">
            <v>06</v>
          </cell>
          <cell r="Y6">
            <v>101</v>
          </cell>
          <cell r="AA6" t="str">
            <v>06</v>
          </cell>
          <cell r="AB6">
            <v>597</v>
          </cell>
          <cell r="AD6" t="str">
            <v>06</v>
          </cell>
          <cell r="AE6">
            <v>22</v>
          </cell>
        </row>
        <row r="7">
          <cell r="A7" t="str">
            <v>04</v>
          </cell>
          <cell r="B7">
            <v>99</v>
          </cell>
          <cell r="C7">
            <v>76</v>
          </cell>
          <cell r="E7" t="str">
            <v>06</v>
          </cell>
          <cell r="F7">
            <v>642</v>
          </cell>
          <cell r="G7">
            <v>429</v>
          </cell>
          <cell r="I7" t="str">
            <v>07</v>
          </cell>
          <cell r="J7">
            <v>82</v>
          </cell>
          <cell r="L7" t="str">
            <v>06</v>
          </cell>
          <cell r="M7">
            <v>78</v>
          </cell>
          <cell r="O7" t="str">
            <v>07</v>
          </cell>
          <cell r="R7" t="str">
            <v>07</v>
          </cell>
          <cell r="U7" t="str">
            <v>07</v>
          </cell>
          <cell r="V7">
            <v>22</v>
          </cell>
          <cell r="X7" t="str">
            <v>07</v>
          </cell>
          <cell r="Y7">
            <v>104</v>
          </cell>
          <cell r="AA7" t="str">
            <v>07</v>
          </cell>
          <cell r="AB7">
            <v>17</v>
          </cell>
          <cell r="AD7" t="str">
            <v>07</v>
          </cell>
          <cell r="AE7">
            <v>43</v>
          </cell>
        </row>
        <row r="8">
          <cell r="A8" t="str">
            <v>05</v>
          </cell>
          <cell r="B8">
            <v>323</v>
          </cell>
          <cell r="C8">
            <v>136</v>
          </cell>
          <cell r="E8" t="str">
            <v>07</v>
          </cell>
          <cell r="F8">
            <v>747</v>
          </cell>
          <cell r="G8">
            <v>689</v>
          </cell>
          <cell r="I8" t="str">
            <v>08</v>
          </cell>
          <cell r="J8">
            <v>24</v>
          </cell>
          <cell r="L8" t="str">
            <v>07</v>
          </cell>
          <cell r="M8">
            <v>156</v>
          </cell>
          <cell r="O8" t="str">
            <v>08</v>
          </cell>
          <cell r="R8" t="str">
            <v>08</v>
          </cell>
          <cell r="U8" t="str">
            <v>08</v>
          </cell>
          <cell r="V8">
            <v>7</v>
          </cell>
          <cell r="X8" t="str">
            <v>08</v>
          </cell>
          <cell r="Y8">
            <v>110</v>
          </cell>
          <cell r="AA8" t="str">
            <v>08</v>
          </cell>
          <cell r="AB8">
            <v>2</v>
          </cell>
          <cell r="AD8" t="str">
            <v>08</v>
          </cell>
          <cell r="AE8">
            <v>22</v>
          </cell>
        </row>
        <row r="9">
          <cell r="A9" t="str">
            <v>06</v>
          </cell>
          <cell r="B9">
            <v>179</v>
          </cell>
          <cell r="C9">
            <v>68</v>
          </cell>
          <cell r="E9" t="str">
            <v>08</v>
          </cell>
          <cell r="F9">
            <v>460</v>
          </cell>
          <cell r="G9">
            <v>334</v>
          </cell>
          <cell r="I9" t="str">
            <v>09</v>
          </cell>
          <cell r="J9">
            <v>80</v>
          </cell>
          <cell r="L9" t="str">
            <v>08</v>
          </cell>
          <cell r="M9">
            <v>115</v>
          </cell>
          <cell r="O9" t="str">
            <v>09</v>
          </cell>
          <cell r="R9" t="str">
            <v>09</v>
          </cell>
          <cell r="U9" t="str">
            <v>09</v>
          </cell>
          <cell r="V9">
            <v>19</v>
          </cell>
          <cell r="X9" t="str">
            <v>09</v>
          </cell>
          <cell r="Y9">
            <v>194</v>
          </cell>
          <cell r="AA9" t="str">
            <v>09</v>
          </cell>
          <cell r="AB9">
            <v>13</v>
          </cell>
          <cell r="AD9" t="str">
            <v>09</v>
          </cell>
          <cell r="AE9">
            <v>275</v>
          </cell>
        </row>
        <row r="10">
          <cell r="A10" t="str">
            <v>07</v>
          </cell>
          <cell r="B10">
            <v>71</v>
          </cell>
          <cell r="C10">
            <v>46</v>
          </cell>
          <cell r="E10" t="str">
            <v>09</v>
          </cell>
          <cell r="F10">
            <v>1091</v>
          </cell>
          <cell r="G10">
            <v>971</v>
          </cell>
          <cell r="I10" t="str">
            <v>10</v>
          </cell>
          <cell r="J10">
            <v>26</v>
          </cell>
          <cell r="L10" t="str">
            <v>09</v>
          </cell>
          <cell r="M10">
            <v>470</v>
          </cell>
          <cell r="O10" t="str">
            <v>10</v>
          </cell>
          <cell r="R10" t="str">
            <v>10</v>
          </cell>
          <cell r="U10" t="str">
            <v>10</v>
          </cell>
          <cell r="V10">
            <v>5</v>
          </cell>
          <cell r="X10" t="str">
            <v>10</v>
          </cell>
          <cell r="Y10">
            <v>68</v>
          </cell>
          <cell r="AA10" t="str">
            <v>10</v>
          </cell>
          <cell r="AB10">
            <v>2</v>
          </cell>
          <cell r="AD10" t="str">
            <v>10</v>
          </cell>
          <cell r="AE10">
            <v>77</v>
          </cell>
        </row>
        <row r="11">
          <cell r="A11" t="str">
            <v>08</v>
          </cell>
          <cell r="B11">
            <v>47</v>
          </cell>
          <cell r="C11">
            <v>12</v>
          </cell>
          <cell r="E11" t="str">
            <v>10</v>
          </cell>
          <cell r="F11">
            <v>1347</v>
          </cell>
          <cell r="G11">
            <v>1141</v>
          </cell>
          <cell r="I11" t="str">
            <v>11</v>
          </cell>
          <cell r="J11">
            <v>184</v>
          </cell>
          <cell r="L11" t="str">
            <v>10</v>
          </cell>
          <cell r="M11">
            <v>294</v>
          </cell>
          <cell r="O11" t="str">
            <v>11</v>
          </cell>
          <cell r="P11">
            <v>411</v>
          </cell>
          <cell r="R11" t="str">
            <v>11</v>
          </cell>
          <cell r="U11" t="str">
            <v>11</v>
          </cell>
          <cell r="V11">
            <v>34</v>
          </cell>
          <cell r="X11" t="str">
            <v>11</v>
          </cell>
          <cell r="Y11">
            <v>12</v>
          </cell>
          <cell r="AA11" t="str">
            <v>11</v>
          </cell>
          <cell r="AB11">
            <v>33</v>
          </cell>
          <cell r="AD11" t="str">
            <v>11</v>
          </cell>
          <cell r="AE11">
            <v>60</v>
          </cell>
        </row>
        <row r="12">
          <cell r="A12" t="str">
            <v>09</v>
          </cell>
          <cell r="B12">
            <v>163</v>
          </cell>
          <cell r="C12">
            <v>52</v>
          </cell>
          <cell r="E12" t="str">
            <v>11</v>
          </cell>
          <cell r="F12">
            <v>101</v>
          </cell>
          <cell r="G12">
            <v>163</v>
          </cell>
          <cell r="I12" t="str">
            <v>12</v>
          </cell>
          <cell r="J12">
            <v>39</v>
          </cell>
          <cell r="L12" t="str">
            <v>11</v>
          </cell>
          <cell r="M12">
            <v>80</v>
          </cell>
          <cell r="O12" t="str">
            <v>12</v>
          </cell>
          <cell r="P12">
            <v>120</v>
          </cell>
          <cell r="R12" t="str">
            <v>12</v>
          </cell>
          <cell r="S12">
            <v>3</v>
          </cell>
          <cell r="U12" t="str">
            <v>12</v>
          </cell>
          <cell r="V12">
            <v>5</v>
          </cell>
          <cell r="X12" t="str">
            <v>12</v>
          </cell>
          <cell r="Y12">
            <v>47</v>
          </cell>
          <cell r="AA12" t="str">
            <v>12</v>
          </cell>
          <cell r="AB12">
            <v>3</v>
          </cell>
          <cell r="AD12" t="str">
            <v>12</v>
          </cell>
          <cell r="AE12">
            <v>342</v>
          </cell>
        </row>
        <row r="13">
          <cell r="A13" t="str">
            <v>10</v>
          </cell>
          <cell r="B13">
            <v>38</v>
          </cell>
          <cell r="C13">
            <v>18</v>
          </cell>
          <cell r="E13" t="str">
            <v>03</v>
          </cell>
          <cell r="F13">
            <v>523</v>
          </cell>
          <cell r="G13">
            <v>203</v>
          </cell>
          <cell r="I13" t="str">
            <v>13</v>
          </cell>
          <cell r="J13">
            <v>14</v>
          </cell>
          <cell r="L13" t="str">
            <v>12</v>
          </cell>
          <cell r="M13">
            <v>270</v>
          </cell>
          <cell r="O13" t="str">
            <v>13</v>
          </cell>
          <cell r="P13">
            <v>89</v>
          </cell>
          <cell r="R13" t="str">
            <v>Théologie</v>
          </cell>
          <cell r="U13" t="str">
            <v>13</v>
          </cell>
          <cell r="V13">
            <v>7</v>
          </cell>
          <cell r="X13" t="str">
            <v>Théologie</v>
          </cell>
          <cell r="Y13">
            <v>1</v>
          </cell>
          <cell r="AA13" t="str">
            <v>13</v>
          </cell>
          <cell r="AB13">
            <v>2</v>
          </cell>
        </row>
        <row r="14">
          <cell r="A14" t="str">
            <v>11</v>
          </cell>
          <cell r="B14">
            <v>107</v>
          </cell>
          <cell r="C14">
            <v>19</v>
          </cell>
          <cell r="E14" t="str">
            <v>04</v>
          </cell>
          <cell r="F14">
            <v>1008</v>
          </cell>
          <cell r="G14">
            <v>674</v>
          </cell>
          <cell r="I14" t="str">
            <v>14</v>
          </cell>
          <cell r="J14">
            <v>128</v>
          </cell>
          <cell r="O14" t="str">
            <v>14</v>
          </cell>
          <cell r="P14">
            <v>239</v>
          </cell>
          <cell r="U14" t="str">
            <v>14</v>
          </cell>
          <cell r="V14">
            <v>30</v>
          </cell>
          <cell r="AA14" t="str">
            <v>14</v>
          </cell>
          <cell r="AB14">
            <v>11</v>
          </cell>
        </row>
        <row r="15">
          <cell r="A15" t="str">
            <v>12</v>
          </cell>
          <cell r="B15">
            <v>26</v>
          </cell>
          <cell r="C15">
            <v>10</v>
          </cell>
          <cell r="E15" t="str">
            <v>05</v>
          </cell>
          <cell r="F15">
            <v>1253</v>
          </cell>
          <cell r="G15">
            <v>556</v>
          </cell>
          <cell r="I15" t="str">
            <v>15</v>
          </cell>
          <cell r="J15">
            <v>44</v>
          </cell>
          <cell r="L15" t="str">
            <v>Droit</v>
          </cell>
          <cell r="M15">
            <v>1347</v>
          </cell>
          <cell r="O15" t="str">
            <v>15</v>
          </cell>
          <cell r="P15">
            <v>144</v>
          </cell>
          <cell r="U15" t="str">
            <v>15</v>
          </cell>
          <cell r="V15">
            <v>22</v>
          </cell>
          <cell r="X15" t="str">
            <v>Droit</v>
          </cell>
          <cell r="Y15">
            <v>771</v>
          </cell>
          <cell r="AA15" t="str">
            <v>15</v>
          </cell>
          <cell r="AB15">
            <v>3</v>
          </cell>
          <cell r="AD15" t="str">
            <v>Droit</v>
          </cell>
          <cell r="AE15">
            <v>1150</v>
          </cell>
        </row>
        <row r="16">
          <cell r="A16" t="str">
            <v>13</v>
          </cell>
          <cell r="B16">
            <v>7</v>
          </cell>
          <cell r="C16">
            <v>5</v>
          </cell>
          <cell r="E16" t="str">
            <v>12</v>
          </cell>
          <cell r="F16">
            <v>164</v>
          </cell>
          <cell r="G16">
            <v>98</v>
          </cell>
          <cell r="I16" t="str">
            <v>16</v>
          </cell>
          <cell r="J16">
            <v>178</v>
          </cell>
          <cell r="L16" t="str">
            <v>Lettres</v>
          </cell>
          <cell r="M16">
            <v>1696</v>
          </cell>
          <cell r="O16" t="str">
            <v>16</v>
          </cell>
          <cell r="U16" t="str">
            <v>16</v>
          </cell>
          <cell r="V16">
            <v>28</v>
          </cell>
          <cell r="X16" t="str">
            <v>Lettres</v>
          </cell>
          <cell r="Y16">
            <v>649</v>
          </cell>
          <cell r="AA16" t="str">
            <v>16</v>
          </cell>
          <cell r="AB16">
            <v>90</v>
          </cell>
          <cell r="AD16" t="str">
            <v>Lettres</v>
          </cell>
          <cell r="AE16">
            <v>904</v>
          </cell>
        </row>
        <row r="17">
          <cell r="A17" t="str">
            <v>14</v>
          </cell>
          <cell r="B17">
            <v>49</v>
          </cell>
          <cell r="C17">
            <v>22</v>
          </cell>
          <cell r="E17" t="str">
            <v>Théologie</v>
          </cell>
          <cell r="G17">
            <v>13</v>
          </cell>
          <cell r="I17" t="str">
            <v>17</v>
          </cell>
          <cell r="J17">
            <v>56</v>
          </cell>
          <cell r="L17" t="str">
            <v>Pharmacie</v>
          </cell>
          <cell r="M17">
            <v>80</v>
          </cell>
          <cell r="O17" t="str">
            <v>17</v>
          </cell>
          <cell r="R17" t="str">
            <v>Droit</v>
          </cell>
          <cell r="U17" t="str">
            <v>17</v>
          </cell>
          <cell r="V17">
            <v>27</v>
          </cell>
          <cell r="X17" t="str">
            <v>Pharmacie</v>
          </cell>
          <cell r="Y17">
            <v>12</v>
          </cell>
          <cell r="AA17" t="str">
            <v>17</v>
          </cell>
          <cell r="AB17">
            <v>5</v>
          </cell>
          <cell r="AD17" t="str">
            <v>Sciences</v>
          </cell>
          <cell r="AE17">
            <v>611</v>
          </cell>
        </row>
        <row r="18">
          <cell r="A18" t="str">
            <v>15</v>
          </cell>
          <cell r="B18">
            <v>15</v>
          </cell>
          <cell r="C18">
            <v>19</v>
          </cell>
          <cell r="I18" t="str">
            <v>18</v>
          </cell>
          <cell r="J18">
            <v>98</v>
          </cell>
          <cell r="L18" t="str">
            <v>Sciences</v>
          </cell>
          <cell r="M18">
            <v>1749</v>
          </cell>
          <cell r="O18" t="str">
            <v>18</v>
          </cell>
          <cell r="R18" t="str">
            <v>Lettres</v>
          </cell>
          <cell r="S18">
            <v>1006</v>
          </cell>
          <cell r="U18" t="str">
            <v>18</v>
          </cell>
          <cell r="V18">
            <v>32</v>
          </cell>
          <cell r="X18" t="str">
            <v>Sciences</v>
          </cell>
          <cell r="Y18">
            <v>900</v>
          </cell>
          <cell r="AA18" t="str">
            <v>18</v>
          </cell>
          <cell r="AB18">
            <v>155</v>
          </cell>
          <cell r="AD18" t="str">
            <v>Pharmacie</v>
          </cell>
          <cell r="AE18">
            <v>60</v>
          </cell>
        </row>
        <row r="19">
          <cell r="A19" t="str">
            <v>16</v>
          </cell>
          <cell r="B19">
            <v>133</v>
          </cell>
          <cell r="C19">
            <v>73</v>
          </cell>
          <cell r="F19" t="str">
            <v>DC</v>
          </cell>
          <cell r="I19" t="str">
            <v>19</v>
          </cell>
          <cell r="J19">
            <v>136</v>
          </cell>
          <cell r="O19" t="str">
            <v>19</v>
          </cell>
          <cell r="R19" t="str">
            <v>Sciences</v>
          </cell>
          <cell r="U19" t="str">
            <v>19</v>
          </cell>
          <cell r="V19">
            <v>228</v>
          </cell>
          <cell r="AA19" t="str">
            <v>19</v>
          </cell>
          <cell r="AB19">
            <v>67</v>
          </cell>
        </row>
        <row r="20">
          <cell r="A20" t="str">
            <v>17</v>
          </cell>
          <cell r="B20">
            <v>80</v>
          </cell>
          <cell r="C20">
            <v>44</v>
          </cell>
          <cell r="F20" t="str">
            <v>ENS</v>
          </cell>
          <cell r="G20" t="str">
            <v>SANS ENS</v>
          </cell>
          <cell r="I20" t="str">
            <v>20</v>
          </cell>
          <cell r="J20">
            <v>20</v>
          </cell>
          <cell r="O20" t="str">
            <v>20</v>
          </cell>
          <cell r="R20" t="str">
            <v>Pharmacie</v>
          </cell>
          <cell r="U20" t="str">
            <v>20</v>
          </cell>
          <cell r="V20">
            <v>16</v>
          </cell>
          <cell r="AA20" t="str">
            <v>20</v>
          </cell>
          <cell r="AB20">
            <v>2</v>
          </cell>
        </row>
        <row r="21">
          <cell r="A21" t="str">
            <v>18</v>
          </cell>
          <cell r="B21">
            <v>113</v>
          </cell>
          <cell r="C21">
            <v>45</v>
          </cell>
          <cell r="E21" t="str">
            <v>Droit</v>
          </cell>
          <cell r="F21">
            <v>1097</v>
          </cell>
          <cell r="G21">
            <v>475</v>
          </cell>
          <cell r="I21" t="str">
            <v>21</v>
          </cell>
          <cell r="J21">
            <v>75</v>
          </cell>
          <cell r="O21" t="str">
            <v>21</v>
          </cell>
          <cell r="U21" t="str">
            <v>21</v>
          </cell>
          <cell r="V21">
            <v>35</v>
          </cell>
          <cell r="AA21" t="str">
            <v>21</v>
          </cell>
          <cell r="AB21">
            <v>10</v>
          </cell>
        </row>
        <row r="22">
          <cell r="A22" t="str">
            <v>19</v>
          </cell>
          <cell r="B22">
            <v>130</v>
          </cell>
          <cell r="C22">
            <v>114</v>
          </cell>
          <cell r="E22" t="str">
            <v>Lettres</v>
          </cell>
          <cell r="F22">
            <v>1695</v>
          </cell>
          <cell r="G22">
            <v>988</v>
          </cell>
          <cell r="I22" t="str">
            <v>22</v>
          </cell>
          <cell r="J22">
            <v>122</v>
          </cell>
          <cell r="O22" t="str">
            <v>22</v>
          </cell>
          <cell r="U22" t="str">
            <v>22</v>
          </cell>
          <cell r="V22">
            <v>35</v>
          </cell>
          <cell r="AA22" t="str">
            <v>22</v>
          </cell>
          <cell r="AB22">
            <v>27</v>
          </cell>
        </row>
        <row r="23">
          <cell r="A23" t="str">
            <v>20</v>
          </cell>
          <cell r="B23">
            <v>23</v>
          </cell>
          <cell r="C23">
            <v>47</v>
          </cell>
          <cell r="E23" t="str">
            <v>Pharmacie</v>
          </cell>
          <cell r="F23">
            <v>101</v>
          </cell>
          <cell r="G23">
            <v>163</v>
          </cell>
          <cell r="I23" t="str">
            <v>23</v>
          </cell>
          <cell r="J23">
            <v>94</v>
          </cell>
          <cell r="O23" t="str">
            <v>23</v>
          </cell>
          <cell r="U23" t="str">
            <v>23</v>
          </cell>
          <cell r="V23">
            <v>36</v>
          </cell>
          <cell r="AA23" t="str">
            <v>23</v>
          </cell>
          <cell r="AB23">
            <v>53</v>
          </cell>
        </row>
        <row r="24">
          <cell r="A24" t="str">
            <v>21</v>
          </cell>
          <cell r="B24">
            <v>151</v>
          </cell>
          <cell r="C24">
            <v>99</v>
          </cell>
          <cell r="E24" t="str">
            <v>Sciences</v>
          </cell>
          <cell r="F24">
            <v>5540</v>
          </cell>
          <cell r="G24">
            <v>4120</v>
          </cell>
          <cell r="I24" t="str">
            <v>24</v>
          </cell>
          <cell r="J24">
            <v>25</v>
          </cell>
          <cell r="O24" t="str">
            <v>24</v>
          </cell>
          <cell r="U24" t="str">
            <v>24</v>
          </cell>
          <cell r="V24">
            <v>13</v>
          </cell>
          <cell r="AA24" t="str">
            <v>24</v>
          </cell>
          <cell r="AB24">
            <v>67</v>
          </cell>
        </row>
        <row r="25">
          <cell r="A25" t="str">
            <v>22</v>
          </cell>
          <cell r="B25">
            <v>227</v>
          </cell>
          <cell r="C25">
            <v>138</v>
          </cell>
          <cell r="I25" t="str">
            <v>25</v>
          </cell>
          <cell r="J25">
            <v>157</v>
          </cell>
          <cell r="O25" t="str">
            <v>25</v>
          </cell>
          <cell r="U25" t="str">
            <v>25</v>
          </cell>
          <cell r="V25">
            <v>126</v>
          </cell>
          <cell r="AA25" t="str">
            <v>25</v>
          </cell>
          <cell r="AB25">
            <v>10</v>
          </cell>
        </row>
        <row r="26">
          <cell r="A26" t="str">
            <v>23</v>
          </cell>
          <cell r="B26">
            <v>127</v>
          </cell>
          <cell r="C26">
            <v>83</v>
          </cell>
          <cell r="I26" t="str">
            <v>26</v>
          </cell>
          <cell r="J26">
            <v>102</v>
          </cell>
          <cell r="O26" t="str">
            <v>26</v>
          </cell>
          <cell r="U26" t="str">
            <v>26</v>
          </cell>
          <cell r="V26">
            <v>87</v>
          </cell>
          <cell r="AA26" t="str">
            <v>26</v>
          </cell>
          <cell r="AB26">
            <v>23</v>
          </cell>
        </row>
        <row r="27">
          <cell r="A27" t="str">
            <v>24</v>
          </cell>
          <cell r="B27">
            <v>24</v>
          </cell>
          <cell r="C27">
            <v>31</v>
          </cell>
          <cell r="I27" t="str">
            <v>27</v>
          </cell>
          <cell r="J27">
            <v>377</v>
          </cell>
          <cell r="O27" t="str">
            <v>27</v>
          </cell>
          <cell r="U27" t="str">
            <v>27</v>
          </cell>
          <cell r="V27">
            <v>110</v>
          </cell>
          <cell r="AA27" t="str">
            <v>27</v>
          </cell>
          <cell r="AB27">
            <v>139</v>
          </cell>
        </row>
        <row r="28">
          <cell r="A28" t="str">
            <v>25</v>
          </cell>
          <cell r="B28">
            <v>409</v>
          </cell>
          <cell r="C28">
            <v>124</v>
          </cell>
          <cell r="I28" t="str">
            <v>28</v>
          </cell>
          <cell r="J28">
            <v>45</v>
          </cell>
          <cell r="O28" t="str">
            <v>28</v>
          </cell>
          <cell r="U28" t="str">
            <v>28</v>
          </cell>
          <cell r="V28">
            <v>65</v>
          </cell>
          <cell r="AA28" t="str">
            <v>28</v>
          </cell>
          <cell r="AB28">
            <v>10</v>
          </cell>
        </row>
        <row r="29">
          <cell r="A29" t="str">
            <v>26</v>
          </cell>
          <cell r="B29">
            <v>207</v>
          </cell>
          <cell r="C29">
            <v>83</v>
          </cell>
          <cell r="I29" t="str">
            <v>29</v>
          </cell>
          <cell r="J29">
            <v>9</v>
          </cell>
          <cell r="O29" t="str">
            <v>29</v>
          </cell>
          <cell r="U29" t="str">
            <v>29</v>
          </cell>
          <cell r="V29">
            <v>17</v>
          </cell>
          <cell r="AA29" t="str">
            <v>29</v>
          </cell>
          <cell r="AB29">
            <v>4</v>
          </cell>
        </row>
        <row r="30">
          <cell r="A30" t="str">
            <v>27</v>
          </cell>
          <cell r="B30">
            <v>637</v>
          </cell>
          <cell r="C30">
            <v>349</v>
          </cell>
          <cell r="I30" t="str">
            <v>30</v>
          </cell>
          <cell r="J30">
            <v>24</v>
          </cell>
          <cell r="O30" t="str">
            <v>30</v>
          </cell>
          <cell r="U30" t="str">
            <v>30</v>
          </cell>
          <cell r="V30">
            <v>19</v>
          </cell>
          <cell r="AA30" t="str">
            <v>30</v>
          </cell>
          <cell r="AB30">
            <v>8</v>
          </cell>
        </row>
        <row r="31">
          <cell r="A31" t="str">
            <v>28</v>
          </cell>
          <cell r="B31">
            <v>383</v>
          </cell>
          <cell r="C31">
            <v>287</v>
          </cell>
          <cell r="I31" t="str">
            <v>31</v>
          </cell>
          <cell r="J31">
            <v>64</v>
          </cell>
          <cell r="O31" t="str">
            <v>31</v>
          </cell>
          <cell r="U31" t="str">
            <v>31</v>
          </cell>
          <cell r="V31">
            <v>50</v>
          </cell>
          <cell r="AA31" t="str">
            <v>31</v>
          </cell>
          <cell r="AB31">
            <v>15</v>
          </cell>
        </row>
        <row r="32">
          <cell r="A32" t="str">
            <v>29</v>
          </cell>
          <cell r="B32">
            <v>115</v>
          </cell>
          <cell r="C32">
            <v>66</v>
          </cell>
          <cell r="I32" t="str">
            <v>32</v>
          </cell>
          <cell r="J32">
            <v>45</v>
          </cell>
          <cell r="O32" t="str">
            <v>32</v>
          </cell>
          <cell r="U32" t="str">
            <v>32</v>
          </cell>
          <cell r="V32">
            <v>25</v>
          </cell>
          <cell r="AA32" t="str">
            <v>32</v>
          </cell>
          <cell r="AB32">
            <v>18</v>
          </cell>
        </row>
        <row r="33">
          <cell r="A33" t="str">
            <v>30</v>
          </cell>
          <cell r="B33">
            <v>144</v>
          </cell>
          <cell r="C33">
            <v>76</v>
          </cell>
          <cell r="I33" t="str">
            <v>33</v>
          </cell>
          <cell r="J33">
            <v>47</v>
          </cell>
          <cell r="O33" t="str">
            <v>33</v>
          </cell>
          <cell r="U33" t="str">
            <v>33</v>
          </cell>
          <cell r="V33">
            <v>29</v>
          </cell>
          <cell r="AA33" t="str">
            <v>33</v>
          </cell>
          <cell r="AB33">
            <v>10</v>
          </cell>
        </row>
        <row r="34">
          <cell r="A34" t="str">
            <v>31</v>
          </cell>
          <cell r="B34">
            <v>263</v>
          </cell>
          <cell r="C34">
            <v>244</v>
          </cell>
          <cell r="I34" t="str">
            <v>34</v>
          </cell>
          <cell r="J34">
            <v>10</v>
          </cell>
          <cell r="O34" t="str">
            <v>34</v>
          </cell>
          <cell r="U34" t="str">
            <v>34</v>
          </cell>
          <cell r="V34">
            <v>30</v>
          </cell>
          <cell r="AA34" t="str">
            <v>34</v>
          </cell>
          <cell r="AB34">
            <v>1</v>
          </cell>
        </row>
        <row r="35">
          <cell r="A35" t="str">
            <v>32</v>
          </cell>
          <cell r="B35">
            <v>283</v>
          </cell>
          <cell r="C35">
            <v>246</v>
          </cell>
          <cell r="I35" t="str">
            <v>35</v>
          </cell>
          <cell r="J35">
            <v>70</v>
          </cell>
          <cell r="O35" t="str">
            <v>35</v>
          </cell>
          <cell r="U35" t="str">
            <v>35</v>
          </cell>
          <cell r="V35">
            <v>61</v>
          </cell>
          <cell r="AA35" t="str">
            <v>35</v>
          </cell>
          <cell r="AB35">
            <v>13</v>
          </cell>
        </row>
        <row r="36">
          <cell r="A36" t="str">
            <v>33</v>
          </cell>
          <cell r="B36">
            <v>201</v>
          </cell>
          <cell r="C36">
            <v>199</v>
          </cell>
          <cell r="I36" t="str">
            <v>36</v>
          </cell>
          <cell r="J36">
            <v>25</v>
          </cell>
          <cell r="O36" t="str">
            <v>36</v>
          </cell>
          <cell r="U36" t="str">
            <v>36</v>
          </cell>
          <cell r="V36">
            <v>9</v>
          </cell>
          <cell r="AA36" t="str">
            <v>36</v>
          </cell>
          <cell r="AB36">
            <v>5</v>
          </cell>
        </row>
        <row r="37">
          <cell r="A37" t="str">
            <v>34</v>
          </cell>
          <cell r="B37">
            <v>111</v>
          </cell>
          <cell r="C37">
            <v>44</v>
          </cell>
          <cell r="I37" t="str">
            <v>37</v>
          </cell>
          <cell r="J37">
            <v>10</v>
          </cell>
          <cell r="O37" t="str">
            <v>37</v>
          </cell>
          <cell r="U37" t="str">
            <v>37</v>
          </cell>
          <cell r="V37">
            <v>10</v>
          </cell>
          <cell r="AA37" t="str">
            <v>37</v>
          </cell>
          <cell r="AB37">
            <v>3</v>
          </cell>
        </row>
        <row r="38">
          <cell r="A38" t="str">
            <v>35</v>
          </cell>
          <cell r="B38">
            <v>150</v>
          </cell>
          <cell r="C38">
            <v>146</v>
          </cell>
          <cell r="I38" t="str">
            <v>60</v>
          </cell>
          <cell r="J38">
            <v>204</v>
          </cell>
          <cell r="O38" t="str">
            <v>60</v>
          </cell>
          <cell r="U38" t="str">
            <v>60</v>
          </cell>
          <cell r="V38">
            <v>72</v>
          </cell>
          <cell r="AA38" t="str">
            <v>60</v>
          </cell>
          <cell r="AB38">
            <v>124</v>
          </cell>
        </row>
        <row r="39">
          <cell r="A39" t="str">
            <v>36</v>
          </cell>
          <cell r="B39">
            <v>81</v>
          </cell>
          <cell r="C39">
            <v>76</v>
          </cell>
          <cell r="I39" t="str">
            <v>61</v>
          </cell>
          <cell r="J39">
            <v>124</v>
          </cell>
          <cell r="O39" t="str">
            <v>61</v>
          </cell>
          <cell r="U39" t="str">
            <v>61</v>
          </cell>
          <cell r="V39">
            <v>58</v>
          </cell>
          <cell r="AA39" t="str">
            <v>61</v>
          </cell>
          <cell r="AB39">
            <v>62</v>
          </cell>
        </row>
        <row r="40">
          <cell r="A40" t="str">
            <v>37</v>
          </cell>
          <cell r="B40">
            <v>118</v>
          </cell>
          <cell r="C40">
            <v>68</v>
          </cell>
          <cell r="I40" t="str">
            <v>62</v>
          </cell>
          <cell r="J40">
            <v>64</v>
          </cell>
          <cell r="O40" t="str">
            <v>62</v>
          </cell>
          <cell r="U40" t="str">
            <v>62</v>
          </cell>
          <cell r="V40">
            <v>19</v>
          </cell>
          <cell r="AA40" t="str">
            <v>62</v>
          </cell>
          <cell r="AB40">
            <v>44</v>
          </cell>
        </row>
        <row r="41">
          <cell r="A41" t="str">
            <v>60</v>
          </cell>
          <cell r="B41">
            <v>397</v>
          </cell>
          <cell r="C41">
            <v>320</v>
          </cell>
          <cell r="I41" t="str">
            <v>63</v>
          </cell>
          <cell r="J41">
            <v>78</v>
          </cell>
          <cell r="O41" t="str">
            <v>63</v>
          </cell>
          <cell r="U41" t="str">
            <v>63</v>
          </cell>
          <cell r="V41">
            <v>45</v>
          </cell>
          <cell r="AA41" t="str">
            <v>63</v>
          </cell>
          <cell r="AB41">
            <v>44</v>
          </cell>
        </row>
        <row r="42">
          <cell r="A42" t="str">
            <v>61</v>
          </cell>
          <cell r="B42">
            <v>272</v>
          </cell>
          <cell r="C42">
            <v>222</v>
          </cell>
          <cell r="I42" t="str">
            <v>64</v>
          </cell>
          <cell r="J42">
            <v>97</v>
          </cell>
          <cell r="O42" t="str">
            <v>64</v>
          </cell>
          <cell r="U42" t="str">
            <v>64</v>
          </cell>
          <cell r="V42">
            <v>13</v>
          </cell>
          <cell r="AA42" t="str">
            <v>64</v>
          </cell>
          <cell r="AB42">
            <v>28</v>
          </cell>
        </row>
        <row r="43">
          <cell r="A43" t="str">
            <v>62</v>
          </cell>
          <cell r="B43">
            <v>180</v>
          </cell>
          <cell r="C43">
            <v>140</v>
          </cell>
          <cell r="I43" t="str">
            <v>65</v>
          </cell>
          <cell r="J43">
            <v>52</v>
          </cell>
          <cell r="O43" t="str">
            <v>65</v>
          </cell>
          <cell r="U43" t="str">
            <v>65</v>
          </cell>
          <cell r="V43">
            <v>20</v>
          </cell>
          <cell r="AA43" t="str">
            <v>65</v>
          </cell>
          <cell r="AB43">
            <v>9</v>
          </cell>
        </row>
        <row r="44">
          <cell r="A44" t="str">
            <v>63</v>
          </cell>
          <cell r="B44">
            <v>242</v>
          </cell>
          <cell r="C44">
            <v>289</v>
          </cell>
          <cell r="I44" t="str">
            <v>66</v>
          </cell>
          <cell r="J44">
            <v>40</v>
          </cell>
          <cell r="O44" t="str">
            <v>66</v>
          </cell>
          <cell r="U44" t="str">
            <v>66</v>
          </cell>
          <cell r="V44">
            <v>9</v>
          </cell>
          <cell r="AA44" t="str">
            <v>66</v>
          </cell>
          <cell r="AB44">
            <v>11</v>
          </cell>
        </row>
        <row r="45">
          <cell r="A45" t="str">
            <v>64</v>
          </cell>
          <cell r="B45">
            <v>204</v>
          </cell>
          <cell r="C45">
            <v>275</v>
          </cell>
          <cell r="I45" t="str">
            <v>67</v>
          </cell>
          <cell r="J45">
            <v>51</v>
          </cell>
          <cell r="O45" t="str">
            <v>67</v>
          </cell>
          <cell r="U45" t="str">
            <v>67</v>
          </cell>
          <cell r="V45">
            <v>10</v>
          </cell>
          <cell r="AA45" t="str">
            <v>67</v>
          </cell>
          <cell r="AB45">
            <v>14</v>
          </cell>
        </row>
        <row r="46">
          <cell r="A46" t="str">
            <v>65</v>
          </cell>
          <cell r="B46">
            <v>368</v>
          </cell>
          <cell r="C46">
            <v>297</v>
          </cell>
          <cell r="I46" t="str">
            <v>68</v>
          </cell>
          <cell r="J46">
            <v>31</v>
          </cell>
          <cell r="O46" t="str">
            <v>68</v>
          </cell>
          <cell r="U46" t="str">
            <v>68</v>
          </cell>
          <cell r="V46">
            <v>5</v>
          </cell>
          <cell r="AA46" t="str">
            <v>68</v>
          </cell>
          <cell r="AB46">
            <v>10</v>
          </cell>
        </row>
        <row r="47">
          <cell r="A47" t="str">
            <v>66</v>
          </cell>
          <cell r="B47">
            <v>145</v>
          </cell>
          <cell r="C47">
            <v>114</v>
          </cell>
          <cell r="I47" t="str">
            <v>69</v>
          </cell>
          <cell r="J47">
            <v>23</v>
          </cell>
          <cell r="O47" t="str">
            <v>69</v>
          </cell>
          <cell r="U47" t="str">
            <v>69</v>
          </cell>
          <cell r="V47">
            <v>11</v>
          </cell>
          <cell r="AA47" t="str">
            <v>69</v>
          </cell>
          <cell r="AB47">
            <v>6</v>
          </cell>
        </row>
        <row r="48">
          <cell r="A48" t="str">
            <v>67</v>
          </cell>
          <cell r="B48">
            <v>202</v>
          </cell>
          <cell r="C48">
            <v>201</v>
          </cell>
          <cell r="I48" t="str">
            <v>70</v>
          </cell>
          <cell r="J48">
            <v>60</v>
          </cell>
          <cell r="O48" t="str">
            <v>70</v>
          </cell>
          <cell r="U48" t="str">
            <v>70</v>
          </cell>
          <cell r="V48">
            <v>22</v>
          </cell>
          <cell r="AA48" t="str">
            <v>70</v>
          </cell>
          <cell r="AB48">
            <v>43</v>
          </cell>
        </row>
        <row r="49">
          <cell r="A49" t="str">
            <v>68</v>
          </cell>
          <cell r="B49">
            <v>239</v>
          </cell>
          <cell r="C49">
            <v>119</v>
          </cell>
          <cell r="I49" t="str">
            <v>71</v>
          </cell>
          <cell r="J49">
            <v>94</v>
          </cell>
          <cell r="O49" t="str">
            <v>71</v>
          </cell>
          <cell r="U49" t="str">
            <v>71</v>
          </cell>
          <cell r="V49">
            <v>19</v>
          </cell>
          <cell r="AA49" t="str">
            <v>71</v>
          </cell>
          <cell r="AB49">
            <v>261</v>
          </cell>
        </row>
        <row r="50">
          <cell r="A50" t="str">
            <v>69</v>
          </cell>
          <cell r="B50">
            <v>189</v>
          </cell>
          <cell r="C50">
            <v>135</v>
          </cell>
          <cell r="I50" t="str">
            <v>72</v>
          </cell>
          <cell r="J50">
            <v>15</v>
          </cell>
          <cell r="O50" t="str">
            <v>72</v>
          </cell>
          <cell r="U50" t="str">
            <v>72</v>
          </cell>
          <cell r="V50">
            <v>1</v>
          </cell>
          <cell r="AA50" t="str">
            <v>73</v>
          </cell>
          <cell r="AB50">
            <v>2</v>
          </cell>
        </row>
        <row r="51">
          <cell r="A51" t="str">
            <v>70</v>
          </cell>
          <cell r="B51">
            <v>30</v>
          </cell>
          <cell r="C51">
            <v>25</v>
          </cell>
          <cell r="I51" t="str">
            <v>73</v>
          </cell>
          <cell r="J51">
            <v>2</v>
          </cell>
          <cell r="O51" t="str">
            <v>73</v>
          </cell>
          <cell r="P51">
            <v>3</v>
          </cell>
          <cell r="U51" t="str">
            <v>74</v>
          </cell>
          <cell r="V51">
            <v>5</v>
          </cell>
          <cell r="AA51" t="str">
            <v>74</v>
          </cell>
          <cell r="AB51">
            <v>36</v>
          </cell>
        </row>
        <row r="52">
          <cell r="A52" t="str">
            <v>71</v>
          </cell>
          <cell r="B52">
            <v>46</v>
          </cell>
          <cell r="C52">
            <v>20</v>
          </cell>
          <cell r="I52" t="str">
            <v>74</v>
          </cell>
          <cell r="J52">
            <v>99</v>
          </cell>
          <cell r="O52" t="str">
            <v>74</v>
          </cell>
          <cell r="U52" t="str">
            <v>77</v>
          </cell>
          <cell r="AA52" t="str">
            <v>85</v>
          </cell>
          <cell r="AB52">
            <v>21</v>
          </cell>
        </row>
        <row r="53">
          <cell r="A53" t="str">
            <v>72</v>
          </cell>
          <cell r="B53">
            <v>3</v>
          </cell>
          <cell r="C53">
            <v>11</v>
          </cell>
          <cell r="I53" t="str">
            <v>76</v>
          </cell>
          <cell r="J53">
            <v>1</v>
          </cell>
          <cell r="O53" t="str">
            <v>76</v>
          </cell>
          <cell r="U53" t="str">
            <v>76</v>
          </cell>
          <cell r="V53">
            <v>1</v>
          </cell>
          <cell r="AA53" t="str">
            <v>86</v>
          </cell>
          <cell r="AB53">
            <v>30</v>
          </cell>
        </row>
        <row r="54">
          <cell r="A54" t="str">
            <v>73</v>
          </cell>
          <cell r="B54">
            <v>5</v>
          </cell>
          <cell r="C54">
            <v>1</v>
          </cell>
          <cell r="I54" t="str">
            <v>85</v>
          </cell>
          <cell r="J54">
            <v>30</v>
          </cell>
          <cell r="O54" t="str">
            <v>85</v>
          </cell>
          <cell r="U54" t="str">
            <v>85</v>
          </cell>
          <cell r="V54">
            <v>3</v>
          </cell>
          <cell r="AA54" t="str">
            <v>87</v>
          </cell>
          <cell r="AB54">
            <v>9</v>
          </cell>
        </row>
        <row r="55">
          <cell r="A55" t="str">
            <v>74</v>
          </cell>
          <cell r="B55">
            <v>80</v>
          </cell>
          <cell r="C55">
            <v>41</v>
          </cell>
          <cell r="I55" t="str">
            <v>86</v>
          </cell>
          <cell r="J55">
            <v>25</v>
          </cell>
          <cell r="O55" t="str">
            <v>86</v>
          </cell>
          <cell r="U55" t="str">
            <v>86</v>
          </cell>
          <cell r="V55">
            <v>9</v>
          </cell>
        </row>
        <row r="56">
          <cell r="A56" t="str">
            <v>76</v>
          </cell>
          <cell r="B56">
            <v>0</v>
          </cell>
          <cell r="C56">
            <v>8</v>
          </cell>
          <cell r="I56" t="str">
            <v>87</v>
          </cell>
          <cell r="J56">
            <v>25</v>
          </cell>
          <cell r="O56" t="str">
            <v>87</v>
          </cell>
          <cell r="U56" t="str">
            <v>87</v>
          </cell>
        </row>
        <row r="57">
          <cell r="A57" t="str">
            <v>77</v>
          </cell>
          <cell r="B57">
            <v>0</v>
          </cell>
          <cell r="C57">
            <v>5</v>
          </cell>
        </row>
        <row r="58">
          <cell r="A58" t="str">
            <v>85</v>
          </cell>
          <cell r="B58">
            <v>26</v>
          </cell>
          <cell r="C58">
            <v>37</v>
          </cell>
        </row>
        <row r="59">
          <cell r="A59" t="str">
            <v>86</v>
          </cell>
          <cell r="B59">
            <v>35</v>
          </cell>
          <cell r="C59">
            <v>64</v>
          </cell>
        </row>
        <row r="60">
          <cell r="A60" t="str">
            <v>87</v>
          </cell>
          <cell r="B60">
            <v>40</v>
          </cell>
          <cell r="C60">
            <v>62</v>
          </cell>
        </row>
      </sheetData>
      <sheetData sheetId="26">
        <row r="3">
          <cell r="A3" t="str">
            <v>Étiquettes de lignes</v>
          </cell>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cell r="EQ3" t="str">
            <v>Total général</v>
          </cell>
        </row>
        <row r="4">
          <cell r="A4" t="str">
            <v>01</v>
          </cell>
          <cell r="C4">
            <v>29</v>
          </cell>
          <cell r="F4">
            <v>6</v>
          </cell>
          <cell r="G4">
            <v>4</v>
          </cell>
          <cell r="H4">
            <v>2</v>
          </cell>
          <cell r="I4">
            <v>2</v>
          </cell>
          <cell r="J4">
            <v>3</v>
          </cell>
          <cell r="L4">
            <v>5</v>
          </cell>
          <cell r="O4">
            <v>22</v>
          </cell>
          <cell r="T4">
            <v>4</v>
          </cell>
          <cell r="V4">
            <v>2</v>
          </cell>
          <cell r="X4">
            <v>7</v>
          </cell>
          <cell r="Z4">
            <v>11</v>
          </cell>
          <cell r="AA4">
            <v>4</v>
          </cell>
          <cell r="AB4">
            <v>5</v>
          </cell>
          <cell r="AH4">
            <v>11</v>
          </cell>
          <cell r="AK4">
            <v>5</v>
          </cell>
          <cell r="AN4">
            <v>9</v>
          </cell>
          <cell r="AR4">
            <v>6</v>
          </cell>
          <cell r="AS4">
            <v>3</v>
          </cell>
          <cell r="AT4">
            <v>3</v>
          </cell>
          <cell r="AU4">
            <v>5</v>
          </cell>
          <cell r="AW4">
            <v>13</v>
          </cell>
          <cell r="BB4">
            <v>6</v>
          </cell>
          <cell r="BD4">
            <v>3</v>
          </cell>
          <cell r="BE4">
            <v>15</v>
          </cell>
          <cell r="BG4">
            <v>7</v>
          </cell>
          <cell r="BH4">
            <v>21</v>
          </cell>
          <cell r="BR4">
            <v>20</v>
          </cell>
          <cell r="BV4">
            <v>3</v>
          </cell>
          <cell r="BW4">
            <v>16</v>
          </cell>
          <cell r="BY4">
            <v>15</v>
          </cell>
          <cell r="CD4">
            <v>7</v>
          </cell>
          <cell r="CE4">
            <v>41</v>
          </cell>
          <cell r="CF4">
            <v>46</v>
          </cell>
          <cell r="CI4">
            <v>16</v>
          </cell>
          <cell r="CL4">
            <v>6</v>
          </cell>
          <cell r="CM4">
            <v>22</v>
          </cell>
          <cell r="CN4">
            <v>13</v>
          </cell>
          <cell r="CO4">
            <v>16</v>
          </cell>
          <cell r="CP4">
            <v>9</v>
          </cell>
          <cell r="CQ4">
            <v>1</v>
          </cell>
          <cell r="CS4">
            <v>10</v>
          </cell>
          <cell r="DC4">
            <v>6</v>
          </cell>
          <cell r="DJ4">
            <v>8</v>
          </cell>
          <cell r="DK4">
            <v>6</v>
          </cell>
          <cell r="DL4">
            <v>17</v>
          </cell>
          <cell r="DN4">
            <v>1</v>
          </cell>
          <cell r="DO4">
            <v>7</v>
          </cell>
          <cell r="DP4">
            <v>17</v>
          </cell>
          <cell r="DQ4">
            <v>1</v>
          </cell>
          <cell r="DR4">
            <v>1</v>
          </cell>
          <cell r="DX4">
            <v>8</v>
          </cell>
          <cell r="DZ4">
            <v>3</v>
          </cell>
          <cell r="EB4">
            <v>18</v>
          </cell>
          <cell r="EF4">
            <v>5</v>
          </cell>
          <cell r="EG4">
            <v>29</v>
          </cell>
          <cell r="EM4">
            <v>8</v>
          </cell>
          <cell r="EO4">
            <v>3</v>
          </cell>
          <cell r="EP4">
            <v>11</v>
          </cell>
          <cell r="EQ4">
            <v>603</v>
          </cell>
        </row>
        <row r="5">
          <cell r="A5" t="str">
            <v>02</v>
          </cell>
          <cell r="B5">
            <v>4</v>
          </cell>
          <cell r="C5">
            <v>27</v>
          </cell>
          <cell r="F5">
            <v>5</v>
          </cell>
          <cell r="G5">
            <v>6</v>
          </cell>
          <cell r="H5">
            <v>4</v>
          </cell>
          <cell r="I5">
            <v>2</v>
          </cell>
          <cell r="J5">
            <v>3</v>
          </cell>
          <cell r="L5">
            <v>3</v>
          </cell>
          <cell r="O5">
            <v>18</v>
          </cell>
          <cell r="Q5">
            <v>4</v>
          </cell>
          <cell r="T5">
            <v>4</v>
          </cell>
          <cell r="V5">
            <v>1</v>
          </cell>
          <cell r="X5">
            <v>7</v>
          </cell>
          <cell r="Z5">
            <v>7</v>
          </cell>
          <cell r="AA5">
            <v>3</v>
          </cell>
          <cell r="AB5">
            <v>4</v>
          </cell>
          <cell r="AG5">
            <v>1</v>
          </cell>
          <cell r="AH5">
            <v>8</v>
          </cell>
          <cell r="AK5">
            <v>2</v>
          </cell>
          <cell r="AN5">
            <v>12</v>
          </cell>
          <cell r="AP5">
            <v>3</v>
          </cell>
          <cell r="AR5">
            <v>3</v>
          </cell>
          <cell r="AS5">
            <v>1</v>
          </cell>
          <cell r="AT5">
            <v>3</v>
          </cell>
          <cell r="AU5">
            <v>3</v>
          </cell>
          <cell r="AW5">
            <v>14</v>
          </cell>
          <cell r="BA5">
            <v>1</v>
          </cell>
          <cell r="BB5">
            <v>3</v>
          </cell>
          <cell r="BD5">
            <v>2</v>
          </cell>
          <cell r="BE5">
            <v>11</v>
          </cell>
          <cell r="BG5">
            <v>4</v>
          </cell>
          <cell r="BH5">
            <v>14</v>
          </cell>
          <cell r="BM5">
            <v>3</v>
          </cell>
          <cell r="BR5">
            <v>19</v>
          </cell>
          <cell r="BV5">
            <v>1</v>
          </cell>
          <cell r="BW5">
            <v>12</v>
          </cell>
          <cell r="BY5">
            <v>14</v>
          </cell>
          <cell r="CC5">
            <v>2</v>
          </cell>
          <cell r="CD5">
            <v>6</v>
          </cell>
          <cell r="CE5">
            <v>36</v>
          </cell>
          <cell r="CF5">
            <v>33</v>
          </cell>
          <cell r="CG5">
            <v>1</v>
          </cell>
          <cell r="CH5">
            <v>1</v>
          </cell>
          <cell r="CI5">
            <v>13</v>
          </cell>
          <cell r="CL5">
            <v>9</v>
          </cell>
          <cell r="CM5">
            <v>16</v>
          </cell>
          <cell r="CN5">
            <v>9</v>
          </cell>
          <cell r="CO5">
            <v>10</v>
          </cell>
          <cell r="CP5">
            <v>4</v>
          </cell>
          <cell r="CS5">
            <v>4</v>
          </cell>
          <cell r="DC5">
            <v>4</v>
          </cell>
          <cell r="DJ5">
            <v>8</v>
          </cell>
          <cell r="DK5">
            <v>4</v>
          </cell>
          <cell r="DL5">
            <v>9</v>
          </cell>
          <cell r="DN5">
            <v>2</v>
          </cell>
          <cell r="DO5">
            <v>5</v>
          </cell>
          <cell r="DP5">
            <v>9</v>
          </cell>
          <cell r="DQ5">
            <v>2</v>
          </cell>
          <cell r="DU5">
            <v>1</v>
          </cell>
          <cell r="DX5">
            <v>6</v>
          </cell>
          <cell r="DZ5">
            <v>3</v>
          </cell>
          <cell r="EB5">
            <v>19</v>
          </cell>
          <cell r="EF5">
            <v>5</v>
          </cell>
          <cell r="EG5">
            <v>24</v>
          </cell>
          <cell r="EJ5">
            <v>3</v>
          </cell>
          <cell r="EM5">
            <v>10</v>
          </cell>
          <cell r="EO5">
            <v>3</v>
          </cell>
          <cell r="EP5">
            <v>8</v>
          </cell>
          <cell r="EQ5">
            <v>505</v>
          </cell>
        </row>
        <row r="6">
          <cell r="A6" t="str">
            <v>03</v>
          </cell>
          <cell r="C6">
            <v>6</v>
          </cell>
          <cell r="G6">
            <v>2</v>
          </cell>
          <cell r="H6">
            <v>1</v>
          </cell>
          <cell r="O6">
            <v>3</v>
          </cell>
          <cell r="X6">
            <v>1</v>
          </cell>
          <cell r="Z6">
            <v>1</v>
          </cell>
          <cell r="AB6">
            <v>1</v>
          </cell>
          <cell r="AG6">
            <v>1</v>
          </cell>
          <cell r="AH6">
            <v>2</v>
          </cell>
          <cell r="AN6">
            <v>2</v>
          </cell>
          <cell r="AS6">
            <v>1</v>
          </cell>
          <cell r="AT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2</v>
          </cell>
          <cell r="CX6">
            <v>1</v>
          </cell>
          <cell r="DC6">
            <v>1</v>
          </cell>
          <cell r="DJ6">
            <v>1</v>
          </cell>
          <cell r="DK6">
            <v>2</v>
          </cell>
          <cell r="DL6">
            <v>3</v>
          </cell>
          <cell r="DO6">
            <v>1</v>
          </cell>
          <cell r="DP6">
            <v>4</v>
          </cell>
          <cell r="DX6">
            <v>2</v>
          </cell>
          <cell r="EB6">
            <v>2</v>
          </cell>
          <cell r="EF6">
            <v>1</v>
          </cell>
          <cell r="EG6">
            <v>8</v>
          </cell>
          <cell r="EM6">
            <v>1</v>
          </cell>
          <cell r="EP6">
            <v>1</v>
          </cell>
          <cell r="EQ6">
            <v>109</v>
          </cell>
        </row>
        <row r="7">
          <cell r="A7" t="str">
            <v>04</v>
          </cell>
          <cell r="B7">
            <v>4</v>
          </cell>
          <cell r="C7">
            <v>1</v>
          </cell>
          <cell r="F7">
            <v>4</v>
          </cell>
          <cell r="H7">
            <v>2</v>
          </cell>
          <cell r="O7">
            <v>3</v>
          </cell>
          <cell r="Q7">
            <v>7</v>
          </cell>
          <cell r="T7">
            <v>1</v>
          </cell>
          <cell r="Z7">
            <v>1</v>
          </cell>
          <cell r="AB7">
            <v>3</v>
          </cell>
          <cell r="AH7">
            <v>1</v>
          </cell>
          <cell r="AP7">
            <v>9</v>
          </cell>
          <cell r="AW7">
            <v>3</v>
          </cell>
          <cell r="BA7">
            <v>3</v>
          </cell>
          <cell r="BE7">
            <v>2</v>
          </cell>
          <cell r="BG7">
            <v>4</v>
          </cell>
          <cell r="BH7">
            <v>2</v>
          </cell>
          <cell r="BJ7">
            <v>1</v>
          </cell>
          <cell r="BM7">
            <v>5</v>
          </cell>
          <cell r="BR7">
            <v>3</v>
          </cell>
          <cell r="BW7">
            <v>2</v>
          </cell>
          <cell r="BY7">
            <v>2</v>
          </cell>
          <cell r="CE7">
            <v>13</v>
          </cell>
          <cell r="CF7">
            <v>6</v>
          </cell>
          <cell r="CG7">
            <v>1</v>
          </cell>
          <cell r="CI7">
            <v>1</v>
          </cell>
          <cell r="CL7">
            <v>2</v>
          </cell>
          <cell r="CM7">
            <v>5</v>
          </cell>
          <cell r="CN7">
            <v>1</v>
          </cell>
          <cell r="CO7">
            <v>2</v>
          </cell>
          <cell r="CS7">
            <v>3</v>
          </cell>
          <cell r="CX7">
            <v>1</v>
          </cell>
          <cell r="DC7">
            <v>12</v>
          </cell>
          <cell r="DL7">
            <v>1</v>
          </cell>
          <cell r="DO7">
            <v>1</v>
          </cell>
          <cell r="DP7">
            <v>3</v>
          </cell>
          <cell r="DU7">
            <v>2</v>
          </cell>
          <cell r="DX7">
            <v>1</v>
          </cell>
          <cell r="EB7">
            <v>3</v>
          </cell>
          <cell r="EI7">
            <v>1</v>
          </cell>
          <cell r="EJ7">
            <v>4</v>
          </cell>
          <cell r="EP7">
            <v>5</v>
          </cell>
          <cell r="EQ7">
            <v>131</v>
          </cell>
        </row>
        <row r="8">
          <cell r="A8" t="str">
            <v>05</v>
          </cell>
          <cell r="B8">
            <v>1</v>
          </cell>
          <cell r="C8">
            <v>37</v>
          </cell>
          <cell r="D8">
            <v>1</v>
          </cell>
          <cell r="F8">
            <v>4</v>
          </cell>
          <cell r="G8">
            <v>6</v>
          </cell>
          <cell r="H8">
            <v>7</v>
          </cell>
          <cell r="I8">
            <v>1</v>
          </cell>
          <cell r="L8">
            <v>9</v>
          </cell>
          <cell r="O8">
            <v>20</v>
          </cell>
          <cell r="Q8">
            <v>1</v>
          </cell>
          <cell r="T8">
            <v>2</v>
          </cell>
          <cell r="V8">
            <v>1</v>
          </cell>
          <cell r="W8">
            <v>4</v>
          </cell>
          <cell r="X8">
            <v>8</v>
          </cell>
          <cell r="Z8">
            <v>11</v>
          </cell>
          <cell r="AA8">
            <v>2</v>
          </cell>
          <cell r="AB8">
            <v>8</v>
          </cell>
          <cell r="AF8">
            <v>1</v>
          </cell>
          <cell r="AG8">
            <v>2</v>
          </cell>
          <cell r="AH8">
            <v>4</v>
          </cell>
          <cell r="AK8">
            <v>5</v>
          </cell>
          <cell r="AN8">
            <v>7</v>
          </cell>
          <cell r="AP8">
            <v>3</v>
          </cell>
          <cell r="AQ8">
            <v>1</v>
          </cell>
          <cell r="AR8">
            <v>6</v>
          </cell>
          <cell r="AT8">
            <v>3</v>
          </cell>
          <cell r="AU8">
            <v>7</v>
          </cell>
          <cell r="AV8">
            <v>18</v>
          </cell>
          <cell r="AW8">
            <v>1</v>
          </cell>
          <cell r="AX8">
            <v>3</v>
          </cell>
          <cell r="BB8">
            <v>4</v>
          </cell>
          <cell r="BD8">
            <v>1</v>
          </cell>
          <cell r="BE8">
            <v>11</v>
          </cell>
          <cell r="BG8">
            <v>13</v>
          </cell>
          <cell r="BH8">
            <v>1</v>
          </cell>
          <cell r="BJ8">
            <v>2</v>
          </cell>
          <cell r="BM8">
            <v>2</v>
          </cell>
          <cell r="BO8">
            <v>4</v>
          </cell>
          <cell r="BR8">
            <v>12</v>
          </cell>
          <cell r="BT8">
            <v>2</v>
          </cell>
          <cell r="BW8">
            <v>8</v>
          </cell>
          <cell r="BY8">
            <v>15</v>
          </cell>
          <cell r="CD8">
            <v>12</v>
          </cell>
          <cell r="CE8">
            <v>39</v>
          </cell>
          <cell r="CF8">
            <v>21</v>
          </cell>
          <cell r="CG8">
            <v>1</v>
          </cell>
          <cell r="CH8">
            <v>1</v>
          </cell>
          <cell r="CI8">
            <v>3</v>
          </cell>
          <cell r="CK8">
            <v>3</v>
          </cell>
          <cell r="CL8">
            <v>9</v>
          </cell>
          <cell r="CM8">
            <v>20</v>
          </cell>
          <cell r="CN8">
            <v>6</v>
          </cell>
          <cell r="CO8">
            <v>10</v>
          </cell>
          <cell r="CP8">
            <v>10</v>
          </cell>
          <cell r="CQ8">
            <v>2</v>
          </cell>
          <cell r="CS8">
            <v>22</v>
          </cell>
          <cell r="CX8">
            <v>1</v>
          </cell>
          <cell r="DC8">
            <v>8</v>
          </cell>
          <cell r="DJ8">
            <v>6</v>
          </cell>
          <cell r="DK8">
            <v>2</v>
          </cell>
          <cell r="DL8">
            <v>4</v>
          </cell>
          <cell r="DN8">
            <v>2</v>
          </cell>
          <cell r="DO8">
            <v>1</v>
          </cell>
          <cell r="DP8">
            <v>19</v>
          </cell>
          <cell r="DX8">
            <v>5</v>
          </cell>
          <cell r="DZ8">
            <v>6</v>
          </cell>
          <cell r="EB8">
            <v>15</v>
          </cell>
          <cell r="EF8">
            <v>6</v>
          </cell>
          <cell r="EG8">
            <v>26</v>
          </cell>
          <cell r="EH8">
            <v>1</v>
          </cell>
          <cell r="EI8">
            <v>1</v>
          </cell>
          <cell r="EJ8">
            <v>2</v>
          </cell>
          <cell r="EM8">
            <v>6</v>
          </cell>
          <cell r="EO8">
            <v>1</v>
          </cell>
          <cell r="EP8">
            <v>6</v>
          </cell>
          <cell r="EQ8">
            <v>536</v>
          </cell>
        </row>
        <row r="9">
          <cell r="A9" t="str">
            <v>06</v>
          </cell>
          <cell r="C9">
            <v>32</v>
          </cell>
          <cell r="F9">
            <v>3</v>
          </cell>
          <cell r="G9">
            <v>6</v>
          </cell>
          <cell r="I9">
            <v>1</v>
          </cell>
          <cell r="J9">
            <v>1</v>
          </cell>
          <cell r="L9">
            <v>4</v>
          </cell>
          <cell r="O9">
            <v>12</v>
          </cell>
          <cell r="T9">
            <v>3</v>
          </cell>
          <cell r="V9">
            <v>2</v>
          </cell>
          <cell r="X9">
            <v>7</v>
          </cell>
          <cell r="Z9">
            <v>1</v>
          </cell>
          <cell r="AA9">
            <v>6</v>
          </cell>
          <cell r="AB9">
            <v>4</v>
          </cell>
          <cell r="AG9">
            <v>1</v>
          </cell>
          <cell r="AH9">
            <v>7</v>
          </cell>
          <cell r="AK9">
            <v>2</v>
          </cell>
          <cell r="AN9">
            <v>19</v>
          </cell>
          <cell r="AP9">
            <v>1</v>
          </cell>
          <cell r="AQ9">
            <v>3</v>
          </cell>
          <cell r="AR9">
            <v>3</v>
          </cell>
          <cell r="AS9">
            <v>1</v>
          </cell>
          <cell r="AU9">
            <v>2</v>
          </cell>
          <cell r="AV9">
            <v>14</v>
          </cell>
          <cell r="AW9">
            <v>12</v>
          </cell>
          <cell r="AX9">
            <v>1</v>
          </cell>
          <cell r="BB9">
            <v>1</v>
          </cell>
          <cell r="BD9">
            <v>1</v>
          </cell>
          <cell r="BE9">
            <v>11</v>
          </cell>
          <cell r="BF9">
            <v>3</v>
          </cell>
          <cell r="BG9">
            <v>5</v>
          </cell>
          <cell r="BH9">
            <v>20</v>
          </cell>
          <cell r="BO9">
            <v>3</v>
          </cell>
          <cell r="BR9">
            <v>12</v>
          </cell>
          <cell r="BS9">
            <v>9</v>
          </cell>
          <cell r="BT9">
            <v>3</v>
          </cell>
          <cell r="BV9">
            <v>2</v>
          </cell>
          <cell r="BW9">
            <v>9</v>
          </cell>
          <cell r="BY9">
            <v>12</v>
          </cell>
          <cell r="CD9">
            <v>5</v>
          </cell>
          <cell r="CE9">
            <v>11</v>
          </cell>
          <cell r="CF9">
            <v>9</v>
          </cell>
          <cell r="CH9">
            <v>1</v>
          </cell>
          <cell r="CI9">
            <v>3</v>
          </cell>
          <cell r="CJ9">
            <v>5</v>
          </cell>
          <cell r="CL9">
            <v>3</v>
          </cell>
          <cell r="CM9">
            <v>11</v>
          </cell>
          <cell r="CN9">
            <v>8</v>
          </cell>
          <cell r="CO9">
            <v>10</v>
          </cell>
          <cell r="CP9">
            <v>6</v>
          </cell>
          <cell r="CQ9">
            <v>6</v>
          </cell>
          <cell r="CS9">
            <v>27</v>
          </cell>
          <cell r="CY9">
            <v>1</v>
          </cell>
          <cell r="DB9">
            <v>11</v>
          </cell>
          <cell r="DJ9">
            <v>4</v>
          </cell>
          <cell r="DL9">
            <v>6</v>
          </cell>
          <cell r="DO9">
            <v>5</v>
          </cell>
          <cell r="DP9">
            <v>13</v>
          </cell>
          <cell r="DQ9">
            <v>1</v>
          </cell>
          <cell r="DR9">
            <v>2</v>
          </cell>
          <cell r="DU9">
            <v>2</v>
          </cell>
          <cell r="DX9">
            <v>4</v>
          </cell>
          <cell r="DZ9">
            <v>2</v>
          </cell>
          <cell r="EB9">
            <v>16</v>
          </cell>
          <cell r="EF9">
            <v>3</v>
          </cell>
          <cell r="EG9">
            <v>18</v>
          </cell>
          <cell r="EI9">
            <v>3</v>
          </cell>
          <cell r="EM9">
            <v>4</v>
          </cell>
          <cell r="EO9">
            <v>3</v>
          </cell>
          <cell r="EP9">
            <v>2</v>
          </cell>
          <cell r="EQ9">
            <v>444</v>
          </cell>
        </row>
        <row r="10">
          <cell r="A10" t="str">
            <v>07</v>
          </cell>
          <cell r="C10">
            <v>9</v>
          </cell>
          <cell r="F10">
            <v>1</v>
          </cell>
          <cell r="G10">
            <v>1</v>
          </cell>
          <cell r="H10">
            <v>2</v>
          </cell>
          <cell r="I10">
            <v>3</v>
          </cell>
          <cell r="J10">
            <v>1</v>
          </cell>
          <cell r="L10">
            <v>6</v>
          </cell>
          <cell r="O10">
            <v>1</v>
          </cell>
          <cell r="P10">
            <v>3</v>
          </cell>
          <cell r="T10">
            <v>2</v>
          </cell>
          <cell r="V10">
            <v>1</v>
          </cell>
          <cell r="X10">
            <v>2</v>
          </cell>
          <cell r="Z10">
            <v>6</v>
          </cell>
          <cell r="AA10">
            <v>1</v>
          </cell>
          <cell r="AC10">
            <v>3</v>
          </cell>
          <cell r="AG10">
            <v>1</v>
          </cell>
          <cell r="AH10">
            <v>3</v>
          </cell>
          <cell r="AM10">
            <v>1</v>
          </cell>
          <cell r="AO10">
            <v>10</v>
          </cell>
          <cell r="AR10">
            <v>1</v>
          </cell>
          <cell r="AU10">
            <v>3</v>
          </cell>
          <cell r="AX10">
            <v>6</v>
          </cell>
          <cell r="BB10">
            <v>4</v>
          </cell>
          <cell r="BD10">
            <v>1</v>
          </cell>
          <cell r="BE10">
            <v>11</v>
          </cell>
          <cell r="BF10">
            <v>1</v>
          </cell>
          <cell r="BG10">
            <v>13</v>
          </cell>
          <cell r="BJ10">
            <v>2</v>
          </cell>
          <cell r="BO10">
            <v>1</v>
          </cell>
          <cell r="BS10">
            <v>1</v>
          </cell>
          <cell r="BT10">
            <v>9</v>
          </cell>
          <cell r="BW10">
            <v>4</v>
          </cell>
          <cell r="BY10">
            <v>3</v>
          </cell>
          <cell r="CD10">
            <v>5</v>
          </cell>
          <cell r="CG10">
            <v>19</v>
          </cell>
          <cell r="CH10">
            <v>9</v>
          </cell>
          <cell r="CI10">
            <v>8</v>
          </cell>
          <cell r="CK10">
            <v>9</v>
          </cell>
          <cell r="CL10">
            <v>10</v>
          </cell>
          <cell r="CM10">
            <v>10</v>
          </cell>
          <cell r="CO10">
            <v>2</v>
          </cell>
          <cell r="CP10">
            <v>3</v>
          </cell>
          <cell r="DD10">
            <v>4</v>
          </cell>
          <cell r="DK10">
            <v>1</v>
          </cell>
          <cell r="DO10">
            <v>1</v>
          </cell>
          <cell r="DQ10">
            <v>5</v>
          </cell>
          <cell r="DX10">
            <v>7</v>
          </cell>
          <cell r="DZ10">
            <v>1</v>
          </cell>
          <cell r="EB10">
            <v>10</v>
          </cell>
          <cell r="EF10">
            <v>1</v>
          </cell>
          <cell r="EH10">
            <v>10</v>
          </cell>
          <cell r="EM10">
            <v>5</v>
          </cell>
          <cell r="EO10">
            <v>1</v>
          </cell>
          <cell r="EQ10">
            <v>238</v>
          </cell>
        </row>
        <row r="11">
          <cell r="A11" t="str">
            <v>08</v>
          </cell>
          <cell r="C11">
            <v>6</v>
          </cell>
          <cell r="F11">
            <v>1</v>
          </cell>
          <cell r="L11">
            <v>4</v>
          </cell>
          <cell r="P11">
            <v>4</v>
          </cell>
          <cell r="T11">
            <v>2</v>
          </cell>
          <cell r="X11">
            <v>3</v>
          </cell>
          <cell r="AC11">
            <v>3</v>
          </cell>
          <cell r="AH11">
            <v>3</v>
          </cell>
          <cell r="AO11">
            <v>2</v>
          </cell>
          <cell r="AX11">
            <v>7</v>
          </cell>
          <cell r="BB11">
            <v>2</v>
          </cell>
          <cell r="BE11">
            <v>5</v>
          </cell>
          <cell r="BG11">
            <v>4</v>
          </cell>
          <cell r="BH11">
            <v>4</v>
          </cell>
          <cell r="BJ11">
            <v>1</v>
          </cell>
          <cell r="BT11">
            <v>7</v>
          </cell>
          <cell r="BW11">
            <v>4</v>
          </cell>
          <cell r="BY11">
            <v>4</v>
          </cell>
          <cell r="CG11">
            <v>1</v>
          </cell>
          <cell r="CH11">
            <v>16</v>
          </cell>
          <cell r="CK11">
            <v>1</v>
          </cell>
          <cell r="CM11">
            <v>4</v>
          </cell>
          <cell r="CO11">
            <v>1</v>
          </cell>
          <cell r="CX11">
            <v>4</v>
          </cell>
          <cell r="DK11">
            <v>1</v>
          </cell>
          <cell r="DL11">
            <v>2</v>
          </cell>
          <cell r="DO11">
            <v>2</v>
          </cell>
          <cell r="DQ11">
            <v>2</v>
          </cell>
          <cell r="DX11">
            <v>3</v>
          </cell>
          <cell r="DZ11">
            <v>1</v>
          </cell>
          <cell r="EB11">
            <v>4</v>
          </cell>
          <cell r="EF11">
            <v>1</v>
          </cell>
          <cell r="EH11">
            <v>5</v>
          </cell>
          <cell r="EI11">
            <v>1</v>
          </cell>
          <cell r="EM11">
            <v>3</v>
          </cell>
          <cell r="EQ11">
            <v>118</v>
          </cell>
        </row>
        <row r="12">
          <cell r="A12" t="str">
            <v>09</v>
          </cell>
          <cell r="C12">
            <v>12</v>
          </cell>
          <cell r="F12">
            <v>4</v>
          </cell>
          <cell r="G12">
            <v>3</v>
          </cell>
          <cell r="H12">
            <v>1</v>
          </cell>
          <cell r="I12">
            <v>6</v>
          </cell>
          <cell r="J12">
            <v>1</v>
          </cell>
          <cell r="L12">
            <v>5</v>
          </cell>
          <cell r="O12">
            <v>1</v>
          </cell>
          <cell r="P12">
            <v>15</v>
          </cell>
          <cell r="T12">
            <v>5</v>
          </cell>
          <cell r="V12">
            <v>1</v>
          </cell>
          <cell r="X12">
            <v>4</v>
          </cell>
          <cell r="Z12">
            <v>2</v>
          </cell>
          <cell r="AA12">
            <v>2</v>
          </cell>
          <cell r="AC12">
            <v>7</v>
          </cell>
          <cell r="AH12">
            <v>5</v>
          </cell>
          <cell r="AN12">
            <v>1</v>
          </cell>
          <cell r="AO12">
            <v>14</v>
          </cell>
          <cell r="AR12">
            <v>3</v>
          </cell>
          <cell r="AT12">
            <v>2</v>
          </cell>
          <cell r="AU12">
            <v>3</v>
          </cell>
          <cell r="AW12">
            <v>1</v>
          </cell>
          <cell r="AX12">
            <v>10</v>
          </cell>
          <cell r="BB12">
            <v>5</v>
          </cell>
          <cell r="BD12">
            <v>1</v>
          </cell>
          <cell r="BE12">
            <v>17</v>
          </cell>
          <cell r="BF12">
            <v>1</v>
          </cell>
          <cell r="BG12">
            <v>11</v>
          </cell>
          <cell r="BH12">
            <v>8</v>
          </cell>
          <cell r="BJ12">
            <v>4</v>
          </cell>
          <cell r="BO12">
            <v>2</v>
          </cell>
          <cell r="BT12">
            <v>10</v>
          </cell>
          <cell r="BV12">
            <v>2</v>
          </cell>
          <cell r="BW12">
            <v>6</v>
          </cell>
          <cell r="BY12">
            <v>10</v>
          </cell>
          <cell r="CC12">
            <v>1</v>
          </cell>
          <cell r="CD12">
            <v>3</v>
          </cell>
          <cell r="CG12">
            <v>22</v>
          </cell>
          <cell r="CH12">
            <v>33</v>
          </cell>
          <cell r="CK12">
            <v>13</v>
          </cell>
          <cell r="CL12">
            <v>14</v>
          </cell>
          <cell r="CM12">
            <v>8</v>
          </cell>
          <cell r="CO12">
            <v>7</v>
          </cell>
          <cell r="CP12">
            <v>2</v>
          </cell>
          <cell r="CX12">
            <v>2</v>
          </cell>
          <cell r="DJ12">
            <v>4</v>
          </cell>
          <cell r="DK12">
            <v>2</v>
          </cell>
          <cell r="DL12">
            <v>9</v>
          </cell>
          <cell r="DN12">
            <v>1</v>
          </cell>
          <cell r="DO12">
            <v>6</v>
          </cell>
          <cell r="DQ12">
            <v>9</v>
          </cell>
          <cell r="DX12">
            <v>8</v>
          </cell>
          <cell r="DZ12">
            <v>3</v>
          </cell>
          <cell r="EB12">
            <v>7</v>
          </cell>
          <cell r="EF12">
            <v>2</v>
          </cell>
          <cell r="EH12">
            <v>11</v>
          </cell>
          <cell r="EM12">
            <v>8</v>
          </cell>
          <cell r="EO12">
            <v>3</v>
          </cell>
          <cell r="EP12">
            <v>3</v>
          </cell>
          <cell r="EQ12">
            <v>366</v>
          </cell>
        </row>
        <row r="13">
          <cell r="A13" t="str">
            <v>10</v>
          </cell>
          <cell r="C13">
            <v>4</v>
          </cell>
          <cell r="F13">
            <v>1</v>
          </cell>
          <cell r="G13">
            <v>1</v>
          </cell>
          <cell r="I13">
            <v>1</v>
          </cell>
          <cell r="J13">
            <v>1</v>
          </cell>
          <cell r="L13">
            <v>1</v>
          </cell>
          <cell r="P13">
            <v>3</v>
          </cell>
          <cell r="T13">
            <v>1</v>
          </cell>
          <cell r="X13">
            <v>1</v>
          </cell>
          <cell r="Z13">
            <v>2</v>
          </cell>
          <cell r="AC13">
            <v>2</v>
          </cell>
          <cell r="AG13">
            <v>1</v>
          </cell>
          <cell r="AO13">
            <v>3</v>
          </cell>
          <cell r="AR13">
            <v>1</v>
          </cell>
          <cell r="AS13">
            <v>1</v>
          </cell>
          <cell r="AU13">
            <v>1</v>
          </cell>
          <cell r="AX13">
            <v>2</v>
          </cell>
          <cell r="BB13">
            <v>2</v>
          </cell>
          <cell r="BE13">
            <v>2</v>
          </cell>
          <cell r="BG13">
            <v>1</v>
          </cell>
          <cell r="BH13">
            <v>2</v>
          </cell>
          <cell r="BJ13">
            <v>1</v>
          </cell>
          <cell r="BT13">
            <v>4</v>
          </cell>
          <cell r="BV13">
            <v>1</v>
          </cell>
          <cell r="BW13">
            <v>3</v>
          </cell>
          <cell r="BY13">
            <v>3</v>
          </cell>
          <cell r="CD13">
            <v>1</v>
          </cell>
          <cell r="CG13">
            <v>5</v>
          </cell>
          <cell r="CH13">
            <v>5</v>
          </cell>
          <cell r="CK13">
            <v>1</v>
          </cell>
          <cell r="CL13">
            <v>2</v>
          </cell>
          <cell r="CM13">
            <v>4</v>
          </cell>
          <cell r="CO13">
            <v>2</v>
          </cell>
          <cell r="CP13">
            <v>2</v>
          </cell>
          <cell r="DJ13">
            <v>2</v>
          </cell>
          <cell r="DK13">
            <v>1</v>
          </cell>
          <cell r="DL13">
            <v>2</v>
          </cell>
          <cell r="DO13">
            <v>1</v>
          </cell>
          <cell r="DQ13">
            <v>2</v>
          </cell>
          <cell r="DX13">
            <v>2</v>
          </cell>
          <cell r="DZ13">
            <v>1</v>
          </cell>
          <cell r="EB13">
            <v>3</v>
          </cell>
          <cell r="EH13">
            <v>2</v>
          </cell>
          <cell r="EM13">
            <v>1</v>
          </cell>
          <cell r="EO13">
            <v>1</v>
          </cell>
          <cell r="EP13">
            <v>1</v>
          </cell>
          <cell r="EQ13">
            <v>87</v>
          </cell>
        </row>
        <row r="14">
          <cell r="A14" t="str">
            <v>11</v>
          </cell>
          <cell r="C14">
            <v>14</v>
          </cell>
          <cell r="F14">
            <v>3</v>
          </cell>
          <cell r="G14">
            <v>4</v>
          </cell>
          <cell r="H14">
            <v>4</v>
          </cell>
          <cell r="I14">
            <v>3</v>
          </cell>
          <cell r="J14">
            <v>3</v>
          </cell>
          <cell r="L14">
            <v>2</v>
          </cell>
          <cell r="O14">
            <v>4</v>
          </cell>
          <cell r="P14">
            <v>18</v>
          </cell>
          <cell r="T14">
            <v>6</v>
          </cell>
          <cell r="V14">
            <v>2</v>
          </cell>
          <cell r="X14">
            <v>8</v>
          </cell>
          <cell r="Z14">
            <v>2</v>
          </cell>
          <cell r="AA14">
            <v>1</v>
          </cell>
          <cell r="AC14">
            <v>4</v>
          </cell>
          <cell r="AH14">
            <v>5</v>
          </cell>
          <cell r="AK14">
            <v>1</v>
          </cell>
          <cell r="AO14">
            <v>12</v>
          </cell>
          <cell r="AR14">
            <v>6</v>
          </cell>
          <cell r="AS14">
            <v>3</v>
          </cell>
          <cell r="AT14">
            <v>4</v>
          </cell>
          <cell r="AU14">
            <v>5</v>
          </cell>
          <cell r="AX14">
            <v>12</v>
          </cell>
          <cell r="AY14">
            <v>1</v>
          </cell>
          <cell r="BB14">
            <v>2</v>
          </cell>
          <cell r="BD14">
            <v>2</v>
          </cell>
          <cell r="BE14">
            <v>10</v>
          </cell>
          <cell r="BG14">
            <v>13</v>
          </cell>
          <cell r="BH14">
            <v>5</v>
          </cell>
          <cell r="BJ14">
            <v>2</v>
          </cell>
          <cell r="BM14">
            <v>1</v>
          </cell>
          <cell r="BO14">
            <v>4</v>
          </cell>
          <cell r="BT14">
            <v>12</v>
          </cell>
          <cell r="BV14">
            <v>2</v>
          </cell>
          <cell r="BW14">
            <v>6</v>
          </cell>
          <cell r="BY14">
            <v>5</v>
          </cell>
          <cell r="CC14">
            <v>1</v>
          </cell>
          <cell r="CD14">
            <v>6</v>
          </cell>
          <cell r="CE14">
            <v>1</v>
          </cell>
          <cell r="CF14">
            <v>3</v>
          </cell>
          <cell r="CG14">
            <v>26</v>
          </cell>
          <cell r="CH14">
            <v>18</v>
          </cell>
          <cell r="CK14">
            <v>27</v>
          </cell>
          <cell r="CL14">
            <v>10</v>
          </cell>
          <cell r="CM14">
            <v>18</v>
          </cell>
          <cell r="CO14">
            <v>5</v>
          </cell>
          <cell r="CP14">
            <v>7</v>
          </cell>
          <cell r="CS14">
            <v>3</v>
          </cell>
          <cell r="CX14">
            <v>1</v>
          </cell>
          <cell r="DJ14">
            <v>5</v>
          </cell>
          <cell r="DK14">
            <v>3</v>
          </cell>
          <cell r="DL14">
            <v>7</v>
          </cell>
          <cell r="DN14">
            <v>1</v>
          </cell>
          <cell r="DO14">
            <v>5</v>
          </cell>
          <cell r="DQ14">
            <v>5</v>
          </cell>
          <cell r="DU14">
            <v>1</v>
          </cell>
          <cell r="DX14">
            <v>6</v>
          </cell>
          <cell r="DZ14">
            <v>3</v>
          </cell>
          <cell r="EB14">
            <v>10</v>
          </cell>
          <cell r="EF14">
            <v>3</v>
          </cell>
          <cell r="EG14">
            <v>2</v>
          </cell>
          <cell r="EH14">
            <v>20</v>
          </cell>
          <cell r="EI14">
            <v>1</v>
          </cell>
          <cell r="EM14">
            <v>8</v>
          </cell>
          <cell r="EO14">
            <v>3</v>
          </cell>
          <cell r="EP14">
            <v>6</v>
          </cell>
          <cell r="EQ14">
            <v>406</v>
          </cell>
        </row>
        <row r="15">
          <cell r="A15" t="str">
            <v>12</v>
          </cell>
          <cell r="C15">
            <v>3</v>
          </cell>
          <cell r="F15">
            <v>2</v>
          </cell>
          <cell r="G15">
            <v>2</v>
          </cell>
          <cell r="P15">
            <v>4</v>
          </cell>
          <cell r="T15">
            <v>1</v>
          </cell>
          <cell r="X15">
            <v>3</v>
          </cell>
          <cell r="Z15">
            <v>2</v>
          </cell>
          <cell r="AC15">
            <v>2</v>
          </cell>
          <cell r="AH15">
            <v>3</v>
          </cell>
          <cell r="AO15">
            <v>3</v>
          </cell>
          <cell r="AU15">
            <v>1</v>
          </cell>
          <cell r="AX15">
            <v>4</v>
          </cell>
          <cell r="BB15">
            <v>2</v>
          </cell>
          <cell r="BD15">
            <v>1</v>
          </cell>
          <cell r="BE15">
            <v>9</v>
          </cell>
          <cell r="BG15">
            <v>3</v>
          </cell>
          <cell r="BH15">
            <v>3</v>
          </cell>
          <cell r="BJ15">
            <v>1</v>
          </cell>
          <cell r="BT15">
            <v>3</v>
          </cell>
          <cell r="BV15">
            <v>3</v>
          </cell>
          <cell r="BW15">
            <v>3</v>
          </cell>
          <cell r="CD15">
            <v>1</v>
          </cell>
          <cell r="CG15">
            <v>6</v>
          </cell>
          <cell r="CH15">
            <v>12</v>
          </cell>
          <cell r="CK15">
            <v>1</v>
          </cell>
          <cell r="CL15">
            <v>2</v>
          </cell>
          <cell r="CM15">
            <v>5</v>
          </cell>
          <cell r="CO15">
            <v>2</v>
          </cell>
          <cell r="DL15">
            <v>2</v>
          </cell>
          <cell r="DO15">
            <v>2</v>
          </cell>
          <cell r="DQ15">
            <v>1</v>
          </cell>
          <cell r="DX15">
            <v>2</v>
          </cell>
          <cell r="EB15">
            <v>8</v>
          </cell>
          <cell r="EF15">
            <v>1</v>
          </cell>
          <cell r="EH15">
            <v>4</v>
          </cell>
          <cell r="EM15">
            <v>1</v>
          </cell>
          <cell r="EO15">
            <v>1</v>
          </cell>
          <cell r="EQ15">
            <v>109</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6</v>
          </cell>
          <cell r="DQ16">
            <v>1</v>
          </cell>
          <cell r="EB16">
            <v>1</v>
          </cell>
          <cell r="EH16">
            <v>1</v>
          </cell>
          <cell r="EQ16">
            <v>38</v>
          </cell>
        </row>
        <row r="17">
          <cell r="A17" t="str">
            <v>14</v>
          </cell>
          <cell r="C17">
            <v>14</v>
          </cell>
          <cell r="F17">
            <v>2</v>
          </cell>
          <cell r="G17">
            <v>2</v>
          </cell>
          <cell r="H17">
            <v>2</v>
          </cell>
          <cell r="I17">
            <v>2</v>
          </cell>
          <cell r="J17">
            <v>2</v>
          </cell>
          <cell r="L17">
            <v>4</v>
          </cell>
          <cell r="P17">
            <v>14</v>
          </cell>
          <cell r="T17">
            <v>3</v>
          </cell>
          <cell r="X17">
            <v>6</v>
          </cell>
          <cell r="Z17">
            <v>2</v>
          </cell>
          <cell r="AA17">
            <v>1</v>
          </cell>
          <cell r="AC17">
            <v>5</v>
          </cell>
          <cell r="AH17">
            <v>6</v>
          </cell>
          <cell r="AO17">
            <v>8</v>
          </cell>
          <cell r="AR17">
            <v>1</v>
          </cell>
          <cell r="AU17">
            <v>1</v>
          </cell>
          <cell r="AX17">
            <v>6</v>
          </cell>
          <cell r="BB17">
            <v>2</v>
          </cell>
          <cell r="BE17">
            <v>6</v>
          </cell>
          <cell r="BG17">
            <v>6</v>
          </cell>
          <cell r="BH17">
            <v>5</v>
          </cell>
          <cell r="BJ17">
            <v>2</v>
          </cell>
          <cell r="BO17">
            <v>3</v>
          </cell>
          <cell r="BT17">
            <v>13</v>
          </cell>
          <cell r="BW17">
            <v>4</v>
          </cell>
          <cell r="BY17">
            <v>6</v>
          </cell>
          <cell r="CD17">
            <v>2</v>
          </cell>
          <cell r="CG17">
            <v>14</v>
          </cell>
          <cell r="CH17">
            <v>16</v>
          </cell>
          <cell r="CK17">
            <v>2</v>
          </cell>
          <cell r="CL17">
            <v>10</v>
          </cell>
          <cell r="CM17">
            <v>10</v>
          </cell>
          <cell r="CO17">
            <v>2</v>
          </cell>
          <cell r="CP17">
            <v>2</v>
          </cell>
          <cell r="DJ17">
            <v>7</v>
          </cell>
          <cell r="DK17">
            <v>3</v>
          </cell>
          <cell r="DL17">
            <v>4</v>
          </cell>
          <cell r="DO17">
            <v>4</v>
          </cell>
          <cell r="DQ17">
            <v>9</v>
          </cell>
          <cell r="DX17">
            <v>5</v>
          </cell>
          <cell r="DZ17">
            <v>3</v>
          </cell>
          <cell r="EB17">
            <v>3</v>
          </cell>
          <cell r="EF17">
            <v>2</v>
          </cell>
          <cell r="EH17">
            <v>14</v>
          </cell>
          <cell r="EM17">
            <v>6</v>
          </cell>
          <cell r="EP17">
            <v>1</v>
          </cell>
          <cell r="EQ17">
            <v>247</v>
          </cell>
        </row>
        <row r="18">
          <cell r="A18" t="str">
            <v>15</v>
          </cell>
          <cell r="C18">
            <v>9</v>
          </cell>
          <cell r="I18">
            <v>1</v>
          </cell>
          <cell r="P18">
            <v>4</v>
          </cell>
          <cell r="AT18">
            <v>1</v>
          </cell>
          <cell r="AX18">
            <v>3</v>
          </cell>
          <cell r="BE18">
            <v>1</v>
          </cell>
          <cell r="BG18">
            <v>5</v>
          </cell>
          <cell r="BH18">
            <v>6</v>
          </cell>
          <cell r="BJ18">
            <v>1</v>
          </cell>
          <cell r="BM18">
            <v>1</v>
          </cell>
          <cell r="BT18">
            <v>2</v>
          </cell>
          <cell r="CC18">
            <v>1</v>
          </cell>
          <cell r="CG18">
            <v>7</v>
          </cell>
          <cell r="CH18">
            <v>3</v>
          </cell>
          <cell r="CK18">
            <v>8</v>
          </cell>
          <cell r="CL18">
            <v>2</v>
          </cell>
          <cell r="CM18">
            <v>1</v>
          </cell>
          <cell r="DC18">
            <v>1</v>
          </cell>
          <cell r="DD18">
            <v>46</v>
          </cell>
          <cell r="DN18">
            <v>1</v>
          </cell>
          <cell r="DP18">
            <v>1</v>
          </cell>
          <cell r="DQ18">
            <v>1</v>
          </cell>
          <cell r="EB18">
            <v>5</v>
          </cell>
          <cell r="EH18">
            <v>3</v>
          </cell>
          <cell r="EQ18">
            <v>114</v>
          </cell>
        </row>
        <row r="19">
          <cell r="A19" t="str">
            <v>16</v>
          </cell>
          <cell r="C19">
            <v>23</v>
          </cell>
          <cell r="E19">
            <v>1</v>
          </cell>
          <cell r="F19">
            <v>6</v>
          </cell>
          <cell r="G19">
            <v>4</v>
          </cell>
          <cell r="I19">
            <v>1</v>
          </cell>
          <cell r="K19">
            <v>1</v>
          </cell>
          <cell r="L19">
            <v>7</v>
          </cell>
          <cell r="O19">
            <v>13</v>
          </cell>
          <cell r="R19">
            <v>3</v>
          </cell>
          <cell r="T19">
            <v>2</v>
          </cell>
          <cell r="V19">
            <v>3</v>
          </cell>
          <cell r="X19">
            <v>8</v>
          </cell>
          <cell r="AA19">
            <v>3</v>
          </cell>
          <cell r="AC19">
            <v>7</v>
          </cell>
          <cell r="AF19">
            <v>1</v>
          </cell>
          <cell r="AH19">
            <v>10</v>
          </cell>
          <cell r="AN19">
            <v>10</v>
          </cell>
          <cell r="AX19">
            <v>20</v>
          </cell>
          <cell r="BE19">
            <v>15</v>
          </cell>
          <cell r="BG19">
            <v>23</v>
          </cell>
          <cell r="BR19">
            <v>1</v>
          </cell>
          <cell r="BT19">
            <v>9</v>
          </cell>
          <cell r="BW19">
            <v>7</v>
          </cell>
          <cell r="BY19">
            <v>12</v>
          </cell>
          <cell r="CA19">
            <v>3</v>
          </cell>
          <cell r="CD19">
            <v>1</v>
          </cell>
          <cell r="CH19">
            <v>1</v>
          </cell>
          <cell r="CI19">
            <v>33</v>
          </cell>
          <cell r="CK19">
            <v>12</v>
          </cell>
          <cell r="CL19">
            <v>12</v>
          </cell>
          <cell r="CM19">
            <v>17</v>
          </cell>
          <cell r="CO19">
            <v>1</v>
          </cell>
          <cell r="CP19">
            <v>9</v>
          </cell>
          <cell r="CQ19">
            <v>2</v>
          </cell>
          <cell r="CX19">
            <v>1</v>
          </cell>
          <cell r="DL19">
            <v>11</v>
          </cell>
          <cell r="DO19">
            <v>7</v>
          </cell>
          <cell r="DQ19">
            <v>12</v>
          </cell>
          <cell r="DX19">
            <v>8</v>
          </cell>
          <cell r="EB19">
            <v>5</v>
          </cell>
          <cell r="ED19">
            <v>1</v>
          </cell>
          <cell r="EH19">
            <v>30</v>
          </cell>
          <cell r="EM19">
            <v>8</v>
          </cell>
          <cell r="EQ19">
            <v>364</v>
          </cell>
        </row>
        <row r="20">
          <cell r="A20" t="str">
            <v>17</v>
          </cell>
          <cell r="C20">
            <v>7</v>
          </cell>
          <cell r="F20">
            <v>4</v>
          </cell>
          <cell r="I20">
            <v>1</v>
          </cell>
          <cell r="L20">
            <v>3</v>
          </cell>
          <cell r="P20">
            <v>6</v>
          </cell>
          <cell r="T20">
            <v>1</v>
          </cell>
          <cell r="X20">
            <v>3</v>
          </cell>
          <cell r="AC20">
            <v>3</v>
          </cell>
          <cell r="AF20">
            <v>1</v>
          </cell>
          <cell r="AH20">
            <v>7</v>
          </cell>
          <cell r="AN20">
            <v>6</v>
          </cell>
          <cell r="AX20">
            <v>6</v>
          </cell>
          <cell r="BE20">
            <v>5</v>
          </cell>
          <cell r="BH20">
            <v>8</v>
          </cell>
          <cell r="BJ20">
            <v>3</v>
          </cell>
          <cell r="BO20">
            <v>1</v>
          </cell>
          <cell r="BT20">
            <v>5</v>
          </cell>
          <cell r="BW20">
            <v>5</v>
          </cell>
          <cell r="BY20">
            <v>3</v>
          </cell>
          <cell r="CE20">
            <v>19</v>
          </cell>
          <cell r="CG20">
            <v>2</v>
          </cell>
          <cell r="CH20">
            <v>12</v>
          </cell>
          <cell r="CI20">
            <v>2</v>
          </cell>
          <cell r="CK20">
            <v>3</v>
          </cell>
          <cell r="CL20">
            <v>11</v>
          </cell>
          <cell r="CM20">
            <v>9</v>
          </cell>
          <cell r="CO20">
            <v>4</v>
          </cell>
          <cell r="CX20">
            <v>3</v>
          </cell>
          <cell r="DL20">
            <v>2</v>
          </cell>
          <cell r="DO20">
            <v>3</v>
          </cell>
          <cell r="DP20">
            <v>4</v>
          </cell>
          <cell r="DX20">
            <v>3</v>
          </cell>
          <cell r="EB20">
            <v>4</v>
          </cell>
          <cell r="EH20">
            <v>4</v>
          </cell>
          <cell r="EM20">
            <v>3</v>
          </cell>
          <cell r="EQ20">
            <v>166</v>
          </cell>
        </row>
        <row r="21">
          <cell r="A21" t="str">
            <v>18</v>
          </cell>
          <cell r="C21">
            <v>9</v>
          </cell>
          <cell r="F21">
            <v>2</v>
          </cell>
          <cell r="H21">
            <v>2</v>
          </cell>
          <cell r="I21">
            <v>1</v>
          </cell>
          <cell r="P21">
            <v>7</v>
          </cell>
          <cell r="X21">
            <v>4</v>
          </cell>
          <cell r="AC21">
            <v>1</v>
          </cell>
          <cell r="AH21">
            <v>1</v>
          </cell>
          <cell r="AK21">
            <v>1</v>
          </cell>
          <cell r="AO21">
            <v>2</v>
          </cell>
          <cell r="AX21">
            <v>8</v>
          </cell>
          <cell r="BE21">
            <v>5</v>
          </cell>
          <cell r="BG21">
            <v>6</v>
          </cell>
          <cell r="BJ21">
            <v>1</v>
          </cell>
          <cell r="BK21">
            <v>1</v>
          </cell>
          <cell r="BO21">
            <v>3</v>
          </cell>
          <cell r="BT21">
            <v>9</v>
          </cell>
          <cell r="BY21">
            <v>4</v>
          </cell>
          <cell r="CA21">
            <v>1</v>
          </cell>
          <cell r="CB21">
            <v>3</v>
          </cell>
          <cell r="CE21">
            <v>17</v>
          </cell>
          <cell r="CG21">
            <v>16</v>
          </cell>
          <cell r="CH21">
            <v>10</v>
          </cell>
          <cell r="CK21">
            <v>1</v>
          </cell>
          <cell r="CL21">
            <v>27</v>
          </cell>
          <cell r="CM21">
            <v>11</v>
          </cell>
          <cell r="CX21">
            <v>2</v>
          </cell>
          <cell r="DJ21">
            <v>2</v>
          </cell>
          <cell r="DL21">
            <v>2</v>
          </cell>
          <cell r="DO21">
            <v>1</v>
          </cell>
          <cell r="DQ21">
            <v>11</v>
          </cell>
          <cell r="DX21">
            <v>1</v>
          </cell>
          <cell r="DZ21">
            <v>5</v>
          </cell>
          <cell r="EB21">
            <v>7</v>
          </cell>
          <cell r="EH21">
            <v>8</v>
          </cell>
          <cell r="EO21">
            <v>1</v>
          </cell>
          <cell r="EQ21">
            <v>193</v>
          </cell>
        </row>
        <row r="22">
          <cell r="A22" t="str">
            <v>19</v>
          </cell>
          <cell r="B22">
            <v>1</v>
          </cell>
          <cell r="C22">
            <v>6</v>
          </cell>
          <cell r="E22">
            <v>1</v>
          </cell>
          <cell r="F22">
            <v>4</v>
          </cell>
          <cell r="I22">
            <v>3</v>
          </cell>
          <cell r="L22">
            <v>4</v>
          </cell>
          <cell r="O22">
            <v>6</v>
          </cell>
          <cell r="P22">
            <v>1</v>
          </cell>
          <cell r="T22">
            <v>3</v>
          </cell>
          <cell r="W22">
            <v>2</v>
          </cell>
          <cell r="X22">
            <v>7</v>
          </cell>
          <cell r="Z22">
            <v>1</v>
          </cell>
          <cell r="AA22">
            <v>2</v>
          </cell>
          <cell r="AH22">
            <v>3</v>
          </cell>
          <cell r="AK22">
            <v>5</v>
          </cell>
          <cell r="AN22">
            <v>6</v>
          </cell>
          <cell r="AT22">
            <v>2</v>
          </cell>
          <cell r="AV22">
            <v>8</v>
          </cell>
          <cell r="AX22">
            <v>4</v>
          </cell>
          <cell r="BB22">
            <v>1</v>
          </cell>
          <cell r="BE22">
            <v>9</v>
          </cell>
          <cell r="BG22">
            <v>10</v>
          </cell>
          <cell r="BH22">
            <v>1</v>
          </cell>
          <cell r="BJ22">
            <v>1</v>
          </cell>
          <cell r="BM22">
            <v>1</v>
          </cell>
          <cell r="BN22">
            <v>1</v>
          </cell>
          <cell r="BO22">
            <v>4</v>
          </cell>
          <cell r="BR22">
            <v>1</v>
          </cell>
          <cell r="BT22">
            <v>4</v>
          </cell>
          <cell r="BW22">
            <v>9</v>
          </cell>
          <cell r="BY22">
            <v>2</v>
          </cell>
          <cell r="CE22">
            <v>6</v>
          </cell>
          <cell r="CG22">
            <v>3</v>
          </cell>
          <cell r="CH22">
            <v>3</v>
          </cell>
          <cell r="CI22">
            <v>13</v>
          </cell>
          <cell r="CK22">
            <v>11</v>
          </cell>
          <cell r="CL22">
            <v>15</v>
          </cell>
          <cell r="CM22">
            <v>8</v>
          </cell>
          <cell r="CO22">
            <v>2</v>
          </cell>
          <cell r="CP22">
            <v>3</v>
          </cell>
          <cell r="CQ22">
            <v>2</v>
          </cell>
          <cell r="CS22">
            <v>5</v>
          </cell>
          <cell r="CX22">
            <v>2</v>
          </cell>
          <cell r="DC22">
            <v>8</v>
          </cell>
          <cell r="DD22">
            <v>1</v>
          </cell>
          <cell r="DJ22">
            <v>1</v>
          </cell>
          <cell r="DK22">
            <v>3</v>
          </cell>
          <cell r="DL22">
            <v>3</v>
          </cell>
          <cell r="DO22">
            <v>3</v>
          </cell>
          <cell r="DQ22">
            <v>5</v>
          </cell>
          <cell r="DX22">
            <v>3</v>
          </cell>
          <cell r="DZ22">
            <v>3</v>
          </cell>
          <cell r="EB22">
            <v>12</v>
          </cell>
          <cell r="ED22">
            <v>1</v>
          </cell>
          <cell r="EG22">
            <v>2</v>
          </cell>
          <cell r="EH22">
            <v>10</v>
          </cell>
          <cell r="EJ22">
            <v>1</v>
          </cell>
          <cell r="EM22">
            <v>4</v>
          </cell>
          <cell r="EP22">
            <v>6</v>
          </cell>
          <cell r="EQ22">
            <v>252</v>
          </cell>
        </row>
        <row r="23">
          <cell r="A23" t="str">
            <v>20</v>
          </cell>
          <cell r="C23">
            <v>4</v>
          </cell>
          <cell r="F23">
            <v>1</v>
          </cell>
          <cell r="L23">
            <v>2</v>
          </cell>
          <cell r="O23">
            <v>4</v>
          </cell>
          <cell r="T23">
            <v>2</v>
          </cell>
          <cell r="AC23">
            <v>1</v>
          </cell>
          <cell r="AH23">
            <v>1</v>
          </cell>
          <cell r="AS23">
            <v>1</v>
          </cell>
          <cell r="AV23">
            <v>2</v>
          </cell>
          <cell r="BE23">
            <v>1</v>
          </cell>
          <cell r="BG23">
            <v>7</v>
          </cell>
          <cell r="BH23">
            <v>1</v>
          </cell>
          <cell r="BJ23">
            <v>1</v>
          </cell>
          <cell r="BS23">
            <v>1</v>
          </cell>
          <cell r="BT23">
            <v>5</v>
          </cell>
          <cell r="BY23">
            <v>4</v>
          </cell>
          <cell r="CE23">
            <v>7</v>
          </cell>
          <cell r="CG23">
            <v>1</v>
          </cell>
          <cell r="CI23">
            <v>3</v>
          </cell>
          <cell r="CK23">
            <v>1</v>
          </cell>
          <cell r="CL23">
            <v>2</v>
          </cell>
          <cell r="CM23">
            <v>6</v>
          </cell>
          <cell r="DJ23">
            <v>1</v>
          </cell>
          <cell r="DK23">
            <v>1</v>
          </cell>
          <cell r="DL23">
            <v>1</v>
          </cell>
          <cell r="DN23">
            <v>1</v>
          </cell>
          <cell r="DX23">
            <v>2</v>
          </cell>
          <cell r="EB23">
            <v>2</v>
          </cell>
          <cell r="EH23">
            <v>3</v>
          </cell>
          <cell r="EM23">
            <v>1</v>
          </cell>
          <cell r="EQ23">
            <v>70</v>
          </cell>
        </row>
        <row r="24">
          <cell r="A24" t="str">
            <v>21</v>
          </cell>
          <cell r="C24">
            <v>12</v>
          </cell>
          <cell r="F24">
            <v>3</v>
          </cell>
          <cell r="G24">
            <v>4</v>
          </cell>
          <cell r="H24">
            <v>1</v>
          </cell>
          <cell r="I24">
            <v>3</v>
          </cell>
          <cell r="J24">
            <v>3</v>
          </cell>
          <cell r="L24">
            <v>5</v>
          </cell>
          <cell r="P24">
            <v>10</v>
          </cell>
          <cell r="T24">
            <v>1</v>
          </cell>
          <cell r="X24">
            <v>5</v>
          </cell>
          <cell r="AA24">
            <v>1</v>
          </cell>
          <cell r="AC24">
            <v>6</v>
          </cell>
          <cell r="AG24">
            <v>1</v>
          </cell>
          <cell r="AH24">
            <v>6</v>
          </cell>
          <cell r="AN24">
            <v>7</v>
          </cell>
          <cell r="AS24">
            <v>1</v>
          </cell>
          <cell r="AU24">
            <v>3</v>
          </cell>
          <cell r="AX24">
            <v>12</v>
          </cell>
          <cell r="BB24">
            <v>1</v>
          </cell>
          <cell r="BD24">
            <v>2</v>
          </cell>
          <cell r="BE24">
            <v>8</v>
          </cell>
          <cell r="BG24">
            <v>12</v>
          </cell>
          <cell r="BH24">
            <v>4</v>
          </cell>
          <cell r="BJ24">
            <v>2</v>
          </cell>
          <cell r="BO24">
            <v>1</v>
          </cell>
          <cell r="BT24">
            <v>10</v>
          </cell>
          <cell r="BV24">
            <v>1</v>
          </cell>
          <cell r="BW24">
            <v>5</v>
          </cell>
          <cell r="BY24">
            <v>3</v>
          </cell>
          <cell r="CD24">
            <v>2</v>
          </cell>
          <cell r="CE24">
            <v>24</v>
          </cell>
          <cell r="CH24">
            <v>21</v>
          </cell>
          <cell r="CK24">
            <v>4</v>
          </cell>
          <cell r="CL24">
            <v>5</v>
          </cell>
          <cell r="CM24">
            <v>12</v>
          </cell>
          <cell r="CO24">
            <v>5</v>
          </cell>
          <cell r="CP24">
            <v>2</v>
          </cell>
          <cell r="CX24">
            <v>1</v>
          </cell>
          <cell r="DK24">
            <v>1</v>
          </cell>
          <cell r="DL24">
            <v>8</v>
          </cell>
          <cell r="DO24">
            <v>3</v>
          </cell>
          <cell r="DQ24">
            <v>6</v>
          </cell>
          <cell r="DX24">
            <v>4</v>
          </cell>
          <cell r="DZ24">
            <v>1</v>
          </cell>
          <cell r="EB24">
            <v>13</v>
          </cell>
          <cell r="EH24">
            <v>11</v>
          </cell>
          <cell r="EM24">
            <v>9</v>
          </cell>
          <cell r="EO24">
            <v>1</v>
          </cell>
          <cell r="EP24">
            <v>3</v>
          </cell>
          <cell r="EQ24">
            <v>269</v>
          </cell>
        </row>
        <row r="25">
          <cell r="A25" t="str">
            <v>22</v>
          </cell>
          <cell r="B25">
            <v>1</v>
          </cell>
          <cell r="C25">
            <v>15</v>
          </cell>
          <cell r="F25">
            <v>4</v>
          </cell>
          <cell r="G25">
            <v>5</v>
          </cell>
          <cell r="H25">
            <v>3</v>
          </cell>
          <cell r="I25">
            <v>7</v>
          </cell>
          <cell r="J25">
            <v>3</v>
          </cell>
          <cell r="K25">
            <v>1</v>
          </cell>
          <cell r="L25">
            <v>5</v>
          </cell>
          <cell r="O25">
            <v>1</v>
          </cell>
          <cell r="P25">
            <v>13</v>
          </cell>
          <cell r="Q25">
            <v>3</v>
          </cell>
          <cell r="T25">
            <v>3</v>
          </cell>
          <cell r="V25">
            <v>3</v>
          </cell>
          <cell r="W25">
            <v>1</v>
          </cell>
          <cell r="X25">
            <v>6</v>
          </cell>
          <cell r="Z25">
            <v>3</v>
          </cell>
          <cell r="AA25">
            <v>2</v>
          </cell>
          <cell r="AC25">
            <v>6</v>
          </cell>
          <cell r="AG25">
            <v>2</v>
          </cell>
          <cell r="AH25">
            <v>7</v>
          </cell>
          <cell r="AK25">
            <v>2</v>
          </cell>
          <cell r="AN25">
            <v>8</v>
          </cell>
          <cell r="AR25">
            <v>4</v>
          </cell>
          <cell r="AS25">
            <v>3</v>
          </cell>
          <cell r="AT25">
            <v>3</v>
          </cell>
          <cell r="AU25">
            <v>4</v>
          </cell>
          <cell r="AX25">
            <v>11</v>
          </cell>
          <cell r="BA25">
            <v>1</v>
          </cell>
          <cell r="BB25">
            <v>2</v>
          </cell>
          <cell r="BD25">
            <v>2</v>
          </cell>
          <cell r="BE25">
            <v>11</v>
          </cell>
          <cell r="BF25">
            <v>1</v>
          </cell>
          <cell r="BG25">
            <v>15</v>
          </cell>
          <cell r="BH25">
            <v>6</v>
          </cell>
          <cell r="BJ25">
            <v>2</v>
          </cell>
          <cell r="BL25">
            <v>2</v>
          </cell>
          <cell r="BM25">
            <v>2</v>
          </cell>
          <cell r="BO25">
            <v>3</v>
          </cell>
          <cell r="BT25">
            <v>12</v>
          </cell>
          <cell r="BV25">
            <v>2</v>
          </cell>
          <cell r="BW25">
            <v>8</v>
          </cell>
          <cell r="BY25">
            <v>5</v>
          </cell>
          <cell r="CD25">
            <v>2</v>
          </cell>
          <cell r="CE25">
            <v>35</v>
          </cell>
          <cell r="CF25">
            <v>1</v>
          </cell>
          <cell r="CG25">
            <v>4</v>
          </cell>
          <cell r="CH25">
            <v>24</v>
          </cell>
          <cell r="CK25">
            <v>6</v>
          </cell>
          <cell r="CL25">
            <v>6</v>
          </cell>
          <cell r="CM25">
            <v>12</v>
          </cell>
          <cell r="CO25">
            <v>6</v>
          </cell>
          <cell r="CP25">
            <v>6</v>
          </cell>
          <cell r="CS25">
            <v>1</v>
          </cell>
          <cell r="CX25">
            <v>2</v>
          </cell>
          <cell r="DC25">
            <v>10</v>
          </cell>
          <cell r="DD25">
            <v>14</v>
          </cell>
          <cell r="DJ25">
            <v>4</v>
          </cell>
          <cell r="DK25">
            <v>4</v>
          </cell>
          <cell r="DL25">
            <v>9</v>
          </cell>
          <cell r="DO25">
            <v>4</v>
          </cell>
          <cell r="DQ25">
            <v>13</v>
          </cell>
          <cell r="DR25">
            <v>1</v>
          </cell>
          <cell r="DU25">
            <v>1</v>
          </cell>
          <cell r="DX25">
            <v>8</v>
          </cell>
          <cell r="DZ25">
            <v>2</v>
          </cell>
          <cell r="EB25">
            <v>13</v>
          </cell>
          <cell r="EG25">
            <v>1</v>
          </cell>
          <cell r="EH25">
            <v>15</v>
          </cell>
          <cell r="EM25">
            <v>13</v>
          </cell>
          <cell r="EO25">
            <v>3</v>
          </cell>
          <cell r="EP25">
            <v>5</v>
          </cell>
          <cell r="EQ25">
            <v>428</v>
          </cell>
        </row>
        <row r="26">
          <cell r="A26" t="str">
            <v>23</v>
          </cell>
          <cell r="C26">
            <v>8</v>
          </cell>
          <cell r="F26">
            <v>2</v>
          </cell>
          <cell r="G26">
            <v>7</v>
          </cell>
          <cell r="H26">
            <v>3</v>
          </cell>
          <cell r="I26">
            <v>2</v>
          </cell>
          <cell r="J26">
            <v>3</v>
          </cell>
          <cell r="L26">
            <v>5</v>
          </cell>
          <cell r="O26">
            <v>2</v>
          </cell>
          <cell r="P26">
            <v>9</v>
          </cell>
          <cell r="T26">
            <v>2</v>
          </cell>
          <cell r="X26">
            <v>9</v>
          </cell>
          <cell r="Z26">
            <v>2</v>
          </cell>
          <cell r="AA26">
            <v>5</v>
          </cell>
          <cell r="AC26">
            <v>5</v>
          </cell>
          <cell r="AG26">
            <v>1</v>
          </cell>
          <cell r="AH26">
            <v>4</v>
          </cell>
          <cell r="AM26">
            <v>7</v>
          </cell>
          <cell r="AR26">
            <v>4</v>
          </cell>
          <cell r="AS26">
            <v>3</v>
          </cell>
          <cell r="AT26">
            <v>3</v>
          </cell>
          <cell r="AU26">
            <v>3</v>
          </cell>
          <cell r="AV26">
            <v>4</v>
          </cell>
          <cell r="BB26">
            <v>3</v>
          </cell>
          <cell r="BD26">
            <v>2</v>
          </cell>
          <cell r="BE26">
            <v>7</v>
          </cell>
          <cell r="BF26">
            <v>1</v>
          </cell>
          <cell r="BG26">
            <v>10</v>
          </cell>
          <cell r="BH26">
            <v>6</v>
          </cell>
          <cell r="BJ26">
            <v>1</v>
          </cell>
          <cell r="BO26">
            <v>1</v>
          </cell>
          <cell r="BT26">
            <v>9</v>
          </cell>
          <cell r="BW26">
            <v>8</v>
          </cell>
          <cell r="BY26">
            <v>5</v>
          </cell>
          <cell r="CD26">
            <v>5</v>
          </cell>
          <cell r="CE26">
            <v>20</v>
          </cell>
          <cell r="CG26">
            <v>1</v>
          </cell>
          <cell r="CH26">
            <v>12</v>
          </cell>
          <cell r="CK26">
            <v>9</v>
          </cell>
          <cell r="CL26">
            <v>11</v>
          </cell>
          <cell r="CM26">
            <v>7</v>
          </cell>
          <cell r="CO26">
            <v>3</v>
          </cell>
          <cell r="CP26">
            <v>2</v>
          </cell>
          <cell r="CQ26">
            <v>1</v>
          </cell>
          <cell r="CX26">
            <v>1</v>
          </cell>
          <cell r="DD26">
            <v>3</v>
          </cell>
          <cell r="DJ26">
            <v>3</v>
          </cell>
          <cell r="DK26">
            <v>3</v>
          </cell>
          <cell r="DL26">
            <v>3</v>
          </cell>
          <cell r="DN26">
            <v>1</v>
          </cell>
          <cell r="DO26">
            <v>3</v>
          </cell>
          <cell r="DQ26">
            <v>7</v>
          </cell>
          <cell r="DX26">
            <v>6</v>
          </cell>
          <cell r="DZ26">
            <v>3</v>
          </cell>
          <cell r="EB26">
            <v>7</v>
          </cell>
          <cell r="EH26">
            <v>8</v>
          </cell>
          <cell r="EM26">
            <v>2</v>
          </cell>
          <cell r="EP26">
            <v>1</v>
          </cell>
          <cell r="EQ26">
            <v>268</v>
          </cell>
        </row>
        <row r="27">
          <cell r="A27" t="str">
            <v>24</v>
          </cell>
          <cell r="C27">
            <v>5</v>
          </cell>
          <cell r="E27">
            <v>1</v>
          </cell>
          <cell r="G27">
            <v>1</v>
          </cell>
          <cell r="P27">
            <v>2</v>
          </cell>
          <cell r="Q27">
            <v>1</v>
          </cell>
          <cell r="T27">
            <v>4</v>
          </cell>
          <cell r="AA27">
            <v>1</v>
          </cell>
          <cell r="AC27">
            <v>1</v>
          </cell>
          <cell r="AF27">
            <v>1</v>
          </cell>
          <cell r="AH27">
            <v>1</v>
          </cell>
          <cell r="AM27">
            <v>3</v>
          </cell>
          <cell r="AN27">
            <v>6</v>
          </cell>
          <cell r="AU27">
            <v>2</v>
          </cell>
          <cell r="AV27">
            <v>5</v>
          </cell>
          <cell r="BB27">
            <v>1</v>
          </cell>
          <cell r="BD27">
            <v>3</v>
          </cell>
          <cell r="BG27">
            <v>4</v>
          </cell>
          <cell r="BN27">
            <v>2</v>
          </cell>
          <cell r="BO27">
            <v>10</v>
          </cell>
          <cell r="BT27">
            <v>2</v>
          </cell>
          <cell r="CA27">
            <v>1</v>
          </cell>
          <cell r="CE27">
            <v>3</v>
          </cell>
          <cell r="CH27">
            <v>5</v>
          </cell>
          <cell r="CL27">
            <v>2</v>
          </cell>
          <cell r="CM27">
            <v>1</v>
          </cell>
          <cell r="CO27">
            <v>9</v>
          </cell>
          <cell r="CX27">
            <v>1</v>
          </cell>
          <cell r="DC27">
            <v>1</v>
          </cell>
          <cell r="DJ27">
            <v>1</v>
          </cell>
          <cell r="DK27">
            <v>1</v>
          </cell>
          <cell r="DL27">
            <v>1</v>
          </cell>
          <cell r="DO27">
            <v>1</v>
          </cell>
          <cell r="DQ27">
            <v>2</v>
          </cell>
          <cell r="DZ27">
            <v>2</v>
          </cell>
          <cell r="EC27">
            <v>2</v>
          </cell>
          <cell r="EH27">
            <v>2</v>
          </cell>
          <cell r="EJ27">
            <v>1</v>
          </cell>
          <cell r="EM27">
            <v>6</v>
          </cell>
          <cell r="EQ27">
            <v>98</v>
          </cell>
        </row>
        <row r="28">
          <cell r="A28" t="str">
            <v>25</v>
          </cell>
          <cell r="C28">
            <v>32</v>
          </cell>
          <cell r="F28">
            <v>6</v>
          </cell>
          <cell r="G28">
            <v>9</v>
          </cell>
          <cell r="H28">
            <v>2</v>
          </cell>
          <cell r="I28">
            <v>8</v>
          </cell>
          <cell r="J28">
            <v>3</v>
          </cell>
          <cell r="L28">
            <v>7</v>
          </cell>
          <cell r="O28">
            <v>29</v>
          </cell>
          <cell r="T28">
            <v>7</v>
          </cell>
          <cell r="V28">
            <v>1</v>
          </cell>
          <cell r="X28">
            <v>15</v>
          </cell>
          <cell r="Z28">
            <v>5</v>
          </cell>
          <cell r="AA28">
            <v>6</v>
          </cell>
          <cell r="AB28">
            <v>1</v>
          </cell>
          <cell r="AC28">
            <v>11</v>
          </cell>
          <cell r="AH28">
            <v>9</v>
          </cell>
          <cell r="AM28">
            <v>24</v>
          </cell>
          <cell r="AR28">
            <v>4</v>
          </cell>
          <cell r="AS28">
            <v>1</v>
          </cell>
          <cell r="AT28">
            <v>1</v>
          </cell>
          <cell r="AU28">
            <v>1</v>
          </cell>
          <cell r="AV28">
            <v>33</v>
          </cell>
          <cell r="AY28">
            <v>1</v>
          </cell>
          <cell r="BB28">
            <v>6</v>
          </cell>
          <cell r="BD28">
            <v>5</v>
          </cell>
          <cell r="BE28">
            <v>24</v>
          </cell>
          <cell r="BF28">
            <v>19</v>
          </cell>
          <cell r="BJ28">
            <v>3</v>
          </cell>
          <cell r="BO28">
            <v>5</v>
          </cell>
          <cell r="BS28">
            <v>15</v>
          </cell>
          <cell r="BV28">
            <v>6</v>
          </cell>
          <cell r="BW28">
            <v>14</v>
          </cell>
          <cell r="BY28">
            <v>15</v>
          </cell>
          <cell r="CD28">
            <v>8</v>
          </cell>
          <cell r="CH28">
            <v>1</v>
          </cell>
          <cell r="CJ28">
            <v>29</v>
          </cell>
          <cell r="CK28">
            <v>30</v>
          </cell>
          <cell r="CL28">
            <v>3</v>
          </cell>
          <cell r="CN28">
            <v>26</v>
          </cell>
          <cell r="CO28">
            <v>3</v>
          </cell>
          <cell r="CP28">
            <v>13</v>
          </cell>
          <cell r="CT28">
            <v>1</v>
          </cell>
          <cell r="DL28">
            <v>8</v>
          </cell>
          <cell r="DN28">
            <v>1</v>
          </cell>
          <cell r="DO28">
            <v>8</v>
          </cell>
          <cell r="DP28">
            <v>16</v>
          </cell>
          <cell r="DX28">
            <v>3</v>
          </cell>
          <cell r="DZ28">
            <v>4</v>
          </cell>
          <cell r="EB28">
            <v>17</v>
          </cell>
          <cell r="EF28">
            <v>3</v>
          </cell>
          <cell r="EH28">
            <v>1</v>
          </cell>
          <cell r="EI28">
            <v>22</v>
          </cell>
          <cell r="EM28">
            <v>6</v>
          </cell>
          <cell r="EO28">
            <v>4</v>
          </cell>
          <cell r="EP28">
            <v>3</v>
          </cell>
          <cell r="EQ28">
            <v>538</v>
          </cell>
        </row>
        <row r="29">
          <cell r="A29" t="str">
            <v>26</v>
          </cell>
          <cell r="C29">
            <v>21</v>
          </cell>
          <cell r="D29">
            <v>2</v>
          </cell>
          <cell r="F29">
            <v>7</v>
          </cell>
          <cell r="G29">
            <v>3</v>
          </cell>
          <cell r="H29">
            <v>9</v>
          </cell>
          <cell r="J29">
            <v>4</v>
          </cell>
          <cell r="L29">
            <v>8</v>
          </cell>
          <cell r="M29">
            <v>1</v>
          </cell>
          <cell r="O29">
            <v>12</v>
          </cell>
          <cell r="R29">
            <v>5</v>
          </cell>
          <cell r="T29">
            <v>6</v>
          </cell>
          <cell r="V29">
            <v>6</v>
          </cell>
          <cell r="W29">
            <v>7</v>
          </cell>
          <cell r="X29">
            <v>3</v>
          </cell>
          <cell r="Z29">
            <v>8</v>
          </cell>
          <cell r="AA29">
            <v>5</v>
          </cell>
          <cell r="AC29">
            <v>13</v>
          </cell>
          <cell r="AF29">
            <v>4</v>
          </cell>
          <cell r="AG29">
            <v>3</v>
          </cell>
          <cell r="AH29">
            <v>9</v>
          </cell>
          <cell r="AK29">
            <v>8</v>
          </cell>
          <cell r="AM29">
            <v>12</v>
          </cell>
          <cell r="AN29">
            <v>5</v>
          </cell>
          <cell r="AQ29">
            <v>7</v>
          </cell>
          <cell r="AR29">
            <v>2</v>
          </cell>
          <cell r="AS29">
            <v>2</v>
          </cell>
          <cell r="AT29">
            <v>5</v>
          </cell>
          <cell r="AU29">
            <v>5</v>
          </cell>
          <cell r="AV29">
            <v>14</v>
          </cell>
          <cell r="AW29">
            <v>1</v>
          </cell>
          <cell r="AX29">
            <v>3</v>
          </cell>
          <cell r="BB29">
            <v>6</v>
          </cell>
          <cell r="BD29">
            <v>8</v>
          </cell>
          <cell r="BE29">
            <v>25</v>
          </cell>
          <cell r="BF29">
            <v>16</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16</v>
          </cell>
          <cell r="CJ29">
            <v>37</v>
          </cell>
          <cell r="CK29">
            <v>15</v>
          </cell>
          <cell r="CM29">
            <v>8</v>
          </cell>
          <cell r="CN29">
            <v>12</v>
          </cell>
          <cell r="CO29">
            <v>9</v>
          </cell>
          <cell r="CP29">
            <v>12</v>
          </cell>
          <cell r="CQ29">
            <v>3</v>
          </cell>
          <cell r="CS29">
            <v>17</v>
          </cell>
          <cell r="CT29">
            <v>3</v>
          </cell>
          <cell r="CY29">
            <v>2</v>
          </cell>
          <cell r="DJ29">
            <v>15</v>
          </cell>
          <cell r="DK29">
            <v>5</v>
          </cell>
          <cell r="DL29">
            <v>4</v>
          </cell>
          <cell r="DO29">
            <v>5</v>
          </cell>
          <cell r="DP29">
            <v>12</v>
          </cell>
          <cell r="DQ29">
            <v>4</v>
          </cell>
          <cell r="DR29">
            <v>1</v>
          </cell>
          <cell r="DS29">
            <v>4</v>
          </cell>
          <cell r="DV29">
            <v>7</v>
          </cell>
          <cell r="DX29">
            <v>11</v>
          </cell>
          <cell r="DY29">
            <v>4</v>
          </cell>
          <cell r="DZ29">
            <v>4</v>
          </cell>
          <cell r="EB29">
            <v>9</v>
          </cell>
          <cell r="EF29">
            <v>6</v>
          </cell>
          <cell r="EG29">
            <v>8</v>
          </cell>
          <cell r="EH29">
            <v>3</v>
          </cell>
          <cell r="EI29">
            <v>29</v>
          </cell>
          <cell r="EK29">
            <v>4</v>
          </cell>
          <cell r="EL29">
            <v>9</v>
          </cell>
          <cell r="EM29">
            <v>5</v>
          </cell>
          <cell r="EN29">
            <v>1</v>
          </cell>
          <cell r="EO29">
            <v>5</v>
          </cell>
          <cell r="EP29">
            <v>10</v>
          </cell>
          <cell r="EQ29">
            <v>636</v>
          </cell>
        </row>
        <row r="30">
          <cell r="A30" t="str">
            <v>27</v>
          </cell>
          <cell r="C30">
            <v>35</v>
          </cell>
          <cell r="D30">
            <v>1</v>
          </cell>
          <cell r="E30">
            <v>1</v>
          </cell>
          <cell r="F30">
            <v>9</v>
          </cell>
          <cell r="G30">
            <v>6</v>
          </cell>
          <cell r="H30">
            <v>4</v>
          </cell>
          <cell r="I30">
            <v>11</v>
          </cell>
          <cell r="J30">
            <v>6</v>
          </cell>
          <cell r="K30">
            <v>4</v>
          </cell>
          <cell r="L30">
            <v>14</v>
          </cell>
          <cell r="M30">
            <v>1</v>
          </cell>
          <cell r="O30">
            <v>26</v>
          </cell>
          <cell r="R30">
            <v>11</v>
          </cell>
          <cell r="S30">
            <v>3</v>
          </cell>
          <cell r="T30">
            <v>8</v>
          </cell>
          <cell r="U30">
            <v>3</v>
          </cell>
          <cell r="V30">
            <v>9</v>
          </cell>
          <cell r="W30">
            <v>7</v>
          </cell>
          <cell r="X30">
            <v>14</v>
          </cell>
          <cell r="Z30">
            <v>5</v>
          </cell>
          <cell r="AA30">
            <v>4</v>
          </cell>
          <cell r="AB30">
            <v>6</v>
          </cell>
          <cell r="AC30">
            <v>9</v>
          </cell>
          <cell r="AF30">
            <v>8</v>
          </cell>
          <cell r="AG30">
            <v>4</v>
          </cell>
          <cell r="AH30">
            <v>14</v>
          </cell>
          <cell r="AJ30">
            <v>3</v>
          </cell>
          <cell r="AK30">
            <v>10</v>
          </cell>
          <cell r="AL30">
            <v>6</v>
          </cell>
          <cell r="AM30">
            <v>36</v>
          </cell>
          <cell r="AN30">
            <v>9</v>
          </cell>
          <cell r="AO30">
            <v>1</v>
          </cell>
          <cell r="AQ30">
            <v>25</v>
          </cell>
          <cell r="AR30">
            <v>5</v>
          </cell>
          <cell r="AS30">
            <v>9</v>
          </cell>
          <cell r="AT30">
            <v>7</v>
          </cell>
          <cell r="AU30">
            <v>6</v>
          </cell>
          <cell r="AV30">
            <v>26</v>
          </cell>
          <cell r="AW30">
            <v>1</v>
          </cell>
          <cell r="AX30">
            <v>3</v>
          </cell>
          <cell r="AY30">
            <v>1</v>
          </cell>
          <cell r="BB30">
            <v>5</v>
          </cell>
          <cell r="BD30">
            <v>4</v>
          </cell>
          <cell r="BE30">
            <v>39</v>
          </cell>
          <cell r="BF30">
            <v>17</v>
          </cell>
          <cell r="BG30">
            <v>9</v>
          </cell>
          <cell r="BH30">
            <v>1</v>
          </cell>
          <cell r="BI30">
            <v>2</v>
          </cell>
          <cell r="BJ30">
            <v>7</v>
          </cell>
          <cell r="BN30">
            <v>17</v>
          </cell>
          <cell r="BO30">
            <v>11</v>
          </cell>
          <cell r="BS30">
            <v>22</v>
          </cell>
          <cell r="BT30">
            <v>3</v>
          </cell>
          <cell r="BV30">
            <v>4</v>
          </cell>
          <cell r="BW30">
            <v>23</v>
          </cell>
          <cell r="BX30">
            <v>2</v>
          </cell>
          <cell r="BY30">
            <v>29</v>
          </cell>
          <cell r="CC30">
            <v>1</v>
          </cell>
          <cell r="CD30">
            <v>10</v>
          </cell>
          <cell r="CE30">
            <v>4</v>
          </cell>
          <cell r="CF30">
            <v>2</v>
          </cell>
          <cell r="CH30">
            <v>2</v>
          </cell>
          <cell r="CI30">
            <v>9</v>
          </cell>
          <cell r="CJ30">
            <v>47</v>
          </cell>
          <cell r="CK30">
            <v>15</v>
          </cell>
          <cell r="CL30">
            <v>11</v>
          </cell>
          <cell r="CM30">
            <v>6</v>
          </cell>
          <cell r="CN30">
            <v>30</v>
          </cell>
          <cell r="CO30">
            <v>11</v>
          </cell>
          <cell r="CP30">
            <v>18</v>
          </cell>
          <cell r="CQ30">
            <v>12</v>
          </cell>
          <cell r="CS30">
            <v>11</v>
          </cell>
          <cell r="CT30">
            <v>2</v>
          </cell>
          <cell r="CX30">
            <v>2</v>
          </cell>
          <cell r="CY30">
            <v>1</v>
          </cell>
          <cell r="DJ30">
            <v>10</v>
          </cell>
          <cell r="DK30">
            <v>2</v>
          </cell>
          <cell r="DL30">
            <v>10</v>
          </cell>
          <cell r="DM30">
            <v>4</v>
          </cell>
          <cell r="DN30">
            <v>1</v>
          </cell>
          <cell r="DO30">
            <v>10</v>
          </cell>
          <cell r="DP30">
            <v>27</v>
          </cell>
          <cell r="DS30">
            <v>2</v>
          </cell>
          <cell r="DV30">
            <v>6</v>
          </cell>
          <cell r="DX30">
            <v>6</v>
          </cell>
          <cell r="DY30">
            <v>4</v>
          </cell>
          <cell r="DZ30">
            <v>8</v>
          </cell>
          <cell r="EB30">
            <v>12</v>
          </cell>
          <cell r="EF30">
            <v>4</v>
          </cell>
          <cell r="EG30">
            <v>8</v>
          </cell>
          <cell r="EH30">
            <v>7</v>
          </cell>
          <cell r="EI30">
            <v>38</v>
          </cell>
          <cell r="EK30">
            <v>15</v>
          </cell>
          <cell r="EL30">
            <v>4</v>
          </cell>
          <cell r="EM30">
            <v>13</v>
          </cell>
          <cell r="EN30">
            <v>3</v>
          </cell>
          <cell r="EO30">
            <v>10</v>
          </cell>
          <cell r="EP30">
            <v>14</v>
          </cell>
          <cell r="EQ30">
            <v>978</v>
          </cell>
        </row>
        <row r="31">
          <cell r="A31" t="str">
            <v>28</v>
          </cell>
          <cell r="C31">
            <v>30</v>
          </cell>
          <cell r="F31">
            <v>8</v>
          </cell>
          <cell r="G31">
            <v>1</v>
          </cell>
          <cell r="H31">
            <v>2</v>
          </cell>
          <cell r="I31">
            <v>2</v>
          </cell>
          <cell r="K31">
            <v>1</v>
          </cell>
          <cell r="L31">
            <v>1</v>
          </cell>
          <cell r="M31">
            <v>4</v>
          </cell>
          <cell r="O31">
            <v>6</v>
          </cell>
          <cell r="P31">
            <v>1</v>
          </cell>
          <cell r="T31">
            <v>5</v>
          </cell>
          <cell r="W31">
            <v>3</v>
          </cell>
          <cell r="X31">
            <v>5</v>
          </cell>
          <cell r="Z31">
            <v>5</v>
          </cell>
          <cell r="AA31">
            <v>5</v>
          </cell>
          <cell r="AB31">
            <v>1</v>
          </cell>
          <cell r="AC31">
            <v>5</v>
          </cell>
          <cell r="AF31">
            <v>1</v>
          </cell>
          <cell r="AH31">
            <v>7</v>
          </cell>
          <cell r="AJ31">
            <v>3</v>
          </cell>
          <cell r="AK31">
            <v>4</v>
          </cell>
          <cell r="AM31">
            <v>24</v>
          </cell>
          <cell r="AQ31">
            <v>8</v>
          </cell>
          <cell r="AS31">
            <v>4</v>
          </cell>
          <cell r="AT31">
            <v>1</v>
          </cell>
          <cell r="AU31">
            <v>10</v>
          </cell>
          <cell r="AV31">
            <v>16</v>
          </cell>
          <cell r="BC31">
            <v>3</v>
          </cell>
          <cell r="BD31">
            <v>2</v>
          </cell>
          <cell r="BE31">
            <v>34</v>
          </cell>
          <cell r="BF31">
            <v>14</v>
          </cell>
          <cell r="BI31">
            <v>4</v>
          </cell>
          <cell r="BJ31">
            <v>4</v>
          </cell>
          <cell r="BN31">
            <v>12</v>
          </cell>
          <cell r="BO31">
            <v>4</v>
          </cell>
          <cell r="BS31">
            <v>24</v>
          </cell>
          <cell r="BV31">
            <v>6</v>
          </cell>
          <cell r="BW31">
            <v>8</v>
          </cell>
          <cell r="BY31">
            <v>7</v>
          </cell>
          <cell r="CC31">
            <v>1</v>
          </cell>
          <cell r="CD31">
            <v>8</v>
          </cell>
          <cell r="CI31">
            <v>3</v>
          </cell>
          <cell r="CJ31">
            <v>30</v>
          </cell>
          <cell r="CK31">
            <v>26</v>
          </cell>
          <cell r="CN31">
            <v>17</v>
          </cell>
          <cell r="CO31">
            <v>3</v>
          </cell>
          <cell r="CP31">
            <v>7</v>
          </cell>
          <cell r="CT31">
            <v>3</v>
          </cell>
          <cell r="CX31">
            <v>3</v>
          </cell>
          <cell r="DJ31">
            <v>3</v>
          </cell>
          <cell r="DK31">
            <v>3</v>
          </cell>
          <cell r="DL31">
            <v>15</v>
          </cell>
          <cell r="DM31">
            <v>1</v>
          </cell>
          <cell r="DO31">
            <v>10</v>
          </cell>
          <cell r="DP31">
            <v>16</v>
          </cell>
          <cell r="DV31">
            <v>6</v>
          </cell>
          <cell r="DX31">
            <v>12</v>
          </cell>
          <cell r="DZ31">
            <v>3</v>
          </cell>
          <cell r="EB31">
            <v>17</v>
          </cell>
          <cell r="EF31">
            <v>3</v>
          </cell>
          <cell r="EI31">
            <v>15</v>
          </cell>
          <cell r="EL31">
            <v>8</v>
          </cell>
          <cell r="EM31">
            <v>4</v>
          </cell>
          <cell r="EN31">
            <v>3</v>
          </cell>
          <cell r="EO31">
            <v>1</v>
          </cell>
          <cell r="EP31">
            <v>5</v>
          </cell>
          <cell r="EQ31">
            <v>511</v>
          </cell>
        </row>
        <row r="32">
          <cell r="A32" t="str">
            <v>29</v>
          </cell>
          <cell r="C32">
            <v>21</v>
          </cell>
          <cell r="O32">
            <v>7</v>
          </cell>
          <cell r="R32">
            <v>1</v>
          </cell>
          <cell r="X32">
            <v>4</v>
          </cell>
          <cell r="Z32">
            <v>4</v>
          </cell>
          <cell r="AA32">
            <v>9</v>
          </cell>
          <cell r="AB32">
            <v>1</v>
          </cell>
          <cell r="AC32">
            <v>10</v>
          </cell>
          <cell r="AG32">
            <v>2</v>
          </cell>
          <cell r="AH32">
            <v>1</v>
          </cell>
          <cell r="AJ32">
            <v>2</v>
          </cell>
          <cell r="AM32">
            <v>9</v>
          </cell>
          <cell r="AQ32">
            <v>2</v>
          </cell>
          <cell r="BE32">
            <v>1</v>
          </cell>
          <cell r="BF32">
            <v>17</v>
          </cell>
          <cell r="BJ32">
            <v>2</v>
          </cell>
          <cell r="BO32">
            <v>1</v>
          </cell>
          <cell r="BS32">
            <v>3</v>
          </cell>
          <cell r="BV32">
            <v>2</v>
          </cell>
          <cell r="BW32">
            <v>7</v>
          </cell>
          <cell r="BY32">
            <v>4</v>
          </cell>
          <cell r="CJ32">
            <v>17</v>
          </cell>
          <cell r="CK32">
            <v>14</v>
          </cell>
          <cell r="CN32">
            <v>19</v>
          </cell>
          <cell r="EB32">
            <v>9</v>
          </cell>
          <cell r="EI32">
            <v>6</v>
          </cell>
          <cell r="EM32">
            <v>5</v>
          </cell>
          <cell r="EQ32">
            <v>180</v>
          </cell>
        </row>
        <row r="33">
          <cell r="A33" t="str">
            <v>30</v>
          </cell>
          <cell r="C33">
            <v>13</v>
          </cell>
          <cell r="D33">
            <v>1</v>
          </cell>
          <cell r="G33">
            <v>7</v>
          </cell>
          <cell r="I33">
            <v>2</v>
          </cell>
          <cell r="L33">
            <v>12</v>
          </cell>
          <cell r="O33">
            <v>14</v>
          </cell>
          <cell r="T33">
            <v>4</v>
          </cell>
          <cell r="W33">
            <v>3</v>
          </cell>
          <cell r="X33">
            <v>4</v>
          </cell>
          <cell r="AH33">
            <v>8</v>
          </cell>
          <cell r="AJ33">
            <v>1</v>
          </cell>
          <cell r="AK33">
            <v>1</v>
          </cell>
          <cell r="AM33">
            <v>6</v>
          </cell>
          <cell r="AS33">
            <v>1</v>
          </cell>
          <cell r="AT33">
            <v>1</v>
          </cell>
          <cell r="AV33">
            <v>24</v>
          </cell>
          <cell r="BB33">
            <v>5</v>
          </cell>
          <cell r="BD33">
            <v>5</v>
          </cell>
          <cell r="BE33">
            <v>8</v>
          </cell>
          <cell r="BF33">
            <v>14</v>
          </cell>
          <cell r="BY33">
            <v>5</v>
          </cell>
          <cell r="CD33">
            <v>1</v>
          </cell>
          <cell r="CI33">
            <v>1</v>
          </cell>
          <cell r="CJ33">
            <v>21</v>
          </cell>
          <cell r="CK33">
            <v>4</v>
          </cell>
          <cell r="CN33">
            <v>18</v>
          </cell>
          <cell r="CO33">
            <v>1</v>
          </cell>
          <cell r="CP33">
            <v>7</v>
          </cell>
          <cell r="CQ33">
            <v>4</v>
          </cell>
          <cell r="CX33">
            <v>1</v>
          </cell>
          <cell r="DK33">
            <v>1</v>
          </cell>
          <cell r="DL33">
            <v>1</v>
          </cell>
          <cell r="DO33">
            <v>7</v>
          </cell>
          <cell r="DP33">
            <v>10</v>
          </cell>
          <cell r="DX33">
            <v>4</v>
          </cell>
          <cell r="DZ33">
            <v>5</v>
          </cell>
          <cell r="EB33">
            <v>2</v>
          </cell>
          <cell r="EI33">
            <v>7</v>
          </cell>
          <cell r="EN33">
            <v>2</v>
          </cell>
          <cell r="EP33">
            <v>2</v>
          </cell>
          <cell r="EQ33">
            <v>238</v>
          </cell>
        </row>
        <row r="34">
          <cell r="A34" t="str">
            <v>31</v>
          </cell>
          <cell r="C34">
            <v>20</v>
          </cell>
          <cell r="H34">
            <v>2</v>
          </cell>
          <cell r="I34">
            <v>2</v>
          </cell>
          <cell r="L34">
            <v>4</v>
          </cell>
          <cell r="O34">
            <v>18</v>
          </cell>
          <cell r="R34">
            <v>4</v>
          </cell>
          <cell r="T34">
            <v>2</v>
          </cell>
          <cell r="V34">
            <v>1</v>
          </cell>
          <cell r="W34">
            <v>1</v>
          </cell>
          <cell r="X34">
            <v>4</v>
          </cell>
          <cell r="Z34">
            <v>3</v>
          </cell>
          <cell r="AA34">
            <v>2</v>
          </cell>
          <cell r="AB34">
            <v>2</v>
          </cell>
          <cell r="AC34">
            <v>6</v>
          </cell>
          <cell r="AD34">
            <v>2</v>
          </cell>
          <cell r="AG34">
            <v>3</v>
          </cell>
          <cell r="AH34">
            <v>9</v>
          </cell>
          <cell r="AJ34">
            <v>1</v>
          </cell>
          <cell r="AK34">
            <v>1</v>
          </cell>
          <cell r="AM34">
            <v>8</v>
          </cell>
          <cell r="AQ34">
            <v>4</v>
          </cell>
          <cell r="AR34">
            <v>2</v>
          </cell>
          <cell r="AS34">
            <v>1</v>
          </cell>
          <cell r="AT34">
            <v>1</v>
          </cell>
          <cell r="AV34">
            <v>19</v>
          </cell>
          <cell r="BB34">
            <v>3</v>
          </cell>
          <cell r="BD34">
            <v>4</v>
          </cell>
          <cell r="BE34">
            <v>20</v>
          </cell>
          <cell r="BF34">
            <v>11</v>
          </cell>
          <cell r="BI34">
            <v>1</v>
          </cell>
          <cell r="BJ34">
            <v>1</v>
          </cell>
          <cell r="BO34">
            <v>5</v>
          </cell>
          <cell r="BS34">
            <v>10</v>
          </cell>
          <cell r="BU34">
            <v>3</v>
          </cell>
          <cell r="BV34">
            <v>9</v>
          </cell>
          <cell r="BW34">
            <v>4</v>
          </cell>
          <cell r="BY34">
            <v>6</v>
          </cell>
          <cell r="CA34">
            <v>1</v>
          </cell>
          <cell r="CD34">
            <v>7</v>
          </cell>
          <cell r="CH34">
            <v>1</v>
          </cell>
          <cell r="CI34">
            <v>2</v>
          </cell>
          <cell r="CJ34">
            <v>24</v>
          </cell>
          <cell r="CK34">
            <v>8</v>
          </cell>
          <cell r="CN34">
            <v>14</v>
          </cell>
          <cell r="CO34">
            <v>2</v>
          </cell>
          <cell r="CP34">
            <v>3</v>
          </cell>
          <cell r="CQ34">
            <v>1</v>
          </cell>
          <cell r="CT34">
            <v>1</v>
          </cell>
          <cell r="CZ34">
            <v>3</v>
          </cell>
          <cell r="DJ34">
            <v>9</v>
          </cell>
          <cell r="DK34">
            <v>1</v>
          </cell>
          <cell r="DL34">
            <v>7</v>
          </cell>
          <cell r="DO34">
            <v>5</v>
          </cell>
          <cell r="DP34">
            <v>2</v>
          </cell>
          <cell r="DR34">
            <v>1</v>
          </cell>
          <cell r="DT34">
            <v>3</v>
          </cell>
          <cell r="DX34">
            <v>12</v>
          </cell>
          <cell r="DZ34">
            <v>2</v>
          </cell>
          <cell r="EB34">
            <v>17</v>
          </cell>
          <cell r="EF34">
            <v>1</v>
          </cell>
          <cell r="EI34">
            <v>9</v>
          </cell>
          <cell r="EM34">
            <v>3</v>
          </cell>
          <cell r="EQ34">
            <v>338</v>
          </cell>
        </row>
        <row r="35">
          <cell r="A35" t="str">
            <v>32</v>
          </cell>
          <cell r="C35">
            <v>16</v>
          </cell>
          <cell r="D35">
            <v>1</v>
          </cell>
          <cell r="F35">
            <v>5</v>
          </cell>
          <cell r="G35">
            <v>5</v>
          </cell>
          <cell r="H35">
            <v>2</v>
          </cell>
          <cell r="I35">
            <v>4</v>
          </cell>
          <cell r="J35">
            <v>4</v>
          </cell>
          <cell r="L35">
            <v>5</v>
          </cell>
          <cell r="O35">
            <v>14</v>
          </cell>
          <cell r="T35">
            <v>5</v>
          </cell>
          <cell r="W35">
            <v>1</v>
          </cell>
          <cell r="X35">
            <v>4</v>
          </cell>
          <cell r="Z35">
            <v>3</v>
          </cell>
          <cell r="AA35">
            <v>4</v>
          </cell>
          <cell r="AC35">
            <v>8</v>
          </cell>
          <cell r="AD35">
            <v>2</v>
          </cell>
          <cell r="AF35">
            <v>1</v>
          </cell>
          <cell r="AG35">
            <v>1</v>
          </cell>
          <cell r="AH35">
            <v>10</v>
          </cell>
          <cell r="AJ35">
            <v>2</v>
          </cell>
          <cell r="AK35">
            <v>4</v>
          </cell>
          <cell r="AM35">
            <v>12</v>
          </cell>
          <cell r="AR35">
            <v>2</v>
          </cell>
          <cell r="AS35">
            <v>1</v>
          </cell>
          <cell r="AT35">
            <v>3</v>
          </cell>
          <cell r="AU35">
            <v>6</v>
          </cell>
          <cell r="AV35">
            <v>11</v>
          </cell>
          <cell r="AZ35">
            <v>3</v>
          </cell>
          <cell r="BB35">
            <v>4</v>
          </cell>
          <cell r="BD35">
            <v>2</v>
          </cell>
          <cell r="BE35">
            <v>15</v>
          </cell>
          <cell r="BF35">
            <v>15</v>
          </cell>
          <cell r="BJ35">
            <v>3</v>
          </cell>
          <cell r="BN35">
            <v>5</v>
          </cell>
          <cell r="BS35">
            <v>19</v>
          </cell>
          <cell r="BU35">
            <v>5</v>
          </cell>
          <cell r="BV35">
            <v>7</v>
          </cell>
          <cell r="BW35">
            <v>6</v>
          </cell>
          <cell r="BY35">
            <v>5</v>
          </cell>
          <cell r="CA35">
            <v>1</v>
          </cell>
          <cell r="CC35">
            <v>1</v>
          </cell>
          <cell r="CD35">
            <v>8</v>
          </cell>
          <cell r="CI35">
            <v>4</v>
          </cell>
          <cell r="CJ35">
            <v>19</v>
          </cell>
          <cell r="CK35">
            <v>10</v>
          </cell>
          <cell r="CN35">
            <v>16</v>
          </cell>
          <cell r="CO35">
            <v>2</v>
          </cell>
          <cell r="CP35">
            <v>2</v>
          </cell>
          <cell r="CQ35">
            <v>1</v>
          </cell>
          <cell r="CX35">
            <v>2</v>
          </cell>
          <cell r="CZ35">
            <v>2</v>
          </cell>
          <cell r="DJ35">
            <v>2</v>
          </cell>
          <cell r="DK35">
            <v>2</v>
          </cell>
          <cell r="DL35">
            <v>7</v>
          </cell>
          <cell r="DN35">
            <v>1</v>
          </cell>
          <cell r="DO35">
            <v>8</v>
          </cell>
          <cell r="DP35">
            <v>12</v>
          </cell>
          <cell r="DT35">
            <v>5</v>
          </cell>
          <cell r="DV35">
            <v>1</v>
          </cell>
          <cell r="DX35">
            <v>8</v>
          </cell>
          <cell r="DY35">
            <v>6</v>
          </cell>
          <cell r="EB35">
            <v>21</v>
          </cell>
          <cell r="EF35">
            <v>1</v>
          </cell>
          <cell r="EI35">
            <v>23</v>
          </cell>
          <cell r="EK35">
            <v>6</v>
          </cell>
          <cell r="EM35">
            <v>2</v>
          </cell>
          <cell r="EP35">
            <v>8</v>
          </cell>
          <cell r="EQ35">
            <v>406</v>
          </cell>
        </row>
        <row r="36">
          <cell r="A36" t="str">
            <v>33</v>
          </cell>
          <cell r="C36">
            <v>9</v>
          </cell>
          <cell r="F36">
            <v>5</v>
          </cell>
          <cell r="H36">
            <v>1</v>
          </cell>
          <cell r="I36">
            <v>2</v>
          </cell>
          <cell r="K36">
            <v>4</v>
          </cell>
          <cell r="L36">
            <v>1</v>
          </cell>
          <cell r="O36">
            <v>12</v>
          </cell>
          <cell r="R36">
            <v>7</v>
          </cell>
          <cell r="V36">
            <v>3</v>
          </cell>
          <cell r="W36">
            <v>1</v>
          </cell>
          <cell r="X36">
            <v>5</v>
          </cell>
          <cell r="Z36">
            <v>2</v>
          </cell>
          <cell r="AA36">
            <v>5</v>
          </cell>
          <cell r="AB36">
            <v>2</v>
          </cell>
          <cell r="AC36">
            <v>5</v>
          </cell>
          <cell r="AD36">
            <v>4</v>
          </cell>
          <cell r="AF36">
            <v>3</v>
          </cell>
          <cell r="AH36">
            <v>4</v>
          </cell>
          <cell r="AJ36">
            <v>3</v>
          </cell>
          <cell r="AK36">
            <v>1</v>
          </cell>
          <cell r="AM36">
            <v>6</v>
          </cell>
          <cell r="AQ36">
            <v>12</v>
          </cell>
          <cell r="AS36">
            <v>2</v>
          </cell>
          <cell r="AU36">
            <v>7</v>
          </cell>
          <cell r="AV36">
            <v>11</v>
          </cell>
          <cell r="AY36">
            <v>1</v>
          </cell>
          <cell r="AZ36">
            <v>5</v>
          </cell>
          <cell r="BB36">
            <v>5</v>
          </cell>
          <cell r="BC36">
            <v>5</v>
          </cell>
          <cell r="BD36">
            <v>1</v>
          </cell>
          <cell r="BE36">
            <v>26</v>
          </cell>
          <cell r="BF36">
            <v>14</v>
          </cell>
          <cell r="BI36">
            <v>2</v>
          </cell>
          <cell r="BN36">
            <v>8</v>
          </cell>
          <cell r="BQ36">
            <v>1</v>
          </cell>
          <cell r="BS36">
            <v>8</v>
          </cell>
          <cell r="BU36">
            <v>2</v>
          </cell>
          <cell r="BV36">
            <v>3</v>
          </cell>
          <cell r="BW36">
            <v>15</v>
          </cell>
          <cell r="BY36">
            <v>1</v>
          </cell>
          <cell r="CD36">
            <v>5</v>
          </cell>
          <cell r="CJ36">
            <v>14</v>
          </cell>
          <cell r="CK36">
            <v>1</v>
          </cell>
          <cell r="CN36">
            <v>10</v>
          </cell>
          <cell r="CO36">
            <v>5</v>
          </cell>
          <cell r="CP36">
            <v>5</v>
          </cell>
          <cell r="CY36">
            <v>2</v>
          </cell>
          <cell r="CZ36">
            <v>4</v>
          </cell>
          <cell r="DJ36">
            <v>4</v>
          </cell>
          <cell r="DO36">
            <v>3</v>
          </cell>
          <cell r="DP36">
            <v>7</v>
          </cell>
          <cell r="DV36">
            <v>1</v>
          </cell>
          <cell r="DW36">
            <v>2</v>
          </cell>
          <cell r="DX36">
            <v>2</v>
          </cell>
          <cell r="DY36">
            <v>1</v>
          </cell>
          <cell r="DZ36">
            <v>4</v>
          </cell>
          <cell r="EB36">
            <v>6</v>
          </cell>
          <cell r="EC36">
            <v>1</v>
          </cell>
          <cell r="EE36">
            <v>3</v>
          </cell>
          <cell r="EF36">
            <v>4</v>
          </cell>
          <cell r="EI36">
            <v>6</v>
          </cell>
          <cell r="EK36">
            <v>7</v>
          </cell>
          <cell r="EM36">
            <v>1</v>
          </cell>
          <cell r="EO36">
            <v>2</v>
          </cell>
          <cell r="EP36">
            <v>3</v>
          </cell>
          <cell r="EQ36">
            <v>317</v>
          </cell>
        </row>
        <row r="37">
          <cell r="A37" t="str">
            <v>34</v>
          </cell>
          <cell r="C37">
            <v>3</v>
          </cell>
          <cell r="L37">
            <v>3</v>
          </cell>
          <cell r="O37">
            <v>2</v>
          </cell>
          <cell r="Z37">
            <v>1</v>
          </cell>
          <cell r="AM37">
            <v>4</v>
          </cell>
          <cell r="AV37">
            <v>1</v>
          </cell>
          <cell r="BF37">
            <v>1</v>
          </cell>
          <cell r="BJ37">
            <v>1</v>
          </cell>
          <cell r="BS37">
            <v>2</v>
          </cell>
          <cell r="BY37">
            <v>5</v>
          </cell>
          <cell r="CD37">
            <v>2</v>
          </cell>
          <cell r="CJ37">
            <v>7</v>
          </cell>
          <cell r="CK37">
            <v>11</v>
          </cell>
          <cell r="CN37">
            <v>5</v>
          </cell>
          <cell r="CO37">
            <v>3</v>
          </cell>
          <cell r="DH37">
            <v>2</v>
          </cell>
          <cell r="DO37">
            <v>1</v>
          </cell>
          <cell r="EB37">
            <v>2</v>
          </cell>
          <cell r="EI37">
            <v>11</v>
          </cell>
          <cell r="EP37">
            <v>3</v>
          </cell>
          <cell r="EQ37">
            <v>70</v>
          </cell>
        </row>
        <row r="38">
          <cell r="A38" t="str">
            <v>35</v>
          </cell>
          <cell r="C38">
            <v>10</v>
          </cell>
          <cell r="H38">
            <v>1</v>
          </cell>
          <cell r="J38">
            <v>1</v>
          </cell>
          <cell r="L38">
            <v>1</v>
          </cell>
          <cell r="O38">
            <v>2</v>
          </cell>
          <cell r="R38">
            <v>5</v>
          </cell>
          <cell r="T38">
            <v>6</v>
          </cell>
          <cell r="Z38">
            <v>2</v>
          </cell>
          <cell r="AA38">
            <v>3</v>
          </cell>
          <cell r="AC38">
            <v>8</v>
          </cell>
          <cell r="AM38">
            <v>9</v>
          </cell>
          <cell r="AR38">
            <v>1</v>
          </cell>
          <cell r="AS38">
            <v>4</v>
          </cell>
          <cell r="AV38">
            <v>2</v>
          </cell>
          <cell r="BB38">
            <v>1</v>
          </cell>
          <cell r="BE38">
            <v>18</v>
          </cell>
          <cell r="BF38">
            <v>3</v>
          </cell>
          <cell r="BJ38">
            <v>3</v>
          </cell>
          <cell r="BO38">
            <v>5</v>
          </cell>
          <cell r="BS38">
            <v>6</v>
          </cell>
          <cell r="BW38">
            <v>5</v>
          </cell>
          <cell r="BY38">
            <v>6</v>
          </cell>
          <cell r="CA38">
            <v>1</v>
          </cell>
          <cell r="CD38">
            <v>6</v>
          </cell>
          <cell r="CJ38">
            <v>10</v>
          </cell>
          <cell r="CK38">
            <v>16</v>
          </cell>
          <cell r="CN38">
            <v>10</v>
          </cell>
          <cell r="CO38">
            <v>2</v>
          </cell>
          <cell r="CQ38">
            <v>1</v>
          </cell>
          <cell r="CX38">
            <v>2</v>
          </cell>
          <cell r="DE38">
            <v>6</v>
          </cell>
          <cell r="DJ38">
            <v>5</v>
          </cell>
          <cell r="DL38">
            <v>4</v>
          </cell>
          <cell r="DN38">
            <v>1</v>
          </cell>
          <cell r="DP38">
            <v>5</v>
          </cell>
          <cell r="DZ38">
            <v>2</v>
          </cell>
          <cell r="EB38">
            <v>10</v>
          </cell>
          <cell r="EF38">
            <v>1</v>
          </cell>
          <cell r="EI38">
            <v>8</v>
          </cell>
          <cell r="EP38">
            <v>1</v>
          </cell>
          <cell r="EQ38">
            <v>193</v>
          </cell>
        </row>
        <row r="39">
          <cell r="A39" t="str">
            <v>36</v>
          </cell>
          <cell r="C39">
            <v>4</v>
          </cell>
          <cell r="G39">
            <v>3</v>
          </cell>
          <cell r="J39">
            <v>1</v>
          </cell>
          <cell r="L39">
            <v>5</v>
          </cell>
          <cell r="O39">
            <v>10</v>
          </cell>
          <cell r="T39">
            <v>4</v>
          </cell>
          <cell r="X39">
            <v>5</v>
          </cell>
          <cell r="Z39">
            <v>3</v>
          </cell>
          <cell r="AA39">
            <v>2</v>
          </cell>
          <cell r="AC39">
            <v>2</v>
          </cell>
          <cell r="AG39">
            <v>1</v>
          </cell>
          <cell r="AH39">
            <v>7</v>
          </cell>
          <cell r="AM39">
            <v>3</v>
          </cell>
          <cell r="AR39">
            <v>1</v>
          </cell>
          <cell r="AU39">
            <v>1</v>
          </cell>
          <cell r="AV39">
            <v>8</v>
          </cell>
          <cell r="BE39">
            <v>1</v>
          </cell>
          <cell r="BF39">
            <v>5</v>
          </cell>
          <cell r="BO39">
            <v>1</v>
          </cell>
          <cell r="BS39">
            <v>3</v>
          </cell>
          <cell r="BW39">
            <v>2</v>
          </cell>
          <cell r="BY39">
            <v>5</v>
          </cell>
          <cell r="CC39">
            <v>2</v>
          </cell>
          <cell r="CD39">
            <v>4</v>
          </cell>
          <cell r="CJ39">
            <v>11</v>
          </cell>
          <cell r="CN39">
            <v>3</v>
          </cell>
          <cell r="DK39">
            <v>2</v>
          </cell>
          <cell r="DL39">
            <v>2</v>
          </cell>
          <cell r="DO39">
            <v>3</v>
          </cell>
          <cell r="DP39">
            <v>5</v>
          </cell>
          <cell r="DX39">
            <v>3</v>
          </cell>
          <cell r="EB39">
            <v>2</v>
          </cell>
          <cell r="EI39">
            <v>5</v>
          </cell>
          <cell r="EM39">
            <v>3</v>
          </cell>
          <cell r="EQ39">
            <v>122</v>
          </cell>
        </row>
        <row r="40">
          <cell r="A40" t="str">
            <v>37</v>
          </cell>
          <cell r="C40">
            <v>4</v>
          </cell>
          <cell r="H40">
            <v>1</v>
          </cell>
          <cell r="T40">
            <v>3</v>
          </cell>
          <cell r="AC40">
            <v>6</v>
          </cell>
          <cell r="AM40">
            <v>4</v>
          </cell>
          <cell r="AR40">
            <v>2</v>
          </cell>
          <cell r="AV40">
            <v>6</v>
          </cell>
          <cell r="BD40">
            <v>2</v>
          </cell>
          <cell r="CD40">
            <v>1</v>
          </cell>
          <cell r="CJ40">
            <v>9</v>
          </cell>
          <cell r="CO40">
            <v>3</v>
          </cell>
          <cell r="CX40">
            <v>2</v>
          </cell>
          <cell r="DK40">
            <v>2</v>
          </cell>
          <cell r="DN40">
            <v>1</v>
          </cell>
          <cell r="DX40">
            <v>1</v>
          </cell>
          <cell r="EF40">
            <v>5</v>
          </cell>
          <cell r="EI40">
            <v>5</v>
          </cell>
          <cell r="EP40">
            <v>2</v>
          </cell>
          <cell r="EQ40">
            <v>59</v>
          </cell>
        </row>
        <row r="41">
          <cell r="A41" t="str">
            <v>60</v>
          </cell>
          <cell r="C41">
            <v>26</v>
          </cell>
          <cell r="D41">
            <v>7</v>
          </cell>
          <cell r="E41">
            <v>1</v>
          </cell>
          <cell r="F41">
            <v>9</v>
          </cell>
          <cell r="G41">
            <v>2</v>
          </cell>
          <cell r="I41">
            <v>13</v>
          </cell>
          <cell r="J41">
            <v>2</v>
          </cell>
          <cell r="K41">
            <v>7</v>
          </cell>
          <cell r="L41">
            <v>9</v>
          </cell>
          <cell r="M41">
            <v>5</v>
          </cell>
          <cell r="O41">
            <v>15</v>
          </cell>
          <cell r="R41">
            <v>6</v>
          </cell>
          <cell r="S41">
            <v>5</v>
          </cell>
          <cell r="T41">
            <v>2</v>
          </cell>
          <cell r="U41">
            <v>1</v>
          </cell>
          <cell r="V41">
            <v>8</v>
          </cell>
          <cell r="W41">
            <v>13</v>
          </cell>
          <cell r="X41">
            <v>4</v>
          </cell>
          <cell r="Z41">
            <v>5</v>
          </cell>
          <cell r="AA41">
            <v>10</v>
          </cell>
          <cell r="AC41">
            <v>11</v>
          </cell>
          <cell r="AE41">
            <v>6</v>
          </cell>
          <cell r="AF41">
            <v>14</v>
          </cell>
          <cell r="AG41">
            <v>1</v>
          </cell>
          <cell r="AH41">
            <v>8</v>
          </cell>
          <cell r="AK41">
            <v>4</v>
          </cell>
          <cell r="AM41">
            <v>22</v>
          </cell>
          <cell r="AQ41">
            <v>18</v>
          </cell>
          <cell r="AR41">
            <v>7</v>
          </cell>
          <cell r="AS41">
            <v>8</v>
          </cell>
          <cell r="AT41">
            <v>8</v>
          </cell>
          <cell r="AU41">
            <v>15</v>
          </cell>
          <cell r="AV41">
            <v>19</v>
          </cell>
          <cell r="AY41">
            <v>6</v>
          </cell>
          <cell r="BB41">
            <v>6</v>
          </cell>
          <cell r="BE41">
            <v>42</v>
          </cell>
          <cell r="BF41">
            <v>15</v>
          </cell>
          <cell r="BI41">
            <v>13</v>
          </cell>
          <cell r="BN41">
            <v>32</v>
          </cell>
          <cell r="BO41">
            <v>6</v>
          </cell>
          <cell r="BQ41">
            <v>5</v>
          </cell>
          <cell r="BS41">
            <v>19</v>
          </cell>
          <cell r="BV41">
            <v>10</v>
          </cell>
          <cell r="BW41">
            <v>13</v>
          </cell>
          <cell r="BX41">
            <v>24</v>
          </cell>
          <cell r="BY41">
            <v>2</v>
          </cell>
          <cell r="CD41">
            <v>10</v>
          </cell>
          <cell r="CJ41">
            <v>22</v>
          </cell>
          <cell r="CK41">
            <v>2</v>
          </cell>
          <cell r="CL41">
            <v>1</v>
          </cell>
          <cell r="CM41">
            <v>4</v>
          </cell>
          <cell r="CN41">
            <v>7</v>
          </cell>
          <cell r="CO41">
            <v>7</v>
          </cell>
          <cell r="CP41">
            <v>6</v>
          </cell>
          <cell r="CQ41">
            <v>3</v>
          </cell>
          <cell r="CT41">
            <v>1</v>
          </cell>
          <cell r="CY41">
            <v>38</v>
          </cell>
          <cell r="DF41">
            <v>7</v>
          </cell>
          <cell r="DJ41">
            <v>6</v>
          </cell>
          <cell r="DK41">
            <v>2</v>
          </cell>
          <cell r="DL41">
            <v>21</v>
          </cell>
          <cell r="DM41">
            <v>7</v>
          </cell>
          <cell r="DO41">
            <v>12</v>
          </cell>
          <cell r="DP41">
            <v>6</v>
          </cell>
          <cell r="DS41">
            <v>2</v>
          </cell>
          <cell r="DV41">
            <v>6</v>
          </cell>
          <cell r="DW41">
            <v>1</v>
          </cell>
          <cell r="DX41">
            <v>1</v>
          </cell>
          <cell r="DY41">
            <v>7</v>
          </cell>
          <cell r="DZ41">
            <v>1</v>
          </cell>
          <cell r="EA41">
            <v>7</v>
          </cell>
          <cell r="EB41">
            <v>10</v>
          </cell>
          <cell r="EC41">
            <v>7</v>
          </cell>
          <cell r="EE41">
            <v>6</v>
          </cell>
          <cell r="EF41">
            <v>1</v>
          </cell>
          <cell r="EI41">
            <v>24</v>
          </cell>
          <cell r="EK41">
            <v>11</v>
          </cell>
          <cell r="EL41">
            <v>12</v>
          </cell>
          <cell r="EM41">
            <v>2</v>
          </cell>
          <cell r="EN41">
            <v>8</v>
          </cell>
          <cell r="EO41">
            <v>13</v>
          </cell>
          <cell r="EP41">
            <v>2</v>
          </cell>
          <cell r="EQ41">
            <v>767</v>
          </cell>
        </row>
        <row r="42">
          <cell r="A42" t="str">
            <v>61</v>
          </cell>
          <cell r="C42">
            <v>7</v>
          </cell>
          <cell r="D42">
            <v>2</v>
          </cell>
          <cell r="F42">
            <v>4</v>
          </cell>
          <cell r="G42">
            <v>8</v>
          </cell>
          <cell r="I42">
            <v>3</v>
          </cell>
          <cell r="K42">
            <v>4</v>
          </cell>
          <cell r="L42">
            <v>3</v>
          </cell>
          <cell r="M42">
            <v>3</v>
          </cell>
          <cell r="O42">
            <v>12</v>
          </cell>
          <cell r="R42">
            <v>3</v>
          </cell>
          <cell r="S42">
            <v>3</v>
          </cell>
          <cell r="T42">
            <v>4</v>
          </cell>
          <cell r="V42">
            <v>7</v>
          </cell>
          <cell r="W42">
            <v>3</v>
          </cell>
          <cell r="X42">
            <v>2</v>
          </cell>
          <cell r="Y42">
            <v>5</v>
          </cell>
          <cell r="Z42">
            <v>5</v>
          </cell>
          <cell r="AA42">
            <v>10</v>
          </cell>
          <cell r="AB42">
            <v>3</v>
          </cell>
          <cell r="AC42">
            <v>8</v>
          </cell>
          <cell r="AE42">
            <v>4</v>
          </cell>
          <cell r="AF42">
            <v>10</v>
          </cell>
          <cell r="AH42">
            <v>13</v>
          </cell>
          <cell r="AJ42">
            <v>3</v>
          </cell>
          <cell r="AK42">
            <v>6</v>
          </cell>
          <cell r="AM42">
            <v>8</v>
          </cell>
          <cell r="AQ42">
            <v>24</v>
          </cell>
          <cell r="AS42">
            <v>3</v>
          </cell>
          <cell r="AT42">
            <v>2</v>
          </cell>
          <cell r="AU42">
            <v>1</v>
          </cell>
          <cell r="AV42">
            <v>12</v>
          </cell>
          <cell r="AY42">
            <v>11</v>
          </cell>
          <cell r="BB42">
            <v>4</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13</v>
          </cell>
          <cell r="CO42">
            <v>7</v>
          </cell>
          <cell r="CP42">
            <v>5</v>
          </cell>
          <cell r="CY42">
            <v>4</v>
          </cell>
          <cell r="DF42">
            <v>3</v>
          </cell>
          <cell r="DJ42">
            <v>1</v>
          </cell>
          <cell r="DK42">
            <v>2</v>
          </cell>
          <cell r="DL42">
            <v>8</v>
          </cell>
          <cell r="DO42">
            <v>13</v>
          </cell>
          <cell r="DP42">
            <v>10</v>
          </cell>
          <cell r="DV42">
            <v>7</v>
          </cell>
          <cell r="DW42">
            <v>5</v>
          </cell>
          <cell r="DX42">
            <v>7</v>
          </cell>
          <cell r="DY42">
            <v>2</v>
          </cell>
          <cell r="DZ42">
            <v>8</v>
          </cell>
          <cell r="EB42">
            <v>11</v>
          </cell>
          <cell r="EC42">
            <v>2</v>
          </cell>
          <cell r="EE42">
            <v>8</v>
          </cell>
          <cell r="EF42">
            <v>7</v>
          </cell>
          <cell r="EH42">
            <v>4</v>
          </cell>
          <cell r="EI42">
            <v>13</v>
          </cell>
          <cell r="EK42">
            <v>7</v>
          </cell>
          <cell r="EL42">
            <v>8</v>
          </cell>
          <cell r="EM42">
            <v>1</v>
          </cell>
          <cell r="EN42">
            <v>11</v>
          </cell>
          <cell r="EO42">
            <v>17</v>
          </cell>
          <cell r="EP42">
            <v>6</v>
          </cell>
          <cell r="EQ42">
            <v>536</v>
          </cell>
        </row>
        <row r="43">
          <cell r="A43" t="str">
            <v>62</v>
          </cell>
          <cell r="C43">
            <v>16</v>
          </cell>
          <cell r="D43">
            <v>4</v>
          </cell>
          <cell r="E43">
            <v>1</v>
          </cell>
          <cell r="G43">
            <v>1</v>
          </cell>
          <cell r="I43">
            <v>1</v>
          </cell>
          <cell r="K43">
            <v>1</v>
          </cell>
          <cell r="L43">
            <v>4</v>
          </cell>
          <cell r="O43">
            <v>3</v>
          </cell>
          <cell r="R43">
            <v>1</v>
          </cell>
          <cell r="S43">
            <v>2</v>
          </cell>
          <cell r="V43">
            <v>6</v>
          </cell>
          <cell r="X43">
            <v>2</v>
          </cell>
          <cell r="Z43">
            <v>1</v>
          </cell>
          <cell r="AA43">
            <v>6</v>
          </cell>
          <cell r="AC43">
            <v>5</v>
          </cell>
          <cell r="AD43">
            <v>2</v>
          </cell>
          <cell r="AF43">
            <v>7</v>
          </cell>
          <cell r="AG43">
            <v>5</v>
          </cell>
          <cell r="AH43">
            <v>3</v>
          </cell>
          <cell r="AI43">
            <v>5</v>
          </cell>
          <cell r="AK43">
            <v>2</v>
          </cell>
          <cell r="AM43">
            <v>7</v>
          </cell>
          <cell r="AQ43">
            <v>10</v>
          </cell>
          <cell r="AR43">
            <v>2</v>
          </cell>
          <cell r="AS43">
            <v>4</v>
          </cell>
          <cell r="AV43">
            <v>4</v>
          </cell>
          <cell r="AY43">
            <v>1</v>
          </cell>
          <cell r="AZ43">
            <v>4</v>
          </cell>
          <cell r="BB43">
            <v>7</v>
          </cell>
          <cell r="BE43">
            <v>47</v>
          </cell>
          <cell r="BF43">
            <v>8</v>
          </cell>
          <cell r="BN43">
            <v>11</v>
          </cell>
          <cell r="BO43">
            <v>1</v>
          </cell>
          <cell r="BS43">
            <v>5</v>
          </cell>
          <cell r="BU43">
            <v>2</v>
          </cell>
          <cell r="BV43">
            <v>6</v>
          </cell>
          <cell r="BW43">
            <v>15</v>
          </cell>
          <cell r="BX43">
            <v>1</v>
          </cell>
          <cell r="CD43">
            <v>8</v>
          </cell>
          <cell r="CJ43">
            <v>3</v>
          </cell>
          <cell r="CK43">
            <v>2</v>
          </cell>
          <cell r="CM43">
            <v>4</v>
          </cell>
          <cell r="CO43">
            <v>6</v>
          </cell>
          <cell r="CP43">
            <v>5</v>
          </cell>
          <cell r="CQ43">
            <v>3</v>
          </cell>
          <cell r="CT43">
            <v>7</v>
          </cell>
          <cell r="CY43">
            <v>4</v>
          </cell>
          <cell r="CZ43">
            <v>5</v>
          </cell>
          <cell r="DJ43">
            <v>14</v>
          </cell>
          <cell r="DK43">
            <v>5</v>
          </cell>
          <cell r="DL43">
            <v>7</v>
          </cell>
          <cell r="DM43">
            <v>5</v>
          </cell>
          <cell r="DO43">
            <v>7</v>
          </cell>
          <cell r="DP43">
            <v>2</v>
          </cell>
          <cell r="DT43">
            <v>5</v>
          </cell>
          <cell r="DW43">
            <v>1</v>
          </cell>
          <cell r="DX43">
            <v>9</v>
          </cell>
          <cell r="DY43">
            <v>11</v>
          </cell>
          <cell r="DZ43">
            <v>1</v>
          </cell>
          <cell r="EB43">
            <v>6</v>
          </cell>
          <cell r="EC43">
            <v>1</v>
          </cell>
          <cell r="EI43">
            <v>14</v>
          </cell>
          <cell r="EK43">
            <v>24</v>
          </cell>
          <cell r="EL43">
            <v>9</v>
          </cell>
          <cell r="EM43">
            <v>1</v>
          </cell>
          <cell r="EO43">
            <v>5</v>
          </cell>
          <cell r="EP43">
            <v>2</v>
          </cell>
          <cell r="EQ43">
            <v>389</v>
          </cell>
        </row>
        <row r="44">
          <cell r="A44" t="str">
            <v>63</v>
          </cell>
          <cell r="C44">
            <v>16</v>
          </cell>
          <cell r="D44">
            <v>5</v>
          </cell>
          <cell r="E44">
            <v>2</v>
          </cell>
          <cell r="F44">
            <v>5</v>
          </cell>
          <cell r="G44">
            <v>1</v>
          </cell>
          <cell r="I44">
            <v>5</v>
          </cell>
          <cell r="J44">
            <v>1</v>
          </cell>
          <cell r="K44">
            <v>1</v>
          </cell>
          <cell r="L44">
            <v>11</v>
          </cell>
          <cell r="M44">
            <v>7</v>
          </cell>
          <cell r="O44">
            <v>15</v>
          </cell>
          <cell r="R44">
            <v>10</v>
          </cell>
          <cell r="S44">
            <v>2</v>
          </cell>
          <cell r="T44">
            <v>7</v>
          </cell>
          <cell r="U44">
            <v>3</v>
          </cell>
          <cell r="W44">
            <v>5</v>
          </cell>
          <cell r="X44">
            <v>6</v>
          </cell>
          <cell r="Y44">
            <v>3</v>
          </cell>
          <cell r="Z44">
            <v>5</v>
          </cell>
          <cell r="AA44">
            <v>3</v>
          </cell>
          <cell r="AB44">
            <v>1</v>
          </cell>
          <cell r="AC44">
            <v>8</v>
          </cell>
          <cell r="AF44">
            <v>3</v>
          </cell>
          <cell r="AH44">
            <v>4</v>
          </cell>
          <cell r="AJ44">
            <v>3</v>
          </cell>
          <cell r="AM44">
            <v>18</v>
          </cell>
          <cell r="AQ44">
            <v>26</v>
          </cell>
          <cell r="AR44">
            <v>1</v>
          </cell>
          <cell r="AT44">
            <v>8</v>
          </cell>
          <cell r="AU44">
            <v>4</v>
          </cell>
          <cell r="AV44">
            <v>28</v>
          </cell>
          <cell r="AY44">
            <v>8</v>
          </cell>
          <cell r="BB44">
            <v>24</v>
          </cell>
          <cell r="BD44">
            <v>3</v>
          </cell>
          <cell r="BE44">
            <v>25</v>
          </cell>
          <cell r="BF44">
            <v>9</v>
          </cell>
          <cell r="BI44">
            <v>4</v>
          </cell>
          <cell r="BN44">
            <v>13</v>
          </cell>
          <cell r="BO44">
            <v>4</v>
          </cell>
          <cell r="BS44">
            <v>27</v>
          </cell>
          <cell r="BW44">
            <v>16</v>
          </cell>
          <cell r="BY44">
            <v>11</v>
          </cell>
          <cell r="CD44">
            <v>6</v>
          </cell>
          <cell r="CJ44">
            <v>11</v>
          </cell>
          <cell r="CK44">
            <v>2</v>
          </cell>
          <cell r="CM44">
            <v>3</v>
          </cell>
          <cell r="CN44">
            <v>23</v>
          </cell>
          <cell r="CO44">
            <v>2</v>
          </cell>
          <cell r="CP44">
            <v>3</v>
          </cell>
          <cell r="CQ44">
            <v>5</v>
          </cell>
          <cell r="CY44">
            <v>4</v>
          </cell>
          <cell r="DJ44">
            <v>2</v>
          </cell>
          <cell r="DK44">
            <v>1</v>
          </cell>
          <cell r="DL44">
            <v>7</v>
          </cell>
          <cell r="DO44">
            <v>1</v>
          </cell>
          <cell r="DP44">
            <v>15</v>
          </cell>
          <cell r="DS44">
            <v>1</v>
          </cell>
          <cell r="DV44">
            <v>5</v>
          </cell>
          <cell r="DX44">
            <v>4</v>
          </cell>
          <cell r="DY44">
            <v>1</v>
          </cell>
          <cell r="DZ44">
            <v>10</v>
          </cell>
          <cell r="EB44">
            <v>8</v>
          </cell>
          <cell r="EC44">
            <v>1</v>
          </cell>
          <cell r="EF44">
            <v>3</v>
          </cell>
          <cell r="EH44">
            <v>2</v>
          </cell>
          <cell r="EI44">
            <v>28</v>
          </cell>
          <cell r="EK44">
            <v>17</v>
          </cell>
          <cell r="EL44">
            <v>4</v>
          </cell>
          <cell r="EM44">
            <v>6</v>
          </cell>
          <cell r="EN44">
            <v>2</v>
          </cell>
          <cell r="EO44">
            <v>19</v>
          </cell>
          <cell r="EP44">
            <v>5</v>
          </cell>
          <cell r="EQ44">
            <v>562</v>
          </cell>
        </row>
        <row r="45">
          <cell r="A45" t="str">
            <v>64</v>
          </cell>
          <cell r="C45">
            <v>13</v>
          </cell>
          <cell r="E45">
            <v>1</v>
          </cell>
          <cell r="F45">
            <v>4</v>
          </cell>
          <cell r="G45">
            <v>2</v>
          </cell>
          <cell r="H45">
            <v>1</v>
          </cell>
          <cell r="I45">
            <v>1</v>
          </cell>
          <cell r="J45">
            <v>1</v>
          </cell>
          <cell r="L45">
            <v>2</v>
          </cell>
          <cell r="O45">
            <v>10</v>
          </cell>
          <cell r="R45">
            <v>8</v>
          </cell>
          <cell r="T45">
            <v>4</v>
          </cell>
          <cell r="V45">
            <v>2</v>
          </cell>
          <cell r="W45">
            <v>2</v>
          </cell>
          <cell r="X45">
            <v>8</v>
          </cell>
          <cell r="Z45">
            <v>4</v>
          </cell>
          <cell r="AB45">
            <v>2</v>
          </cell>
          <cell r="AC45">
            <v>2</v>
          </cell>
          <cell r="AF45">
            <v>5</v>
          </cell>
          <cell r="AG45">
            <v>1</v>
          </cell>
          <cell r="AH45">
            <v>6</v>
          </cell>
          <cell r="AI45">
            <v>3</v>
          </cell>
          <cell r="AK45">
            <v>4</v>
          </cell>
          <cell r="AM45">
            <v>6</v>
          </cell>
          <cell r="AQ45">
            <v>1</v>
          </cell>
          <cell r="AR45">
            <v>6</v>
          </cell>
          <cell r="AS45">
            <v>5</v>
          </cell>
          <cell r="AT45">
            <v>1</v>
          </cell>
          <cell r="AU45">
            <v>1</v>
          </cell>
          <cell r="AV45">
            <v>12</v>
          </cell>
          <cell r="BB45">
            <v>7</v>
          </cell>
          <cell r="BD45">
            <v>2</v>
          </cell>
          <cell r="BE45">
            <v>8</v>
          </cell>
          <cell r="BF45">
            <v>13</v>
          </cell>
          <cell r="BJ45">
            <v>3</v>
          </cell>
          <cell r="BN45">
            <v>3</v>
          </cell>
          <cell r="BS45">
            <v>9</v>
          </cell>
          <cell r="BU45">
            <v>1</v>
          </cell>
          <cell r="BW45">
            <v>7</v>
          </cell>
          <cell r="BY45">
            <v>3</v>
          </cell>
          <cell r="CA45">
            <v>2</v>
          </cell>
          <cell r="CD45">
            <v>5</v>
          </cell>
          <cell r="CI45">
            <v>4</v>
          </cell>
          <cell r="CJ45">
            <v>11</v>
          </cell>
          <cell r="CK45">
            <v>10</v>
          </cell>
          <cell r="CN45">
            <v>12</v>
          </cell>
          <cell r="CO45">
            <v>4</v>
          </cell>
          <cell r="CP45">
            <v>2</v>
          </cell>
          <cell r="CQ45">
            <v>1</v>
          </cell>
          <cell r="DJ45">
            <v>2</v>
          </cell>
          <cell r="DK45">
            <v>3</v>
          </cell>
          <cell r="DL45">
            <v>6</v>
          </cell>
          <cell r="DO45">
            <v>9</v>
          </cell>
          <cell r="DP45">
            <v>6</v>
          </cell>
          <cell r="DX45">
            <v>3</v>
          </cell>
          <cell r="DZ45">
            <v>1</v>
          </cell>
          <cell r="EB45">
            <v>14</v>
          </cell>
          <cell r="EI45">
            <v>16</v>
          </cell>
          <cell r="EK45">
            <v>1</v>
          </cell>
          <cell r="EL45">
            <v>9</v>
          </cell>
          <cell r="EM45">
            <v>3</v>
          </cell>
          <cell r="EP45">
            <v>1</v>
          </cell>
          <cell r="EQ45">
            <v>299</v>
          </cell>
        </row>
        <row r="46">
          <cell r="A46" t="str">
            <v>65</v>
          </cell>
          <cell r="C46">
            <v>20</v>
          </cell>
          <cell r="G46">
            <v>3</v>
          </cell>
          <cell r="H46">
            <v>1</v>
          </cell>
          <cell r="I46">
            <v>1</v>
          </cell>
          <cell r="O46">
            <v>15</v>
          </cell>
          <cell r="R46">
            <v>2</v>
          </cell>
          <cell r="V46">
            <v>1</v>
          </cell>
          <cell r="X46">
            <v>3</v>
          </cell>
          <cell r="Z46">
            <v>3</v>
          </cell>
          <cell r="AB46">
            <v>3</v>
          </cell>
          <cell r="AC46">
            <v>6</v>
          </cell>
          <cell r="AF46">
            <v>1</v>
          </cell>
          <cell r="AG46">
            <v>1</v>
          </cell>
          <cell r="AH46">
            <v>4</v>
          </cell>
          <cell r="AK46">
            <v>6</v>
          </cell>
          <cell r="AM46">
            <v>7</v>
          </cell>
          <cell r="AR46">
            <v>1</v>
          </cell>
          <cell r="AS46">
            <v>1</v>
          </cell>
          <cell r="AV46">
            <v>8</v>
          </cell>
          <cell r="AW46">
            <v>2</v>
          </cell>
          <cell r="BB46">
            <v>1</v>
          </cell>
          <cell r="BE46">
            <v>6</v>
          </cell>
          <cell r="BF46">
            <v>17</v>
          </cell>
          <cell r="BJ46">
            <v>1</v>
          </cell>
          <cell r="BN46">
            <v>1</v>
          </cell>
          <cell r="BS46">
            <v>8</v>
          </cell>
          <cell r="BV46">
            <v>1</v>
          </cell>
          <cell r="BW46">
            <v>4</v>
          </cell>
          <cell r="BY46">
            <v>3</v>
          </cell>
          <cell r="CD46">
            <v>2</v>
          </cell>
          <cell r="CI46">
            <v>5</v>
          </cell>
          <cell r="CJ46">
            <v>26</v>
          </cell>
          <cell r="CK46">
            <v>24</v>
          </cell>
          <cell r="CN46">
            <v>14</v>
          </cell>
          <cell r="CO46">
            <v>2</v>
          </cell>
          <cell r="CP46">
            <v>3</v>
          </cell>
          <cell r="CQ46">
            <v>2</v>
          </cell>
          <cell r="CX46">
            <v>2</v>
          </cell>
          <cell r="DL46">
            <v>3</v>
          </cell>
          <cell r="DO46">
            <v>2</v>
          </cell>
          <cell r="DP46">
            <v>6</v>
          </cell>
          <cell r="DX46">
            <v>2</v>
          </cell>
          <cell r="DZ46">
            <v>1</v>
          </cell>
          <cell r="EB46">
            <v>14</v>
          </cell>
          <cell r="EI46">
            <v>16</v>
          </cell>
          <cell r="EM46">
            <v>5</v>
          </cell>
          <cell r="EP46">
            <v>4</v>
          </cell>
          <cell r="EQ46">
            <v>264</v>
          </cell>
        </row>
        <row r="47">
          <cell r="A47" t="str">
            <v>66</v>
          </cell>
          <cell r="C47">
            <v>1</v>
          </cell>
          <cell r="F47">
            <v>7</v>
          </cell>
          <cell r="G47">
            <v>3</v>
          </cell>
          <cell r="I47">
            <v>3</v>
          </cell>
          <cell r="J47">
            <v>2</v>
          </cell>
          <cell r="L47">
            <v>1</v>
          </cell>
          <cell r="O47">
            <v>10</v>
          </cell>
          <cell r="R47">
            <v>1</v>
          </cell>
          <cell r="T47">
            <v>5</v>
          </cell>
          <cell r="V47">
            <v>1</v>
          </cell>
          <cell r="W47">
            <v>1</v>
          </cell>
          <cell r="X47">
            <v>5</v>
          </cell>
          <cell r="AA47">
            <v>1</v>
          </cell>
          <cell r="AB47">
            <v>1</v>
          </cell>
          <cell r="AC47">
            <v>8</v>
          </cell>
          <cell r="AH47">
            <v>10</v>
          </cell>
          <cell r="AI47">
            <v>1</v>
          </cell>
          <cell r="AK47">
            <v>2</v>
          </cell>
          <cell r="AM47">
            <v>8</v>
          </cell>
          <cell r="AV47">
            <v>12</v>
          </cell>
          <cell r="BB47">
            <v>2</v>
          </cell>
          <cell r="BD47">
            <v>3</v>
          </cell>
          <cell r="BE47">
            <v>7</v>
          </cell>
          <cell r="BF47">
            <v>5</v>
          </cell>
          <cell r="BJ47">
            <v>1</v>
          </cell>
          <cell r="BS47">
            <v>8</v>
          </cell>
          <cell r="BW47">
            <v>5</v>
          </cell>
          <cell r="BY47">
            <v>6</v>
          </cell>
          <cell r="CD47">
            <v>4</v>
          </cell>
          <cell r="CH47">
            <v>2</v>
          </cell>
          <cell r="CJ47">
            <v>14</v>
          </cell>
          <cell r="CK47">
            <v>12</v>
          </cell>
          <cell r="CN47">
            <v>10</v>
          </cell>
          <cell r="CO47">
            <v>2</v>
          </cell>
          <cell r="DJ47">
            <v>1</v>
          </cell>
          <cell r="DK47">
            <v>2</v>
          </cell>
          <cell r="DL47">
            <v>8</v>
          </cell>
          <cell r="DP47">
            <v>4</v>
          </cell>
          <cell r="DX47">
            <v>6</v>
          </cell>
          <cell r="DZ47">
            <v>1</v>
          </cell>
          <cell r="EB47">
            <v>5</v>
          </cell>
          <cell r="EI47">
            <v>13</v>
          </cell>
          <cell r="EK47">
            <v>1</v>
          </cell>
          <cell r="EM47">
            <v>5</v>
          </cell>
          <cell r="EQ47">
            <v>210</v>
          </cell>
        </row>
        <row r="48">
          <cell r="A48" t="str">
            <v>67</v>
          </cell>
          <cell r="C48">
            <v>12</v>
          </cell>
          <cell r="F48">
            <v>2</v>
          </cell>
          <cell r="G48">
            <v>2</v>
          </cell>
          <cell r="H48">
            <v>2</v>
          </cell>
          <cell r="L48">
            <v>4</v>
          </cell>
          <cell r="O48">
            <v>6</v>
          </cell>
          <cell r="R48">
            <v>1</v>
          </cell>
          <cell r="T48">
            <v>7</v>
          </cell>
          <cell r="X48">
            <v>3</v>
          </cell>
          <cell r="AA48">
            <v>3</v>
          </cell>
          <cell r="AC48">
            <v>3</v>
          </cell>
          <cell r="AG48">
            <v>2</v>
          </cell>
          <cell r="AH48">
            <v>5</v>
          </cell>
          <cell r="AM48">
            <v>2</v>
          </cell>
          <cell r="AR48">
            <v>3</v>
          </cell>
          <cell r="AS48">
            <v>2</v>
          </cell>
          <cell r="AT48">
            <v>1</v>
          </cell>
          <cell r="AV48">
            <v>8</v>
          </cell>
          <cell r="BD48">
            <v>3</v>
          </cell>
          <cell r="BE48">
            <v>8</v>
          </cell>
          <cell r="BF48">
            <v>23</v>
          </cell>
          <cell r="BJ48">
            <v>1</v>
          </cell>
          <cell r="BR48">
            <v>1</v>
          </cell>
          <cell r="BS48">
            <v>11</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X48">
            <v>3</v>
          </cell>
          <cell r="EB48">
            <v>2</v>
          </cell>
          <cell r="EF48">
            <v>1</v>
          </cell>
          <cell r="EI48">
            <v>11</v>
          </cell>
          <cell r="EM48">
            <v>5</v>
          </cell>
          <cell r="EQ48">
            <v>186</v>
          </cell>
        </row>
        <row r="49">
          <cell r="A49" t="str">
            <v>68</v>
          </cell>
          <cell r="C49">
            <v>3</v>
          </cell>
          <cell r="F49">
            <v>1</v>
          </cell>
          <cell r="G49">
            <v>1</v>
          </cell>
          <cell r="H49">
            <v>1</v>
          </cell>
          <cell r="J49">
            <v>4</v>
          </cell>
          <cell r="L49">
            <v>1</v>
          </cell>
          <cell r="O49">
            <v>10</v>
          </cell>
          <cell r="R49">
            <v>1</v>
          </cell>
          <cell r="T49">
            <v>6</v>
          </cell>
          <cell r="X49">
            <v>6</v>
          </cell>
          <cell r="AC49">
            <v>1</v>
          </cell>
          <cell r="AG49">
            <v>1</v>
          </cell>
          <cell r="AH49">
            <v>4</v>
          </cell>
          <cell r="AI49">
            <v>2</v>
          </cell>
          <cell r="AR49">
            <v>3</v>
          </cell>
          <cell r="AS49">
            <v>4</v>
          </cell>
          <cell r="AT49">
            <v>3</v>
          </cell>
          <cell r="AU49">
            <v>3</v>
          </cell>
          <cell r="AV49">
            <v>4</v>
          </cell>
          <cell r="BE49">
            <v>21</v>
          </cell>
          <cell r="BF49">
            <v>2</v>
          </cell>
          <cell r="BN49">
            <v>1</v>
          </cell>
          <cell r="BS49">
            <v>1</v>
          </cell>
          <cell r="BV49">
            <v>1</v>
          </cell>
          <cell r="BW49">
            <v>3</v>
          </cell>
          <cell r="BY49">
            <v>1</v>
          </cell>
          <cell r="CC49">
            <v>1</v>
          </cell>
          <cell r="CD49">
            <v>1</v>
          </cell>
          <cell r="CJ49">
            <v>8</v>
          </cell>
          <cell r="CK49">
            <v>2</v>
          </cell>
          <cell r="CN49">
            <v>4</v>
          </cell>
          <cell r="CO49">
            <v>2</v>
          </cell>
          <cell r="CT49">
            <v>1</v>
          </cell>
          <cell r="DJ49">
            <v>1</v>
          </cell>
          <cell r="DK49">
            <v>1</v>
          </cell>
          <cell r="DL49">
            <v>1</v>
          </cell>
          <cell r="DO49">
            <v>5</v>
          </cell>
          <cell r="DP49">
            <v>2</v>
          </cell>
          <cell r="EB49">
            <v>2</v>
          </cell>
          <cell r="EF49">
            <v>1</v>
          </cell>
          <cell r="EI49">
            <v>7</v>
          </cell>
          <cell r="EK49">
            <v>15</v>
          </cell>
          <cell r="EM49">
            <v>4</v>
          </cell>
          <cell r="EQ49">
            <v>147</v>
          </cell>
        </row>
        <row r="50">
          <cell r="A50" t="str">
            <v>69</v>
          </cell>
          <cell r="C50">
            <v>12</v>
          </cell>
          <cell r="F50">
            <v>5</v>
          </cell>
          <cell r="G50">
            <v>4</v>
          </cell>
          <cell r="L50">
            <v>2</v>
          </cell>
          <cell r="O50">
            <v>12</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X50">
            <v>3</v>
          </cell>
          <cell r="DZ50">
            <v>2</v>
          </cell>
          <cell r="EB50">
            <v>8</v>
          </cell>
          <cell r="EH50">
            <v>2</v>
          </cell>
          <cell r="EI50">
            <v>3</v>
          </cell>
          <cell r="EM50">
            <v>2</v>
          </cell>
          <cell r="EQ50">
            <v>116</v>
          </cell>
        </row>
        <row r="51">
          <cell r="A51" t="str">
            <v>70</v>
          </cell>
          <cell r="C51">
            <v>10</v>
          </cell>
          <cell r="F51">
            <v>6</v>
          </cell>
          <cell r="H51">
            <v>1</v>
          </cell>
          <cell r="I51">
            <v>1</v>
          </cell>
          <cell r="O51">
            <v>8</v>
          </cell>
          <cell r="T51">
            <v>1</v>
          </cell>
          <cell r="W51">
            <v>1</v>
          </cell>
          <cell r="X51">
            <v>4</v>
          </cell>
          <cell r="Z51">
            <v>3</v>
          </cell>
          <cell r="AC51">
            <v>4</v>
          </cell>
          <cell r="AG51">
            <v>2</v>
          </cell>
          <cell r="AH51">
            <v>5</v>
          </cell>
          <cell r="AK51">
            <v>1</v>
          </cell>
          <cell r="AM51">
            <v>2</v>
          </cell>
          <cell r="AN51">
            <v>3</v>
          </cell>
          <cell r="AR51">
            <v>3</v>
          </cell>
          <cell r="AV51">
            <v>4</v>
          </cell>
          <cell r="AX51">
            <v>8</v>
          </cell>
          <cell r="BB51">
            <v>1</v>
          </cell>
          <cell r="BE51">
            <v>5</v>
          </cell>
          <cell r="BF51">
            <v>1</v>
          </cell>
          <cell r="BG51">
            <v>8</v>
          </cell>
          <cell r="BJ51">
            <v>3</v>
          </cell>
          <cell r="BS51">
            <v>2</v>
          </cell>
          <cell r="BT51">
            <v>5</v>
          </cell>
          <cell r="BV51">
            <v>2</v>
          </cell>
          <cell r="BW51">
            <v>6</v>
          </cell>
          <cell r="BY51">
            <v>2</v>
          </cell>
          <cell r="CI51">
            <v>9</v>
          </cell>
          <cell r="CL51">
            <v>11</v>
          </cell>
          <cell r="CM51">
            <v>6</v>
          </cell>
          <cell r="CN51">
            <v>1</v>
          </cell>
          <cell r="CO51">
            <v>6</v>
          </cell>
          <cell r="CP51">
            <v>6</v>
          </cell>
          <cell r="CQ51">
            <v>3</v>
          </cell>
          <cell r="CS51">
            <v>1</v>
          </cell>
          <cell r="DJ51">
            <v>1</v>
          </cell>
          <cell r="DO51">
            <v>3</v>
          </cell>
          <cell r="DQ51">
            <v>3</v>
          </cell>
          <cell r="DX51">
            <v>6</v>
          </cell>
          <cell r="DZ51">
            <v>2</v>
          </cell>
          <cell r="EB51">
            <v>4</v>
          </cell>
          <cell r="ED51">
            <v>1</v>
          </cell>
          <cell r="EH51">
            <v>6</v>
          </cell>
          <cell r="EM51">
            <v>1</v>
          </cell>
          <cell r="EQ51">
            <v>172</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6</v>
          </cell>
          <cell r="BB52">
            <v>1</v>
          </cell>
          <cell r="BE52">
            <v>9</v>
          </cell>
          <cell r="BF52">
            <v>1</v>
          </cell>
          <cell r="BG52">
            <v>4</v>
          </cell>
          <cell r="BH52">
            <v>4</v>
          </cell>
          <cell r="BJ52">
            <v>1</v>
          </cell>
          <cell r="BL52">
            <v>3</v>
          </cell>
          <cell r="BM52">
            <v>2</v>
          </cell>
          <cell r="BO52">
            <v>1</v>
          </cell>
          <cell r="BT52">
            <v>4</v>
          </cell>
          <cell r="BV52">
            <v>2</v>
          </cell>
          <cell r="BW52">
            <v>1</v>
          </cell>
          <cell r="BY52">
            <v>6</v>
          </cell>
          <cell r="CE52">
            <v>2</v>
          </cell>
          <cell r="CF52">
            <v>6</v>
          </cell>
          <cell r="CG52">
            <v>9</v>
          </cell>
          <cell r="CH52">
            <v>9</v>
          </cell>
          <cell r="CI52">
            <v>2</v>
          </cell>
          <cell r="CK52">
            <v>1</v>
          </cell>
          <cell r="CL52">
            <v>10</v>
          </cell>
          <cell r="CM52">
            <v>2</v>
          </cell>
          <cell r="CO52">
            <v>2</v>
          </cell>
          <cell r="CP52">
            <v>5</v>
          </cell>
          <cell r="DL52">
            <v>3</v>
          </cell>
          <cell r="DP52">
            <v>1</v>
          </cell>
          <cell r="DQ52">
            <v>3</v>
          </cell>
          <cell r="DX52">
            <v>1</v>
          </cell>
          <cell r="DZ52">
            <v>1</v>
          </cell>
          <cell r="EB52">
            <v>4</v>
          </cell>
          <cell r="EC52">
            <v>1</v>
          </cell>
          <cell r="EF52">
            <v>3</v>
          </cell>
          <cell r="EG52">
            <v>1</v>
          </cell>
          <cell r="EH52">
            <v>3</v>
          </cell>
          <cell r="EI52">
            <v>8</v>
          </cell>
          <cell r="EO52">
            <v>2</v>
          </cell>
          <cell r="EP52">
            <v>3</v>
          </cell>
          <cell r="EQ52">
            <v>172</v>
          </cell>
        </row>
        <row r="53">
          <cell r="A53" t="str">
            <v>72</v>
          </cell>
          <cell r="K53">
            <v>2</v>
          </cell>
          <cell r="O53">
            <v>1</v>
          </cell>
          <cell r="AF53">
            <v>1</v>
          </cell>
          <cell r="AN53">
            <v>1</v>
          </cell>
          <cell r="AV53">
            <v>1</v>
          </cell>
          <cell r="BE53">
            <v>1</v>
          </cell>
          <cell r="BF53">
            <v>1</v>
          </cell>
          <cell r="BH53">
            <v>1</v>
          </cell>
          <cell r="BV53">
            <v>1</v>
          </cell>
          <cell r="BW53">
            <v>3</v>
          </cell>
          <cell r="CE53">
            <v>2</v>
          </cell>
          <cell r="CJ53">
            <v>2</v>
          </cell>
          <cell r="CM53">
            <v>1</v>
          </cell>
          <cell r="CN53">
            <v>2</v>
          </cell>
          <cell r="CX53">
            <v>1</v>
          </cell>
          <cell r="EB53">
            <v>3</v>
          </cell>
          <cell r="EQ53">
            <v>24</v>
          </cell>
        </row>
        <row r="54">
          <cell r="A54" t="str">
            <v>73</v>
          </cell>
          <cell r="C54">
            <v>1</v>
          </cell>
          <cell r="H54">
            <v>1</v>
          </cell>
          <cell r="P54">
            <v>1</v>
          </cell>
          <cell r="T54">
            <v>1</v>
          </cell>
          <cell r="AG54">
            <v>8</v>
          </cell>
          <cell r="AR54">
            <v>1</v>
          </cell>
          <cell r="BH54">
            <v>1</v>
          </cell>
          <cell r="BT54">
            <v>2</v>
          </cell>
          <cell r="BY54">
            <v>1</v>
          </cell>
          <cell r="DJ54">
            <v>2</v>
          </cell>
          <cell r="DK54">
            <v>3</v>
          </cell>
          <cell r="DQ54">
            <v>4</v>
          </cell>
          <cell r="EH54">
            <v>1</v>
          </cell>
          <cell r="EQ54">
            <v>27</v>
          </cell>
        </row>
        <row r="55">
          <cell r="A55" t="str">
            <v>74</v>
          </cell>
          <cell r="C55">
            <v>10</v>
          </cell>
          <cell r="F55">
            <v>1</v>
          </cell>
          <cell r="H55">
            <v>2</v>
          </cell>
          <cell r="I55">
            <v>1</v>
          </cell>
          <cell r="J55">
            <v>1</v>
          </cell>
          <cell r="L55">
            <v>3</v>
          </cell>
          <cell r="O55">
            <v>6</v>
          </cell>
          <cell r="T55">
            <v>3</v>
          </cell>
          <cell r="X55">
            <v>6</v>
          </cell>
          <cell r="AA55">
            <v>3</v>
          </cell>
          <cell r="AC55">
            <v>3</v>
          </cell>
          <cell r="AH55">
            <v>5</v>
          </cell>
          <cell r="AK55">
            <v>1</v>
          </cell>
          <cell r="AM55">
            <v>6</v>
          </cell>
          <cell r="AR55">
            <v>3</v>
          </cell>
          <cell r="AU55">
            <v>1</v>
          </cell>
          <cell r="AW55">
            <v>7</v>
          </cell>
          <cell r="BB55">
            <v>1</v>
          </cell>
          <cell r="BD55">
            <v>1</v>
          </cell>
          <cell r="BE55">
            <v>5</v>
          </cell>
          <cell r="BF55">
            <v>7</v>
          </cell>
          <cell r="BO55">
            <v>1</v>
          </cell>
          <cell r="BR55">
            <v>10</v>
          </cell>
          <cell r="BS55">
            <v>1</v>
          </cell>
          <cell r="BW55">
            <v>3</v>
          </cell>
          <cell r="BY55">
            <v>4</v>
          </cell>
          <cell r="CD55">
            <v>5</v>
          </cell>
          <cell r="CI55">
            <v>3</v>
          </cell>
          <cell r="CM55">
            <v>5</v>
          </cell>
          <cell r="CN55">
            <v>7</v>
          </cell>
          <cell r="CO55">
            <v>3</v>
          </cell>
          <cell r="CP55">
            <v>1</v>
          </cell>
          <cell r="DJ55">
            <v>1</v>
          </cell>
          <cell r="DK55">
            <v>1</v>
          </cell>
          <cell r="DL55">
            <v>6</v>
          </cell>
          <cell r="DO55">
            <v>1</v>
          </cell>
          <cell r="DQ55">
            <v>7</v>
          </cell>
          <cell r="DS55">
            <v>1</v>
          </cell>
          <cell r="DX55">
            <v>6</v>
          </cell>
          <cell r="DZ55">
            <v>4</v>
          </cell>
          <cell r="EB55">
            <v>7</v>
          </cell>
          <cell r="EF55">
            <v>3</v>
          </cell>
          <cell r="EI55">
            <v>8</v>
          </cell>
          <cell r="EO55">
            <v>1</v>
          </cell>
          <cell r="EP55">
            <v>1</v>
          </cell>
          <cell r="EQ55">
            <v>166</v>
          </cell>
        </row>
        <row r="56">
          <cell r="A56" t="str">
            <v>76</v>
          </cell>
          <cell r="BE56">
            <v>3</v>
          </cell>
          <cell r="EB56">
            <v>14</v>
          </cell>
          <cell r="EQ56">
            <v>17</v>
          </cell>
        </row>
        <row r="57">
          <cell r="A57" t="str">
            <v>77</v>
          </cell>
          <cell r="EB57">
            <v>16</v>
          </cell>
          <cell r="EQ57">
            <v>16</v>
          </cell>
        </row>
        <row r="58">
          <cell r="A58" t="str">
            <v>85</v>
          </cell>
          <cell r="C58">
            <v>7</v>
          </cell>
          <cell r="F58">
            <v>3</v>
          </cell>
          <cell r="G58">
            <v>6</v>
          </cell>
          <cell r="I58">
            <v>1</v>
          </cell>
          <cell r="L58">
            <v>3</v>
          </cell>
          <cell r="O58">
            <v>4</v>
          </cell>
          <cell r="X58">
            <v>2</v>
          </cell>
          <cell r="AB58">
            <v>6</v>
          </cell>
          <cell r="AH58">
            <v>2</v>
          </cell>
          <cell r="AM58">
            <v>5</v>
          </cell>
          <cell r="AW58">
            <v>12</v>
          </cell>
          <cell r="BB58">
            <v>7</v>
          </cell>
          <cell r="BE58">
            <v>5</v>
          </cell>
          <cell r="BF58">
            <v>6</v>
          </cell>
          <cell r="BR58">
            <v>14</v>
          </cell>
          <cell r="BW58">
            <v>5</v>
          </cell>
          <cell r="CI58">
            <v>7</v>
          </cell>
          <cell r="CN58">
            <v>15</v>
          </cell>
          <cell r="DL58">
            <v>3</v>
          </cell>
          <cell r="DO58">
            <v>6</v>
          </cell>
          <cell r="DP58">
            <v>3</v>
          </cell>
          <cell r="DX58">
            <v>2</v>
          </cell>
          <cell r="EB58">
            <v>4</v>
          </cell>
          <cell r="EI58">
            <v>5</v>
          </cell>
          <cell r="EM58">
            <v>4</v>
          </cell>
          <cell r="EQ58">
            <v>137</v>
          </cell>
        </row>
        <row r="59">
          <cell r="A59" t="str">
            <v>86</v>
          </cell>
          <cell r="C59">
            <v>9</v>
          </cell>
          <cell r="F59">
            <v>6</v>
          </cell>
          <cell r="G59">
            <v>4</v>
          </cell>
          <cell r="L59">
            <v>5</v>
          </cell>
          <cell r="O59">
            <v>9</v>
          </cell>
          <cell r="X59">
            <v>10</v>
          </cell>
          <cell r="AB59">
            <v>8</v>
          </cell>
          <cell r="AH59">
            <v>8</v>
          </cell>
          <cell r="AM59">
            <v>5</v>
          </cell>
          <cell r="AW59">
            <v>21</v>
          </cell>
          <cell r="BB59">
            <v>5</v>
          </cell>
          <cell r="BD59">
            <v>1</v>
          </cell>
          <cell r="BE59">
            <v>7</v>
          </cell>
          <cell r="BF59">
            <v>15</v>
          </cell>
          <cell r="BR59">
            <v>18</v>
          </cell>
          <cell r="BW59">
            <v>8</v>
          </cell>
          <cell r="CI59">
            <v>24</v>
          </cell>
          <cell r="CN59">
            <v>21</v>
          </cell>
          <cell r="DL59">
            <v>7</v>
          </cell>
          <cell r="DO59">
            <v>6</v>
          </cell>
          <cell r="DP59">
            <v>10</v>
          </cell>
          <cell r="DX59">
            <v>9</v>
          </cell>
          <cell r="EB59">
            <v>11</v>
          </cell>
          <cell r="EI59">
            <v>14</v>
          </cell>
          <cell r="EM59">
            <v>7</v>
          </cell>
          <cell r="EQ59">
            <v>248</v>
          </cell>
        </row>
        <row r="60">
          <cell r="A60" t="str">
            <v>87</v>
          </cell>
          <cell r="C60">
            <v>10</v>
          </cell>
          <cell r="F60">
            <v>6</v>
          </cell>
          <cell r="G60">
            <v>5</v>
          </cell>
          <cell r="L60">
            <v>6</v>
          </cell>
          <cell r="O60">
            <v>9</v>
          </cell>
          <cell r="X60">
            <v>3</v>
          </cell>
          <cell r="AB60">
            <v>5</v>
          </cell>
          <cell r="AH60">
            <v>3</v>
          </cell>
          <cell r="AM60">
            <v>8</v>
          </cell>
          <cell r="AW60">
            <v>13</v>
          </cell>
          <cell r="BB60">
            <v>3</v>
          </cell>
          <cell r="BE60">
            <v>10</v>
          </cell>
          <cell r="BF60">
            <v>9</v>
          </cell>
          <cell r="BR60">
            <v>14</v>
          </cell>
          <cell r="BW60">
            <v>8</v>
          </cell>
          <cell r="CI60">
            <v>22</v>
          </cell>
          <cell r="CN60">
            <v>19</v>
          </cell>
          <cell r="CQ60">
            <v>1</v>
          </cell>
          <cell r="DL60">
            <v>2</v>
          </cell>
          <cell r="DO60">
            <v>8</v>
          </cell>
          <cell r="DP60">
            <v>6</v>
          </cell>
          <cell r="DX60">
            <v>3</v>
          </cell>
          <cell r="EB60">
            <v>4</v>
          </cell>
          <cell r="EI60">
            <v>10</v>
          </cell>
          <cell r="EM60">
            <v>8</v>
          </cell>
          <cell r="EQ60">
            <v>195</v>
          </cell>
        </row>
        <row r="61">
          <cell r="A61" t="str">
            <v>Total général</v>
          </cell>
          <cell r="B61">
            <v>12</v>
          </cell>
          <cell r="C61">
            <v>691</v>
          </cell>
          <cell r="D61">
            <v>24</v>
          </cell>
          <cell r="E61">
            <v>9</v>
          </cell>
          <cell r="F61">
            <v>162</v>
          </cell>
          <cell r="G61">
            <v>134</v>
          </cell>
          <cell r="H61">
            <v>68</v>
          </cell>
          <cell r="I61">
            <v>102</v>
          </cell>
          <cell r="J61">
            <v>57</v>
          </cell>
          <cell r="K61">
            <v>26</v>
          </cell>
          <cell r="L61">
            <v>190</v>
          </cell>
          <cell r="M61">
            <v>21</v>
          </cell>
          <cell r="N61">
            <v>409</v>
          </cell>
          <cell r="O61">
            <v>127</v>
          </cell>
          <cell r="P61">
            <v>16</v>
          </cell>
          <cell r="Q61">
            <v>69</v>
          </cell>
          <cell r="R61">
            <v>15</v>
          </cell>
          <cell r="S61">
            <v>142</v>
          </cell>
          <cell r="T61">
            <v>7</v>
          </cell>
          <cell r="U61">
            <v>61</v>
          </cell>
          <cell r="V61">
            <v>56</v>
          </cell>
          <cell r="W61">
            <v>232</v>
          </cell>
          <cell r="X61">
            <v>8</v>
          </cell>
          <cell r="Y61">
            <v>122</v>
          </cell>
          <cell r="Z61">
            <v>116</v>
          </cell>
          <cell r="AA61">
            <v>70</v>
          </cell>
          <cell r="AB61">
            <v>201</v>
          </cell>
          <cell r="AC61">
            <v>10</v>
          </cell>
          <cell r="AD61">
            <v>10</v>
          </cell>
          <cell r="AE61">
            <v>63</v>
          </cell>
          <cell r="AF61">
            <v>46</v>
          </cell>
          <cell r="AG61">
            <v>263</v>
          </cell>
          <cell r="AH61">
            <v>11</v>
          </cell>
          <cell r="AI61">
            <v>21</v>
          </cell>
          <cell r="AJ61">
            <v>79</v>
          </cell>
          <cell r="AK61">
            <v>6</v>
          </cell>
          <cell r="AL61">
            <v>275</v>
          </cell>
          <cell r="AM61">
            <v>112</v>
          </cell>
          <cell r="AN61">
            <v>60</v>
          </cell>
          <cell r="AO61">
            <v>16</v>
          </cell>
          <cell r="AP61">
            <v>141</v>
          </cell>
          <cell r="AQ61">
            <v>89</v>
          </cell>
          <cell r="AR61">
            <v>70</v>
          </cell>
          <cell r="AS61">
            <v>68</v>
          </cell>
          <cell r="AT61">
            <v>104</v>
          </cell>
          <cell r="AU61">
            <v>338</v>
          </cell>
          <cell r="AV61">
            <v>105</v>
          </cell>
          <cell r="AW61">
            <v>138</v>
          </cell>
          <cell r="AX61">
            <v>30</v>
          </cell>
          <cell r="AY61">
            <v>12</v>
          </cell>
          <cell r="AZ61">
            <v>5</v>
          </cell>
          <cell r="BA61">
            <v>148</v>
          </cell>
          <cell r="BB61">
            <v>8</v>
          </cell>
          <cell r="BC61">
            <v>70</v>
          </cell>
          <cell r="BD61">
            <v>643</v>
          </cell>
          <cell r="BE61">
            <v>299</v>
          </cell>
          <cell r="BF61">
            <v>198</v>
          </cell>
          <cell r="BG61">
            <v>131</v>
          </cell>
          <cell r="BH61">
            <v>30</v>
          </cell>
          <cell r="BI61">
            <v>68</v>
          </cell>
          <cell r="BJ61">
            <v>1</v>
          </cell>
          <cell r="BK61">
            <v>5</v>
          </cell>
          <cell r="BL61">
            <v>17</v>
          </cell>
          <cell r="BM61">
            <v>125</v>
          </cell>
          <cell r="BN61">
            <v>94</v>
          </cell>
          <cell r="BO61">
            <v>8</v>
          </cell>
          <cell r="BP61">
            <v>134</v>
          </cell>
          <cell r="BQ61">
            <v>238</v>
          </cell>
          <cell r="BR61">
            <v>147</v>
          </cell>
          <cell r="BS61">
            <v>13</v>
          </cell>
          <cell r="BT61">
            <v>91</v>
          </cell>
          <cell r="BU61">
            <v>321</v>
          </cell>
          <cell r="BV61">
            <v>34</v>
          </cell>
          <cell r="BW61">
            <v>289</v>
          </cell>
          <cell r="BX61">
            <v>13</v>
          </cell>
          <cell r="BY61">
            <v>3</v>
          </cell>
          <cell r="BZ61">
            <v>14</v>
          </cell>
          <cell r="CA61">
            <v>180</v>
          </cell>
          <cell r="CB61">
            <v>296</v>
          </cell>
          <cell r="CC61">
            <v>265</v>
          </cell>
          <cell r="CD61">
            <v>377</v>
          </cell>
          <cell r="CE61">
            <v>190</v>
          </cell>
          <cell r="CF61">
            <v>175</v>
          </cell>
          <cell r="CG61">
            <v>138</v>
          </cell>
          <cell r="CH61">
            <v>139</v>
          </cell>
          <cell r="CI61">
            <v>231</v>
          </cell>
          <cell r="CJ61">
            <v>210</v>
          </cell>
          <cell r="CK61">
            <v>407</v>
          </cell>
          <cell r="CL61">
            <v>320</v>
          </cell>
          <cell r="CM61">
            <v>210</v>
          </cell>
          <cell r="CN61">
            <v>55</v>
          </cell>
          <cell r="CO61">
            <v>104</v>
          </cell>
          <cell r="CP61">
            <v>19</v>
          </cell>
          <cell r="CQ61">
            <v>39</v>
          </cell>
          <cell r="CR61">
            <v>56</v>
          </cell>
          <cell r="CS61">
            <v>14</v>
          </cell>
          <cell r="CT61">
            <v>11</v>
          </cell>
          <cell r="CU61">
            <v>51</v>
          </cell>
          <cell r="CV61">
            <v>74</v>
          </cell>
          <cell r="CW61">
            <v>6</v>
          </cell>
          <cell r="CX61">
            <v>10</v>
          </cell>
          <cell r="CY61">
            <v>2</v>
          </cell>
          <cell r="CZ61">
            <v>140</v>
          </cell>
          <cell r="DA61">
            <v>79</v>
          </cell>
          <cell r="DB61">
            <v>250</v>
          </cell>
          <cell r="DC61">
            <v>17</v>
          </cell>
          <cell r="DD61">
            <v>16</v>
          </cell>
          <cell r="DE61">
            <v>262</v>
          </cell>
          <cell r="DF61">
            <v>116</v>
          </cell>
          <cell r="DG61">
            <v>6</v>
          </cell>
          <cell r="DH61">
            <v>10</v>
          </cell>
          <cell r="DI61">
            <v>13</v>
          </cell>
          <cell r="DJ61">
            <v>7</v>
          </cell>
          <cell r="DK61">
            <v>39</v>
          </cell>
          <cell r="DL61">
            <v>9</v>
          </cell>
          <cell r="DM61">
            <v>221</v>
          </cell>
          <cell r="DN61">
            <v>36</v>
          </cell>
          <cell r="DO61">
            <v>106</v>
          </cell>
          <cell r="DP61">
            <v>7</v>
          </cell>
          <cell r="DQ61">
            <v>458</v>
          </cell>
          <cell r="DR61">
            <v>15</v>
          </cell>
          <cell r="DS61">
            <v>3</v>
          </cell>
          <cell r="DT61">
            <v>17</v>
          </cell>
          <cell r="DU61">
            <v>77</v>
          </cell>
          <cell r="DV61">
            <v>127</v>
          </cell>
          <cell r="DW61">
            <v>191</v>
          </cell>
          <cell r="DX61">
            <v>381</v>
          </cell>
          <cell r="DY61">
            <v>11</v>
          </cell>
          <cell r="DZ61">
            <v>108</v>
          </cell>
          <cell r="EA61">
            <v>63</v>
          </cell>
          <cell r="EB61">
            <v>203</v>
          </cell>
          <cell r="EC61">
            <v>30</v>
          </cell>
          <cell r="ED61">
            <v>103</v>
          </cell>
          <cell r="EE61">
            <v>134</v>
          </cell>
          <cell r="EF61">
            <v>15395</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v>
          </cell>
          <cell r="DT4" t="str">
            <v>RENNES ENSC</v>
          </cell>
          <cell r="DU4" t="str">
            <v>RENNES IEP</v>
          </cell>
          <cell r="DV4" t="str">
            <v>RENNES INSA</v>
          </cell>
          <cell r="DW4" t="str">
            <v>ROUBAIX ENSAIT</v>
          </cell>
          <cell r="DX4" t="str">
            <v>ROUEN</v>
          </cell>
          <cell r="DY4" t="str">
            <v>ROUEN INSA</v>
          </cell>
          <cell r="DZ4" t="str">
            <v>ST ETIENNE</v>
          </cell>
          <cell r="EA4" t="str">
            <v>ST ETIENNE ENI</v>
          </cell>
          <cell r="EB4" t="str">
            <v>STRASBOURG</v>
          </cell>
          <cell r="EC4" t="str">
            <v>STRASBOURG INSA</v>
          </cell>
          <cell r="ED4" t="str">
            <v>SURESNES INSHEA</v>
          </cell>
          <cell r="EE4" t="str">
            <v>TARBES ENI</v>
          </cell>
          <cell r="EF4" t="str">
            <v>TOULON</v>
          </cell>
          <cell r="EG4" t="str">
            <v>TOULOUSE 1</v>
          </cell>
          <cell r="EH4" t="str">
            <v>TOULOUSE 2</v>
          </cell>
          <cell r="EI4" t="str">
            <v>TOULOUSE 3</v>
          </cell>
          <cell r="EJ4" t="str">
            <v>TOULOUSE IEP</v>
          </cell>
          <cell r="EK4" t="str">
            <v>TOULOUSE INP</v>
          </cell>
          <cell r="EL4" t="str">
            <v>TOULOUSE INSA</v>
          </cell>
          <cell r="EM4" t="str">
            <v>TOURS</v>
          </cell>
          <cell r="EN4" t="str">
            <v>TROYES UTT</v>
          </cell>
          <cell r="EO4" t="str">
            <v>VALENCIENNES</v>
          </cell>
          <cell r="EP4" t="str">
            <v>VERSAILLES ST QUENT.</v>
          </cell>
          <cell r="EQ4" t="str">
            <v>Total général</v>
          </cell>
        </row>
        <row r="5">
          <cell r="A5" t="str">
            <v>01</v>
          </cell>
          <cell r="C5">
            <v>56</v>
          </cell>
          <cell r="E5">
            <v>4</v>
          </cell>
          <cell r="F5">
            <v>22</v>
          </cell>
          <cell r="G5">
            <v>14</v>
          </cell>
          <cell r="H5">
            <v>14</v>
          </cell>
          <cell r="I5">
            <v>8</v>
          </cell>
          <cell r="J5">
            <v>9</v>
          </cell>
          <cell r="L5">
            <v>14</v>
          </cell>
          <cell r="O5">
            <v>42</v>
          </cell>
          <cell r="P5">
            <v>2</v>
          </cell>
          <cell r="T5">
            <v>17</v>
          </cell>
          <cell r="V5">
            <v>11</v>
          </cell>
          <cell r="X5">
            <v>28</v>
          </cell>
          <cell r="Z5">
            <v>18</v>
          </cell>
          <cell r="AA5">
            <v>8</v>
          </cell>
          <cell r="AB5">
            <v>18</v>
          </cell>
          <cell r="AG5">
            <v>8</v>
          </cell>
          <cell r="AH5">
            <v>32</v>
          </cell>
          <cell r="AK5">
            <v>7</v>
          </cell>
          <cell r="AN5">
            <v>34</v>
          </cell>
          <cell r="AR5">
            <v>12</v>
          </cell>
          <cell r="AS5">
            <v>8</v>
          </cell>
          <cell r="AT5">
            <v>11</v>
          </cell>
          <cell r="AU5">
            <v>15</v>
          </cell>
          <cell r="AV5">
            <v>3</v>
          </cell>
          <cell r="AW5">
            <v>34</v>
          </cell>
          <cell r="AX5">
            <v>5</v>
          </cell>
          <cell r="BB5">
            <v>16</v>
          </cell>
          <cell r="BD5">
            <v>10</v>
          </cell>
          <cell r="BE5">
            <v>35</v>
          </cell>
          <cell r="BF5">
            <v>3</v>
          </cell>
          <cell r="BG5">
            <v>14</v>
          </cell>
          <cell r="BH5">
            <v>38</v>
          </cell>
          <cell r="BM5">
            <v>2</v>
          </cell>
          <cell r="BP5">
            <v>2</v>
          </cell>
          <cell r="BR5">
            <v>28</v>
          </cell>
          <cell r="BS5">
            <v>5</v>
          </cell>
          <cell r="BT5">
            <v>4</v>
          </cell>
          <cell r="BV5">
            <v>11</v>
          </cell>
          <cell r="BW5">
            <v>27</v>
          </cell>
          <cell r="BY5">
            <v>26</v>
          </cell>
          <cell r="CA5">
            <v>3</v>
          </cell>
          <cell r="CC5">
            <v>4</v>
          </cell>
          <cell r="CD5">
            <v>18</v>
          </cell>
          <cell r="CE5">
            <v>38</v>
          </cell>
          <cell r="CF5">
            <v>28</v>
          </cell>
          <cell r="CG5">
            <v>2</v>
          </cell>
          <cell r="CH5">
            <v>1</v>
          </cell>
          <cell r="CI5">
            <v>15</v>
          </cell>
          <cell r="CK5">
            <v>1</v>
          </cell>
          <cell r="CL5">
            <v>10</v>
          </cell>
          <cell r="CM5">
            <v>41</v>
          </cell>
          <cell r="CN5">
            <v>24</v>
          </cell>
          <cell r="CO5">
            <v>20</v>
          </cell>
          <cell r="CP5">
            <v>25</v>
          </cell>
          <cell r="CQ5">
            <v>7</v>
          </cell>
          <cell r="CS5">
            <v>7</v>
          </cell>
          <cell r="DJ5">
            <v>18</v>
          </cell>
          <cell r="DK5">
            <v>13</v>
          </cell>
          <cell r="DL5">
            <v>24</v>
          </cell>
          <cell r="DN5">
            <v>5</v>
          </cell>
          <cell r="DO5">
            <v>21</v>
          </cell>
          <cell r="DP5">
            <v>32</v>
          </cell>
          <cell r="DQ5">
            <v>6</v>
          </cell>
          <cell r="DS5">
            <v>1</v>
          </cell>
          <cell r="DU5">
            <v>1</v>
          </cell>
          <cell r="DX5">
            <v>22</v>
          </cell>
          <cell r="DZ5">
            <v>15</v>
          </cell>
          <cell r="EB5">
            <v>30</v>
          </cell>
          <cell r="EF5">
            <v>19</v>
          </cell>
          <cell r="EG5">
            <v>42</v>
          </cell>
          <cell r="EH5">
            <v>3</v>
          </cell>
          <cell r="EI5">
            <v>4</v>
          </cell>
          <cell r="EM5">
            <v>16</v>
          </cell>
          <cell r="EO5">
            <v>13</v>
          </cell>
          <cell r="EP5">
            <v>14</v>
          </cell>
          <cell r="EQ5">
            <v>1218</v>
          </cell>
        </row>
        <row r="6">
          <cell r="A6" t="str">
            <v>02</v>
          </cell>
          <cell r="B6">
            <v>6</v>
          </cell>
          <cell r="C6">
            <v>25</v>
          </cell>
          <cell r="E6">
            <v>3</v>
          </cell>
          <cell r="F6">
            <v>13</v>
          </cell>
          <cell r="G6">
            <v>10</v>
          </cell>
          <cell r="H6">
            <v>14</v>
          </cell>
          <cell r="I6">
            <v>9</v>
          </cell>
          <cell r="J6">
            <v>3</v>
          </cell>
          <cell r="K6">
            <v>1</v>
          </cell>
          <cell r="L6">
            <v>15</v>
          </cell>
          <cell r="O6">
            <v>26</v>
          </cell>
          <cell r="P6">
            <v>1</v>
          </cell>
          <cell r="Q6">
            <v>3</v>
          </cell>
          <cell r="T6">
            <v>11</v>
          </cell>
          <cell r="V6">
            <v>4</v>
          </cell>
          <cell r="X6">
            <v>14</v>
          </cell>
          <cell r="Z6">
            <v>9</v>
          </cell>
          <cell r="AA6">
            <v>9</v>
          </cell>
          <cell r="AB6">
            <v>15</v>
          </cell>
          <cell r="AG6">
            <v>6</v>
          </cell>
          <cell r="AH6">
            <v>21</v>
          </cell>
          <cell r="AK6">
            <v>7</v>
          </cell>
          <cell r="AN6">
            <v>14</v>
          </cell>
          <cell r="AP6">
            <v>5</v>
          </cell>
          <cell r="AR6">
            <v>14</v>
          </cell>
          <cell r="AS6">
            <v>7</v>
          </cell>
          <cell r="AT6">
            <v>6</v>
          </cell>
          <cell r="AU6">
            <v>6</v>
          </cell>
          <cell r="AW6">
            <v>27</v>
          </cell>
          <cell r="AX6">
            <v>1</v>
          </cell>
          <cell r="BA6">
            <v>1</v>
          </cell>
          <cell r="BB6">
            <v>16</v>
          </cell>
          <cell r="BD6">
            <v>4</v>
          </cell>
          <cell r="BE6">
            <v>30</v>
          </cell>
          <cell r="BG6">
            <v>11</v>
          </cell>
          <cell r="BH6">
            <v>21</v>
          </cell>
          <cell r="BM6">
            <v>4</v>
          </cell>
          <cell r="BR6">
            <v>17</v>
          </cell>
          <cell r="BT6">
            <v>4</v>
          </cell>
          <cell r="BV6">
            <v>6</v>
          </cell>
          <cell r="BW6">
            <v>14</v>
          </cell>
          <cell r="BY6">
            <v>12</v>
          </cell>
          <cell r="CA6">
            <v>2</v>
          </cell>
          <cell r="CC6">
            <v>2</v>
          </cell>
          <cell r="CD6">
            <v>9</v>
          </cell>
          <cell r="CE6">
            <v>28</v>
          </cell>
          <cell r="CF6">
            <v>21</v>
          </cell>
          <cell r="CH6">
            <v>1</v>
          </cell>
          <cell r="CI6">
            <v>10</v>
          </cell>
          <cell r="CK6">
            <v>2</v>
          </cell>
          <cell r="CL6">
            <v>10</v>
          </cell>
          <cell r="CM6">
            <v>29</v>
          </cell>
          <cell r="CN6">
            <v>13</v>
          </cell>
          <cell r="CO6">
            <v>19</v>
          </cell>
          <cell r="CP6">
            <v>13</v>
          </cell>
          <cell r="CQ6">
            <v>2</v>
          </cell>
          <cell r="CS6">
            <v>4</v>
          </cell>
          <cell r="CX6">
            <v>1</v>
          </cell>
          <cell r="DD6">
            <v>1</v>
          </cell>
          <cell r="DJ6">
            <v>12</v>
          </cell>
          <cell r="DK6">
            <v>7</v>
          </cell>
          <cell r="DL6">
            <v>20</v>
          </cell>
          <cell r="DN6">
            <v>1</v>
          </cell>
          <cell r="DO6">
            <v>19</v>
          </cell>
          <cell r="DP6">
            <v>15</v>
          </cell>
          <cell r="DQ6">
            <v>5</v>
          </cell>
          <cell r="DU6">
            <v>2</v>
          </cell>
          <cell r="DX6">
            <v>15</v>
          </cell>
          <cell r="DZ6">
            <v>8</v>
          </cell>
          <cell r="EB6">
            <v>16</v>
          </cell>
          <cell r="ED6">
            <v>1</v>
          </cell>
          <cell r="EF6">
            <v>17</v>
          </cell>
          <cell r="EG6">
            <v>24</v>
          </cell>
          <cell r="EH6">
            <v>5</v>
          </cell>
          <cell r="EI6">
            <v>2</v>
          </cell>
          <cell r="EJ6">
            <v>4</v>
          </cell>
          <cell r="EK6">
            <v>1</v>
          </cell>
          <cell r="EM6">
            <v>15</v>
          </cell>
          <cell r="EO6">
            <v>9</v>
          </cell>
          <cell r="EP6">
            <v>8</v>
          </cell>
          <cell r="EQ6">
            <v>818</v>
          </cell>
        </row>
        <row r="7">
          <cell r="A7" t="str">
            <v>03</v>
          </cell>
          <cell r="C7">
            <v>6</v>
          </cell>
          <cell r="E7">
            <v>1</v>
          </cell>
          <cell r="F7">
            <v>1</v>
          </cell>
          <cell r="G7">
            <v>2</v>
          </cell>
          <cell r="H7">
            <v>3</v>
          </cell>
          <cell r="I7">
            <v>1</v>
          </cell>
          <cell r="J7">
            <v>2</v>
          </cell>
          <cell r="L7">
            <v>3</v>
          </cell>
          <cell r="O7">
            <v>5</v>
          </cell>
          <cell r="T7">
            <v>2</v>
          </cell>
          <cell r="V7">
            <v>1</v>
          </cell>
          <cell r="X7">
            <v>4</v>
          </cell>
          <cell r="Z7">
            <v>2</v>
          </cell>
          <cell r="AA7">
            <v>1</v>
          </cell>
          <cell r="AB7">
            <v>3</v>
          </cell>
          <cell r="AG7">
            <v>1</v>
          </cell>
          <cell r="AH7">
            <v>6</v>
          </cell>
          <cell r="AN7">
            <v>6</v>
          </cell>
          <cell r="AR7">
            <v>1</v>
          </cell>
          <cell r="AS7">
            <v>2</v>
          </cell>
          <cell r="AT7">
            <v>1</v>
          </cell>
          <cell r="AU7">
            <v>2</v>
          </cell>
          <cell r="AW7">
            <v>6</v>
          </cell>
          <cell r="BB7">
            <v>1</v>
          </cell>
          <cell r="BE7">
            <v>7</v>
          </cell>
          <cell r="BH7">
            <v>4</v>
          </cell>
          <cell r="BR7">
            <v>2</v>
          </cell>
          <cell r="BW7">
            <v>2</v>
          </cell>
          <cell r="BY7">
            <v>5</v>
          </cell>
          <cell r="CD7">
            <v>5</v>
          </cell>
          <cell r="CE7">
            <v>2</v>
          </cell>
          <cell r="CF7">
            <v>7</v>
          </cell>
          <cell r="CI7">
            <v>5</v>
          </cell>
          <cell r="CL7">
            <v>4</v>
          </cell>
          <cell r="CM7">
            <v>5</v>
          </cell>
          <cell r="CN7">
            <v>3</v>
          </cell>
          <cell r="CO7">
            <v>6</v>
          </cell>
          <cell r="CP7">
            <v>3</v>
          </cell>
          <cell r="DJ7">
            <v>2</v>
          </cell>
          <cell r="DK7">
            <v>5</v>
          </cell>
          <cell r="DL7">
            <v>4</v>
          </cell>
          <cell r="DO7">
            <v>4</v>
          </cell>
          <cell r="DP7">
            <v>5</v>
          </cell>
          <cell r="DX7">
            <v>3</v>
          </cell>
          <cell r="DZ7">
            <v>1</v>
          </cell>
          <cell r="EB7">
            <v>4</v>
          </cell>
          <cell r="EF7">
            <v>2</v>
          </cell>
          <cell r="EG7">
            <v>4</v>
          </cell>
          <cell r="EM7">
            <v>2</v>
          </cell>
          <cell r="EO7">
            <v>1</v>
          </cell>
          <cell r="EP7">
            <v>2</v>
          </cell>
          <cell r="EQ7">
            <v>162</v>
          </cell>
        </row>
        <row r="8">
          <cell r="A8" t="str">
            <v>04</v>
          </cell>
          <cell r="B8">
            <v>4</v>
          </cell>
          <cell r="C8">
            <v>4</v>
          </cell>
          <cell r="F8">
            <v>6</v>
          </cell>
          <cell r="G8">
            <v>2</v>
          </cell>
          <cell r="H8">
            <v>4</v>
          </cell>
          <cell r="J8">
            <v>3</v>
          </cell>
          <cell r="L8">
            <v>2</v>
          </cell>
          <cell r="O8">
            <v>4</v>
          </cell>
          <cell r="P8">
            <v>1</v>
          </cell>
          <cell r="Q8">
            <v>4</v>
          </cell>
          <cell r="T8">
            <v>1</v>
          </cell>
          <cell r="Z8">
            <v>1</v>
          </cell>
          <cell r="AB8">
            <v>4</v>
          </cell>
          <cell r="AG8">
            <v>1</v>
          </cell>
          <cell r="AH8">
            <v>3</v>
          </cell>
          <cell r="AK8">
            <v>1</v>
          </cell>
          <cell r="AN8">
            <v>2</v>
          </cell>
          <cell r="AO8">
            <v>1</v>
          </cell>
          <cell r="AP8">
            <v>7</v>
          </cell>
          <cell r="AR8">
            <v>1</v>
          </cell>
          <cell r="AS8">
            <v>3</v>
          </cell>
          <cell r="AT8">
            <v>1</v>
          </cell>
          <cell r="AW8">
            <v>8</v>
          </cell>
          <cell r="BA8">
            <v>6</v>
          </cell>
          <cell r="BD8">
            <v>1</v>
          </cell>
          <cell r="BE8">
            <v>6</v>
          </cell>
          <cell r="BG8">
            <v>7</v>
          </cell>
          <cell r="BH8">
            <v>3</v>
          </cell>
          <cell r="BJ8">
            <v>1</v>
          </cell>
          <cell r="BM8">
            <v>8</v>
          </cell>
          <cell r="BO8">
            <v>4</v>
          </cell>
          <cell r="BR8">
            <v>4</v>
          </cell>
          <cell r="BT8">
            <v>4</v>
          </cell>
          <cell r="BV8">
            <v>2</v>
          </cell>
          <cell r="BW8">
            <v>4</v>
          </cell>
          <cell r="BY8">
            <v>5</v>
          </cell>
          <cell r="CE8">
            <v>16</v>
          </cell>
          <cell r="CF8">
            <v>5</v>
          </cell>
          <cell r="CG8">
            <v>2</v>
          </cell>
          <cell r="CI8">
            <v>3</v>
          </cell>
          <cell r="CL8">
            <v>14</v>
          </cell>
          <cell r="CM8">
            <v>8</v>
          </cell>
          <cell r="CO8">
            <v>2</v>
          </cell>
          <cell r="CP8">
            <v>4</v>
          </cell>
          <cell r="CS8">
            <v>5</v>
          </cell>
          <cell r="DC8">
            <v>1</v>
          </cell>
          <cell r="DD8">
            <v>1</v>
          </cell>
          <cell r="DJ8">
            <v>3</v>
          </cell>
          <cell r="DK8">
            <v>4</v>
          </cell>
          <cell r="DL8">
            <v>2</v>
          </cell>
          <cell r="DN8">
            <v>1</v>
          </cell>
          <cell r="DO8">
            <v>3</v>
          </cell>
          <cell r="DP8">
            <v>4</v>
          </cell>
          <cell r="DQ8">
            <v>4</v>
          </cell>
          <cell r="DU8">
            <v>2</v>
          </cell>
          <cell r="DX8">
            <v>1</v>
          </cell>
          <cell r="DZ8">
            <v>2</v>
          </cell>
          <cell r="EB8">
            <v>7</v>
          </cell>
          <cell r="EG8">
            <v>2</v>
          </cell>
          <cell r="EJ8">
            <v>5</v>
          </cell>
          <cell r="EM8">
            <v>3</v>
          </cell>
          <cell r="EO8">
            <v>2</v>
          </cell>
          <cell r="EP8">
            <v>3</v>
          </cell>
          <cell r="EQ8">
            <v>232</v>
          </cell>
        </row>
        <row r="9">
          <cell r="A9" t="str">
            <v>05</v>
          </cell>
          <cell r="B9">
            <v>3</v>
          </cell>
          <cell r="C9">
            <v>48</v>
          </cell>
          <cell r="D9">
            <v>1</v>
          </cell>
          <cell r="F9">
            <v>16</v>
          </cell>
          <cell r="G9">
            <v>15</v>
          </cell>
          <cell r="H9">
            <v>14</v>
          </cell>
          <cell r="I9">
            <v>11</v>
          </cell>
          <cell r="J9">
            <v>3</v>
          </cell>
          <cell r="K9">
            <v>4</v>
          </cell>
          <cell r="L9">
            <v>16</v>
          </cell>
          <cell r="O9">
            <v>46</v>
          </cell>
          <cell r="P9">
            <v>1</v>
          </cell>
          <cell r="Q9">
            <v>2</v>
          </cell>
          <cell r="T9">
            <v>17</v>
          </cell>
          <cell r="V9">
            <v>9</v>
          </cell>
          <cell r="W9">
            <v>6</v>
          </cell>
          <cell r="X9">
            <v>28</v>
          </cell>
          <cell r="Z9">
            <v>16</v>
          </cell>
          <cell r="AA9">
            <v>11</v>
          </cell>
          <cell r="AB9">
            <v>16</v>
          </cell>
          <cell r="AC9">
            <v>4</v>
          </cell>
          <cell r="AF9">
            <v>1</v>
          </cell>
          <cell r="AG9">
            <v>9</v>
          </cell>
          <cell r="AH9">
            <v>21</v>
          </cell>
          <cell r="AK9">
            <v>12</v>
          </cell>
          <cell r="AN9">
            <v>39</v>
          </cell>
          <cell r="AO9">
            <v>2</v>
          </cell>
          <cell r="AP9">
            <v>5</v>
          </cell>
          <cell r="AQ9">
            <v>3</v>
          </cell>
          <cell r="AR9">
            <v>16</v>
          </cell>
          <cell r="AS9">
            <v>4</v>
          </cell>
          <cell r="AT9">
            <v>12</v>
          </cell>
          <cell r="AU9">
            <v>13</v>
          </cell>
          <cell r="AV9">
            <v>43</v>
          </cell>
          <cell r="AW9">
            <v>8</v>
          </cell>
          <cell r="AX9">
            <v>13</v>
          </cell>
          <cell r="BA9">
            <v>3</v>
          </cell>
          <cell r="BB9">
            <v>14</v>
          </cell>
          <cell r="BD9">
            <v>13</v>
          </cell>
          <cell r="BE9">
            <v>37</v>
          </cell>
          <cell r="BF9">
            <v>6</v>
          </cell>
          <cell r="BG9">
            <v>31</v>
          </cell>
          <cell r="BH9">
            <v>7</v>
          </cell>
          <cell r="BI9">
            <v>1</v>
          </cell>
          <cell r="BJ9">
            <v>1</v>
          </cell>
          <cell r="BM9">
            <v>2</v>
          </cell>
          <cell r="BN9">
            <v>2</v>
          </cell>
          <cell r="BO9">
            <v>9</v>
          </cell>
          <cell r="BR9">
            <v>23</v>
          </cell>
          <cell r="BS9">
            <v>1</v>
          </cell>
          <cell r="BT9">
            <v>10</v>
          </cell>
          <cell r="BV9">
            <v>7</v>
          </cell>
          <cell r="BW9">
            <v>19</v>
          </cell>
          <cell r="BY9">
            <v>21</v>
          </cell>
          <cell r="CA9">
            <v>1</v>
          </cell>
          <cell r="CC9">
            <v>3</v>
          </cell>
          <cell r="CD9">
            <v>19</v>
          </cell>
          <cell r="CE9">
            <v>64</v>
          </cell>
          <cell r="CF9">
            <v>15</v>
          </cell>
          <cell r="CG9">
            <v>2</v>
          </cell>
          <cell r="CH9">
            <v>1</v>
          </cell>
          <cell r="CI9">
            <v>12</v>
          </cell>
          <cell r="CK9">
            <v>9</v>
          </cell>
          <cell r="CL9">
            <v>21</v>
          </cell>
          <cell r="CM9">
            <v>34</v>
          </cell>
          <cell r="CN9">
            <v>16</v>
          </cell>
          <cell r="CO9">
            <v>23</v>
          </cell>
          <cell r="CP9">
            <v>30</v>
          </cell>
          <cell r="CQ9">
            <v>5</v>
          </cell>
          <cell r="CS9">
            <v>42</v>
          </cell>
          <cell r="CX9">
            <v>1</v>
          </cell>
          <cell r="DC9">
            <v>1</v>
          </cell>
          <cell r="DD9">
            <v>3</v>
          </cell>
          <cell r="DJ9">
            <v>12</v>
          </cell>
          <cell r="DK9">
            <v>11</v>
          </cell>
          <cell r="DL9">
            <v>23</v>
          </cell>
          <cell r="DN9">
            <v>2</v>
          </cell>
          <cell r="DO9">
            <v>24</v>
          </cell>
          <cell r="DP9">
            <v>36</v>
          </cell>
          <cell r="DQ9">
            <v>9</v>
          </cell>
          <cell r="DU9">
            <v>2</v>
          </cell>
          <cell r="DX9">
            <v>18</v>
          </cell>
          <cell r="DZ9">
            <v>16</v>
          </cell>
          <cell r="EB9">
            <v>34</v>
          </cell>
          <cell r="EF9">
            <v>9</v>
          </cell>
          <cell r="EG9">
            <v>21</v>
          </cell>
          <cell r="EH9">
            <v>9</v>
          </cell>
          <cell r="EI9">
            <v>6</v>
          </cell>
          <cell r="EJ9">
            <v>3</v>
          </cell>
          <cell r="EK9">
            <v>2</v>
          </cell>
          <cell r="EM9">
            <v>10</v>
          </cell>
          <cell r="EO9">
            <v>5</v>
          </cell>
          <cell r="EP9">
            <v>21</v>
          </cell>
          <cell r="EQ9">
            <v>1270</v>
          </cell>
        </row>
        <row r="10">
          <cell r="A10" t="str">
            <v>06</v>
          </cell>
          <cell r="B10">
            <v>1</v>
          </cell>
          <cell r="C10">
            <v>68</v>
          </cell>
          <cell r="D10">
            <v>1</v>
          </cell>
          <cell r="F10">
            <v>19</v>
          </cell>
          <cell r="G10">
            <v>18</v>
          </cell>
          <cell r="H10">
            <v>11</v>
          </cell>
          <cell r="I10">
            <v>4</v>
          </cell>
          <cell r="J10">
            <v>8</v>
          </cell>
          <cell r="L10">
            <v>13</v>
          </cell>
          <cell r="O10">
            <v>47</v>
          </cell>
          <cell r="P10">
            <v>1</v>
          </cell>
          <cell r="Q10">
            <v>1</v>
          </cell>
          <cell r="T10">
            <v>25</v>
          </cell>
          <cell r="V10">
            <v>16</v>
          </cell>
          <cell r="W10">
            <v>1</v>
          </cell>
          <cell r="X10">
            <v>37</v>
          </cell>
          <cell r="Z10">
            <v>20</v>
          </cell>
          <cell r="AA10">
            <v>29</v>
          </cell>
          <cell r="AB10">
            <v>27</v>
          </cell>
          <cell r="AC10">
            <v>14</v>
          </cell>
          <cell r="AF10">
            <v>3</v>
          </cell>
          <cell r="AG10">
            <v>5</v>
          </cell>
          <cell r="AH10">
            <v>29</v>
          </cell>
          <cell r="AK10">
            <v>12</v>
          </cell>
          <cell r="AL10">
            <v>1</v>
          </cell>
          <cell r="AN10">
            <v>59</v>
          </cell>
          <cell r="AO10">
            <v>2</v>
          </cell>
          <cell r="AP10">
            <v>2</v>
          </cell>
          <cell r="AQ10">
            <v>2</v>
          </cell>
          <cell r="AR10">
            <v>13</v>
          </cell>
          <cell r="AS10">
            <v>13</v>
          </cell>
          <cell r="AT10">
            <v>11</v>
          </cell>
          <cell r="AU10">
            <v>17</v>
          </cell>
          <cell r="AV10">
            <v>41</v>
          </cell>
          <cell r="AW10">
            <v>18</v>
          </cell>
          <cell r="AX10">
            <v>6</v>
          </cell>
          <cell r="AY10">
            <v>2</v>
          </cell>
          <cell r="BA10">
            <v>1</v>
          </cell>
          <cell r="BB10">
            <v>10</v>
          </cell>
          <cell r="BD10">
            <v>16</v>
          </cell>
          <cell r="BE10">
            <v>69</v>
          </cell>
          <cell r="BF10">
            <v>14</v>
          </cell>
          <cell r="BG10">
            <v>18</v>
          </cell>
          <cell r="BH10">
            <v>45</v>
          </cell>
          <cell r="BI10">
            <v>1</v>
          </cell>
          <cell r="BJ10">
            <v>1</v>
          </cell>
          <cell r="BM10">
            <v>1</v>
          </cell>
          <cell r="BN10">
            <v>2</v>
          </cell>
          <cell r="BO10">
            <v>18</v>
          </cell>
          <cell r="BR10">
            <v>23</v>
          </cell>
          <cell r="BS10">
            <v>33</v>
          </cell>
          <cell r="BT10">
            <v>5</v>
          </cell>
          <cell r="BV10">
            <v>14</v>
          </cell>
          <cell r="BW10">
            <v>37</v>
          </cell>
          <cell r="BY10">
            <v>33</v>
          </cell>
          <cell r="CD10">
            <v>21</v>
          </cell>
          <cell r="CE10">
            <v>37</v>
          </cell>
          <cell r="CF10">
            <v>9</v>
          </cell>
          <cell r="CG10">
            <v>1</v>
          </cell>
          <cell r="CH10">
            <v>1</v>
          </cell>
          <cell r="CI10">
            <v>17</v>
          </cell>
          <cell r="CJ10">
            <v>2</v>
          </cell>
          <cell r="CL10">
            <v>6</v>
          </cell>
          <cell r="CM10">
            <v>21</v>
          </cell>
          <cell r="CN10">
            <v>25</v>
          </cell>
          <cell r="CO10">
            <v>44</v>
          </cell>
          <cell r="CP10">
            <v>19</v>
          </cell>
          <cell r="CQ10">
            <v>35</v>
          </cell>
          <cell r="CS10">
            <v>46</v>
          </cell>
          <cell r="CT10">
            <v>1</v>
          </cell>
          <cell r="CY10">
            <v>1</v>
          </cell>
          <cell r="CZ10">
            <v>1</v>
          </cell>
          <cell r="DB10">
            <v>14</v>
          </cell>
          <cell r="DJ10">
            <v>20</v>
          </cell>
          <cell r="DK10">
            <v>4</v>
          </cell>
          <cell r="DL10">
            <v>35</v>
          </cell>
          <cell r="DN10">
            <v>3</v>
          </cell>
          <cell r="DO10">
            <v>24</v>
          </cell>
          <cell r="DP10">
            <v>41</v>
          </cell>
          <cell r="DQ10">
            <v>8</v>
          </cell>
          <cell r="DR10">
            <v>2</v>
          </cell>
          <cell r="DS10">
            <v>1</v>
          </cell>
          <cell r="DX10">
            <v>18</v>
          </cell>
          <cell r="DZ10">
            <v>26</v>
          </cell>
          <cell r="EB10">
            <v>27</v>
          </cell>
          <cell r="EC10">
            <v>2</v>
          </cell>
          <cell r="EF10">
            <v>18</v>
          </cell>
          <cell r="EG10">
            <v>26</v>
          </cell>
          <cell r="EH10">
            <v>8</v>
          </cell>
          <cell r="EI10">
            <v>29</v>
          </cell>
          <cell r="EJ10">
            <v>1</v>
          </cell>
          <cell r="EK10">
            <v>3</v>
          </cell>
          <cell r="EL10">
            <v>1</v>
          </cell>
          <cell r="EM10">
            <v>20</v>
          </cell>
          <cell r="EO10">
            <v>20</v>
          </cell>
          <cell r="EP10">
            <v>14</v>
          </cell>
          <cell r="EQ10">
            <v>1590</v>
          </cell>
        </row>
        <row r="11">
          <cell r="A11" t="str">
            <v>07</v>
          </cell>
          <cell r="C11">
            <v>22</v>
          </cell>
          <cell r="F11">
            <v>6</v>
          </cell>
          <cell r="G11">
            <v>3</v>
          </cell>
          <cell r="H11">
            <v>11</v>
          </cell>
          <cell r="I11">
            <v>3</v>
          </cell>
          <cell r="J11">
            <v>3</v>
          </cell>
          <cell r="L11">
            <v>20</v>
          </cell>
          <cell r="O11">
            <v>6</v>
          </cell>
          <cell r="P11">
            <v>8</v>
          </cell>
          <cell r="T11">
            <v>4</v>
          </cell>
          <cell r="V11">
            <v>1</v>
          </cell>
          <cell r="X11">
            <v>11</v>
          </cell>
          <cell r="Z11">
            <v>8</v>
          </cell>
          <cell r="AA11">
            <v>1</v>
          </cell>
          <cell r="AC11">
            <v>7</v>
          </cell>
          <cell r="AG11">
            <v>2</v>
          </cell>
          <cell r="AH11">
            <v>11</v>
          </cell>
          <cell r="AM11">
            <v>3</v>
          </cell>
          <cell r="AO11">
            <v>20</v>
          </cell>
          <cell r="AR11">
            <v>6</v>
          </cell>
          <cell r="AS11">
            <v>3</v>
          </cell>
          <cell r="AT11">
            <v>1</v>
          </cell>
          <cell r="AU11">
            <v>8</v>
          </cell>
          <cell r="AW11">
            <v>1</v>
          </cell>
          <cell r="AX11">
            <v>16</v>
          </cell>
          <cell r="BB11">
            <v>9</v>
          </cell>
          <cell r="BD11">
            <v>1</v>
          </cell>
          <cell r="BE11">
            <v>21</v>
          </cell>
          <cell r="BF11">
            <v>5</v>
          </cell>
          <cell r="BG11">
            <v>15</v>
          </cell>
          <cell r="BH11">
            <v>1</v>
          </cell>
          <cell r="BJ11">
            <v>5</v>
          </cell>
          <cell r="BR11">
            <v>1</v>
          </cell>
          <cell r="BS11">
            <v>4</v>
          </cell>
          <cell r="BT11">
            <v>19</v>
          </cell>
          <cell r="BV11">
            <v>3</v>
          </cell>
          <cell r="BW11">
            <v>9</v>
          </cell>
          <cell r="BY11">
            <v>9</v>
          </cell>
          <cell r="CC11">
            <v>1</v>
          </cell>
          <cell r="CD11">
            <v>12</v>
          </cell>
          <cell r="CG11">
            <v>40</v>
          </cell>
          <cell r="CH11">
            <v>7</v>
          </cell>
          <cell r="CI11">
            <v>13</v>
          </cell>
          <cell r="CJ11">
            <v>1</v>
          </cell>
          <cell r="CK11">
            <v>11</v>
          </cell>
          <cell r="CL11">
            <v>17</v>
          </cell>
          <cell r="CM11">
            <v>15</v>
          </cell>
          <cell r="CO11">
            <v>9</v>
          </cell>
          <cell r="CP11">
            <v>9</v>
          </cell>
          <cell r="CQ11">
            <v>2</v>
          </cell>
          <cell r="CR11">
            <v>1</v>
          </cell>
          <cell r="CS11">
            <v>1</v>
          </cell>
          <cell r="DD11">
            <v>6</v>
          </cell>
          <cell r="DJ11">
            <v>3</v>
          </cell>
          <cell r="DK11">
            <v>2</v>
          </cell>
          <cell r="DL11">
            <v>13</v>
          </cell>
          <cell r="DN11">
            <v>2</v>
          </cell>
          <cell r="DO11">
            <v>6</v>
          </cell>
          <cell r="DQ11">
            <v>8</v>
          </cell>
          <cell r="DX11">
            <v>12</v>
          </cell>
          <cell r="DZ11">
            <v>7</v>
          </cell>
          <cell r="EB11">
            <v>12</v>
          </cell>
          <cell r="ED11">
            <v>1</v>
          </cell>
          <cell r="EF11">
            <v>2</v>
          </cell>
          <cell r="EG11">
            <v>1</v>
          </cell>
          <cell r="EH11">
            <v>30</v>
          </cell>
          <cell r="EI11">
            <v>1</v>
          </cell>
          <cell r="EM11">
            <v>12</v>
          </cell>
          <cell r="EO11">
            <v>1</v>
          </cell>
          <cell r="EQ11">
            <v>545</v>
          </cell>
        </row>
        <row r="12">
          <cell r="A12" t="str">
            <v>08</v>
          </cell>
          <cell r="C12">
            <v>7</v>
          </cell>
          <cell r="F12">
            <v>3</v>
          </cell>
          <cell r="G12">
            <v>3</v>
          </cell>
          <cell r="H12">
            <v>1</v>
          </cell>
          <cell r="I12">
            <v>1</v>
          </cell>
          <cell r="J12">
            <v>2</v>
          </cell>
          <cell r="L12">
            <v>5</v>
          </cell>
          <cell r="P12">
            <v>8</v>
          </cell>
          <cell r="T12">
            <v>2</v>
          </cell>
          <cell r="X12">
            <v>8</v>
          </cell>
          <cell r="AA12">
            <v>1</v>
          </cell>
          <cell r="AC12">
            <v>5</v>
          </cell>
          <cell r="AG12">
            <v>1</v>
          </cell>
          <cell r="AH12">
            <v>3</v>
          </cell>
          <cell r="AO12">
            <v>5</v>
          </cell>
          <cell r="AU12">
            <v>2</v>
          </cell>
          <cell r="AW12">
            <v>1</v>
          </cell>
          <cell r="AX12">
            <v>8</v>
          </cell>
          <cell r="BB12">
            <v>4</v>
          </cell>
          <cell r="BE12">
            <v>9</v>
          </cell>
          <cell r="BG12">
            <v>6</v>
          </cell>
          <cell r="BH12">
            <v>7</v>
          </cell>
          <cell r="BJ12">
            <v>4</v>
          </cell>
          <cell r="BT12">
            <v>9</v>
          </cell>
          <cell r="BV12">
            <v>2</v>
          </cell>
          <cell r="BW12">
            <v>6</v>
          </cell>
          <cell r="BY12">
            <v>3</v>
          </cell>
          <cell r="CD12">
            <v>1</v>
          </cell>
          <cell r="CG12">
            <v>2</v>
          </cell>
          <cell r="CH12">
            <v>21</v>
          </cell>
          <cell r="CK12">
            <v>1</v>
          </cell>
          <cell r="CL12">
            <v>2</v>
          </cell>
          <cell r="CM12">
            <v>10</v>
          </cell>
          <cell r="CO12">
            <v>1</v>
          </cell>
          <cell r="CP12">
            <v>1</v>
          </cell>
          <cell r="CR12">
            <v>1</v>
          </cell>
          <cell r="CX12">
            <v>4</v>
          </cell>
          <cell r="DJ12">
            <v>2</v>
          </cell>
          <cell r="DK12">
            <v>2</v>
          </cell>
          <cell r="DL12">
            <v>5</v>
          </cell>
          <cell r="DO12">
            <v>3</v>
          </cell>
          <cell r="DQ12">
            <v>4</v>
          </cell>
          <cell r="DX12">
            <v>7</v>
          </cell>
          <cell r="DZ12">
            <v>3</v>
          </cell>
          <cell r="EB12">
            <v>8</v>
          </cell>
          <cell r="EH12">
            <v>8</v>
          </cell>
          <cell r="EM12">
            <v>5</v>
          </cell>
          <cell r="EQ12">
            <v>207</v>
          </cell>
        </row>
        <row r="13">
          <cell r="A13" t="str">
            <v>09</v>
          </cell>
          <cell r="B13">
            <v>1</v>
          </cell>
          <cell r="C13">
            <v>27</v>
          </cell>
          <cell r="E13">
            <v>1</v>
          </cell>
          <cell r="F13">
            <v>14</v>
          </cell>
          <cell r="G13">
            <v>8</v>
          </cell>
          <cell r="H13">
            <v>9</v>
          </cell>
          <cell r="I13">
            <v>10</v>
          </cell>
          <cell r="J13">
            <v>6</v>
          </cell>
          <cell r="L13">
            <v>8</v>
          </cell>
          <cell r="O13">
            <v>5</v>
          </cell>
          <cell r="P13">
            <v>26</v>
          </cell>
          <cell r="T13">
            <v>6</v>
          </cell>
          <cell r="V13">
            <v>2</v>
          </cell>
          <cell r="X13">
            <v>12</v>
          </cell>
          <cell r="Z13">
            <v>13</v>
          </cell>
          <cell r="AA13">
            <v>5</v>
          </cell>
          <cell r="AC13">
            <v>9</v>
          </cell>
          <cell r="AG13">
            <v>2</v>
          </cell>
          <cell r="AH13">
            <v>10</v>
          </cell>
          <cell r="AK13">
            <v>1</v>
          </cell>
          <cell r="AM13">
            <v>2</v>
          </cell>
          <cell r="AN13">
            <v>1</v>
          </cell>
          <cell r="AO13">
            <v>21</v>
          </cell>
          <cell r="AR13">
            <v>6</v>
          </cell>
          <cell r="AS13">
            <v>1</v>
          </cell>
          <cell r="AT13">
            <v>2</v>
          </cell>
          <cell r="AU13">
            <v>4</v>
          </cell>
          <cell r="AV13">
            <v>1</v>
          </cell>
          <cell r="AW13">
            <v>2</v>
          </cell>
          <cell r="AX13">
            <v>21</v>
          </cell>
          <cell r="BB13">
            <v>8</v>
          </cell>
          <cell r="BD13">
            <v>4</v>
          </cell>
          <cell r="BE13">
            <v>21</v>
          </cell>
          <cell r="BF13">
            <v>4</v>
          </cell>
          <cell r="BG13">
            <v>18</v>
          </cell>
          <cell r="BH13">
            <v>11</v>
          </cell>
          <cell r="BJ13">
            <v>7</v>
          </cell>
          <cell r="BN13">
            <v>1</v>
          </cell>
          <cell r="BO13">
            <v>3</v>
          </cell>
          <cell r="BP13">
            <v>2</v>
          </cell>
          <cell r="BS13">
            <v>4</v>
          </cell>
          <cell r="BT13">
            <v>18</v>
          </cell>
          <cell r="BV13">
            <v>3</v>
          </cell>
          <cell r="BW13">
            <v>11</v>
          </cell>
          <cell r="BY13">
            <v>10</v>
          </cell>
          <cell r="CA13">
            <v>1</v>
          </cell>
          <cell r="CC13">
            <v>1</v>
          </cell>
          <cell r="CD13">
            <v>7</v>
          </cell>
          <cell r="CF13">
            <v>1</v>
          </cell>
          <cell r="CG13">
            <v>32</v>
          </cell>
          <cell r="CH13">
            <v>51</v>
          </cell>
          <cell r="CI13">
            <v>7</v>
          </cell>
          <cell r="CK13">
            <v>18</v>
          </cell>
          <cell r="CL13">
            <v>8</v>
          </cell>
          <cell r="CM13">
            <v>21</v>
          </cell>
          <cell r="CO13">
            <v>10</v>
          </cell>
          <cell r="CP13">
            <v>9</v>
          </cell>
          <cell r="CR13">
            <v>1</v>
          </cell>
          <cell r="CX13">
            <v>4</v>
          </cell>
          <cell r="DJ13">
            <v>11</v>
          </cell>
          <cell r="DK13">
            <v>6</v>
          </cell>
          <cell r="DL13">
            <v>10</v>
          </cell>
          <cell r="DO13">
            <v>11</v>
          </cell>
          <cell r="DQ13">
            <v>10</v>
          </cell>
          <cell r="DX13">
            <v>15</v>
          </cell>
          <cell r="DZ13">
            <v>6</v>
          </cell>
          <cell r="EB13">
            <v>9</v>
          </cell>
          <cell r="EF13">
            <v>6</v>
          </cell>
          <cell r="EH13">
            <v>19</v>
          </cell>
          <cell r="EI13">
            <v>1</v>
          </cell>
          <cell r="EL13">
            <v>1</v>
          </cell>
          <cell r="EM13">
            <v>12</v>
          </cell>
          <cell r="EO13">
            <v>7</v>
          </cell>
          <cell r="EP13">
            <v>5</v>
          </cell>
          <cell r="EQ13">
            <v>661</v>
          </cell>
        </row>
        <row r="14">
          <cell r="A14" t="str">
            <v>10</v>
          </cell>
          <cell r="C14">
            <v>3</v>
          </cell>
          <cell r="F14">
            <v>4</v>
          </cell>
          <cell r="H14">
            <v>1</v>
          </cell>
          <cell r="I14">
            <v>1</v>
          </cell>
          <cell r="J14">
            <v>1</v>
          </cell>
          <cell r="L14">
            <v>2</v>
          </cell>
          <cell r="P14">
            <v>6</v>
          </cell>
          <cell r="T14">
            <v>1</v>
          </cell>
          <cell r="V14">
            <v>1</v>
          </cell>
          <cell r="X14">
            <v>4</v>
          </cell>
          <cell r="AC14">
            <v>1</v>
          </cell>
          <cell r="AG14">
            <v>1</v>
          </cell>
          <cell r="AH14">
            <v>4</v>
          </cell>
          <cell r="AO14">
            <v>5</v>
          </cell>
          <cell r="AR14">
            <v>1</v>
          </cell>
          <cell r="AS14">
            <v>1</v>
          </cell>
          <cell r="AT14">
            <v>1</v>
          </cell>
          <cell r="AX14">
            <v>4</v>
          </cell>
          <cell r="BB14">
            <v>2</v>
          </cell>
          <cell r="BD14">
            <v>1</v>
          </cell>
          <cell r="BE14">
            <v>6</v>
          </cell>
          <cell r="BG14">
            <v>4</v>
          </cell>
          <cell r="BH14">
            <v>1</v>
          </cell>
          <cell r="BJ14">
            <v>2</v>
          </cell>
          <cell r="BT14">
            <v>3</v>
          </cell>
          <cell r="BV14">
            <v>1</v>
          </cell>
          <cell r="BW14">
            <v>6</v>
          </cell>
          <cell r="BY14">
            <v>1</v>
          </cell>
          <cell r="CD14">
            <v>1</v>
          </cell>
          <cell r="CG14">
            <v>9</v>
          </cell>
          <cell r="CH14">
            <v>6</v>
          </cell>
          <cell r="CK14">
            <v>3</v>
          </cell>
          <cell r="CL14">
            <v>1</v>
          </cell>
          <cell r="CM14">
            <v>6</v>
          </cell>
          <cell r="CO14">
            <v>2</v>
          </cell>
          <cell r="CP14">
            <v>2</v>
          </cell>
          <cell r="CX14">
            <v>2</v>
          </cell>
          <cell r="DJ14">
            <v>2</v>
          </cell>
          <cell r="DL14">
            <v>5</v>
          </cell>
          <cell r="DN14">
            <v>1</v>
          </cell>
          <cell r="DO14">
            <v>2</v>
          </cell>
          <cell r="DQ14">
            <v>4</v>
          </cell>
          <cell r="DX14">
            <v>3</v>
          </cell>
          <cell r="DZ14">
            <v>1</v>
          </cell>
          <cell r="EB14">
            <v>4</v>
          </cell>
          <cell r="EH14">
            <v>6</v>
          </cell>
          <cell r="EM14">
            <v>2</v>
          </cell>
          <cell r="EP14">
            <v>1</v>
          </cell>
          <cell r="EQ14">
            <v>132</v>
          </cell>
        </row>
        <row r="15">
          <cell r="A15" t="str">
            <v>11</v>
          </cell>
          <cell r="C15">
            <v>36</v>
          </cell>
          <cell r="E15">
            <v>2</v>
          </cell>
          <cell r="F15">
            <v>25</v>
          </cell>
          <cell r="G15">
            <v>19</v>
          </cell>
          <cell r="H15">
            <v>14</v>
          </cell>
          <cell r="I15">
            <v>11</v>
          </cell>
          <cell r="J15">
            <v>9</v>
          </cell>
          <cell r="K15">
            <v>1</v>
          </cell>
          <cell r="L15">
            <v>18</v>
          </cell>
          <cell r="O15">
            <v>14</v>
          </cell>
          <cell r="P15">
            <v>30</v>
          </cell>
          <cell r="R15">
            <v>2</v>
          </cell>
          <cell r="T15">
            <v>18</v>
          </cell>
          <cell r="V15">
            <v>6</v>
          </cell>
          <cell r="W15">
            <v>2</v>
          </cell>
          <cell r="X15">
            <v>25</v>
          </cell>
          <cell r="Z15">
            <v>17</v>
          </cell>
          <cell r="AA15">
            <v>13</v>
          </cell>
          <cell r="AC15">
            <v>24</v>
          </cell>
          <cell r="AG15">
            <v>2</v>
          </cell>
          <cell r="AH15">
            <v>20</v>
          </cell>
          <cell r="AK15">
            <v>3</v>
          </cell>
          <cell r="AM15">
            <v>4</v>
          </cell>
          <cell r="AN15">
            <v>5</v>
          </cell>
          <cell r="AO15">
            <v>28</v>
          </cell>
          <cell r="AP15">
            <v>2</v>
          </cell>
          <cell r="AR15">
            <v>7</v>
          </cell>
          <cell r="AS15">
            <v>7</v>
          </cell>
          <cell r="AT15">
            <v>14</v>
          </cell>
          <cell r="AU15">
            <v>13</v>
          </cell>
          <cell r="AW15">
            <v>2</v>
          </cell>
          <cell r="AX15">
            <v>42</v>
          </cell>
          <cell r="AY15">
            <v>1</v>
          </cell>
          <cell r="BA15">
            <v>1</v>
          </cell>
          <cell r="BB15">
            <v>16</v>
          </cell>
          <cell r="BD15">
            <v>13</v>
          </cell>
          <cell r="BE15">
            <v>44</v>
          </cell>
          <cell r="BF15">
            <v>3</v>
          </cell>
          <cell r="BG15">
            <v>28</v>
          </cell>
          <cell r="BH15">
            <v>19</v>
          </cell>
          <cell r="BJ15">
            <v>3</v>
          </cell>
          <cell r="BN15">
            <v>2</v>
          </cell>
          <cell r="BO15">
            <v>10</v>
          </cell>
          <cell r="BR15">
            <v>2</v>
          </cell>
          <cell r="BS15">
            <v>1</v>
          </cell>
          <cell r="BT15">
            <v>34</v>
          </cell>
          <cell r="BV15">
            <v>9</v>
          </cell>
          <cell r="BW15">
            <v>21</v>
          </cell>
          <cell r="BX15">
            <v>2</v>
          </cell>
          <cell r="BY15">
            <v>16</v>
          </cell>
          <cell r="CA15">
            <v>1</v>
          </cell>
          <cell r="CC15">
            <v>2</v>
          </cell>
          <cell r="CD15">
            <v>13</v>
          </cell>
          <cell r="CE15">
            <v>15</v>
          </cell>
          <cell r="CF15">
            <v>12</v>
          </cell>
          <cell r="CG15">
            <v>59</v>
          </cell>
          <cell r="CH15">
            <v>46</v>
          </cell>
          <cell r="CI15">
            <v>7</v>
          </cell>
          <cell r="CJ15">
            <v>10</v>
          </cell>
          <cell r="CK15">
            <v>51</v>
          </cell>
          <cell r="CL15">
            <v>34</v>
          </cell>
          <cell r="CM15">
            <v>52</v>
          </cell>
          <cell r="CN15">
            <v>6</v>
          </cell>
          <cell r="CO15">
            <v>26</v>
          </cell>
          <cell r="CP15">
            <v>22</v>
          </cell>
          <cell r="CS15">
            <v>15</v>
          </cell>
          <cell r="DJ15">
            <v>11</v>
          </cell>
          <cell r="DK15">
            <v>9</v>
          </cell>
          <cell r="DL15">
            <v>22</v>
          </cell>
          <cell r="DN15">
            <v>5</v>
          </cell>
          <cell r="DO15">
            <v>18</v>
          </cell>
          <cell r="DP15">
            <v>1</v>
          </cell>
          <cell r="DQ15">
            <v>33</v>
          </cell>
          <cell r="DX15">
            <v>23</v>
          </cell>
          <cell r="DZ15">
            <v>10</v>
          </cell>
          <cell r="EB15">
            <v>32</v>
          </cell>
          <cell r="EF15">
            <v>12</v>
          </cell>
          <cell r="EG15">
            <v>8</v>
          </cell>
          <cell r="EH15">
            <v>50</v>
          </cell>
          <cell r="EI15">
            <v>12</v>
          </cell>
          <cell r="EK15">
            <v>1</v>
          </cell>
          <cell r="EL15">
            <v>3</v>
          </cell>
          <cell r="EM15">
            <v>29</v>
          </cell>
          <cell r="EO15">
            <v>15</v>
          </cell>
          <cell r="EP15">
            <v>12</v>
          </cell>
          <cell r="EQ15">
            <v>1337</v>
          </cell>
        </row>
        <row r="16">
          <cell r="A16" t="str">
            <v>12</v>
          </cell>
          <cell r="C16">
            <v>9</v>
          </cell>
          <cell r="F16">
            <v>8</v>
          </cell>
          <cell r="G16">
            <v>3</v>
          </cell>
          <cell r="I16">
            <v>5</v>
          </cell>
          <cell r="J16">
            <v>1</v>
          </cell>
          <cell r="L16">
            <v>8</v>
          </cell>
          <cell r="O16">
            <v>1</v>
          </cell>
          <cell r="P16">
            <v>5</v>
          </cell>
          <cell r="T16">
            <v>4</v>
          </cell>
          <cell r="V16">
            <v>1</v>
          </cell>
          <cell r="X16">
            <v>9</v>
          </cell>
          <cell r="Z16">
            <v>4</v>
          </cell>
          <cell r="AA16">
            <v>2</v>
          </cell>
          <cell r="AC16">
            <v>7</v>
          </cell>
          <cell r="AF16">
            <v>1</v>
          </cell>
          <cell r="AH16">
            <v>8</v>
          </cell>
          <cell r="AK16">
            <v>1</v>
          </cell>
          <cell r="AO16">
            <v>9</v>
          </cell>
          <cell r="AR16">
            <v>3</v>
          </cell>
          <cell r="AS16">
            <v>1</v>
          </cell>
          <cell r="AT16">
            <v>1</v>
          </cell>
          <cell r="AU16">
            <v>3</v>
          </cell>
          <cell r="AX16">
            <v>19</v>
          </cell>
          <cell r="BA16">
            <v>1</v>
          </cell>
          <cell r="BB16">
            <v>3</v>
          </cell>
          <cell r="BD16">
            <v>2</v>
          </cell>
          <cell r="BE16">
            <v>19</v>
          </cell>
          <cell r="BF16">
            <v>1</v>
          </cell>
          <cell r="BG16">
            <v>11</v>
          </cell>
          <cell r="BH16">
            <v>3</v>
          </cell>
          <cell r="BJ16">
            <v>3</v>
          </cell>
          <cell r="BM16">
            <v>1</v>
          </cell>
          <cell r="BO16">
            <v>1</v>
          </cell>
          <cell r="BT16">
            <v>6</v>
          </cell>
          <cell r="BV16">
            <v>7</v>
          </cell>
          <cell r="BW16">
            <v>7</v>
          </cell>
          <cell r="BY16">
            <v>4</v>
          </cell>
          <cell r="CE16">
            <v>4</v>
          </cell>
          <cell r="CF16">
            <v>1</v>
          </cell>
          <cell r="CG16">
            <v>12</v>
          </cell>
          <cell r="CH16">
            <v>33</v>
          </cell>
          <cell r="CI16">
            <v>1</v>
          </cell>
          <cell r="CJ16">
            <v>1</v>
          </cell>
          <cell r="CK16">
            <v>4</v>
          </cell>
          <cell r="CL16">
            <v>7</v>
          </cell>
          <cell r="CM16">
            <v>9</v>
          </cell>
          <cell r="CN16">
            <v>1</v>
          </cell>
          <cell r="CO16">
            <v>7</v>
          </cell>
          <cell r="CP16">
            <v>2</v>
          </cell>
          <cell r="CS16">
            <v>1</v>
          </cell>
          <cell r="CX16">
            <v>2</v>
          </cell>
          <cell r="DJ16">
            <v>1</v>
          </cell>
          <cell r="DK16">
            <v>1</v>
          </cell>
          <cell r="DL16">
            <v>6</v>
          </cell>
          <cell r="DO16">
            <v>6</v>
          </cell>
          <cell r="DP16">
            <v>1</v>
          </cell>
          <cell r="DQ16">
            <v>7</v>
          </cell>
          <cell r="DX16">
            <v>4</v>
          </cell>
          <cell r="DZ16">
            <v>3</v>
          </cell>
          <cell r="EB16">
            <v>26</v>
          </cell>
          <cell r="EH16">
            <v>10</v>
          </cell>
          <cell r="EM16">
            <v>6</v>
          </cell>
          <cell r="EO16">
            <v>6</v>
          </cell>
          <cell r="EQ16">
            <v>344</v>
          </cell>
        </row>
        <row r="17">
          <cell r="A17" t="str">
            <v>13</v>
          </cell>
          <cell r="C17">
            <v>3</v>
          </cell>
          <cell r="L17">
            <v>1</v>
          </cell>
          <cell r="P17">
            <v>4</v>
          </cell>
          <cell r="X17">
            <v>3</v>
          </cell>
          <cell r="AC17">
            <v>3</v>
          </cell>
          <cell r="AO17">
            <v>3</v>
          </cell>
          <cell r="AX17">
            <v>6</v>
          </cell>
          <cell r="BD17">
            <v>1</v>
          </cell>
          <cell r="BE17">
            <v>5</v>
          </cell>
          <cell r="BH17">
            <v>3</v>
          </cell>
          <cell r="BJ17">
            <v>1</v>
          </cell>
          <cell r="BT17">
            <v>3</v>
          </cell>
          <cell r="BW17">
            <v>2</v>
          </cell>
          <cell r="CE17">
            <v>1</v>
          </cell>
          <cell r="CG17">
            <v>1</v>
          </cell>
          <cell r="CH17">
            <v>14</v>
          </cell>
          <cell r="CL17">
            <v>3</v>
          </cell>
          <cell r="CM17">
            <v>4</v>
          </cell>
          <cell r="CX17">
            <v>1</v>
          </cell>
          <cell r="DD17">
            <v>25</v>
          </cell>
          <cell r="DL17">
            <v>1</v>
          </cell>
          <cell r="DQ17">
            <v>1</v>
          </cell>
          <cell r="EB17">
            <v>2</v>
          </cell>
          <cell r="EH17">
            <v>4</v>
          </cell>
          <cell r="EQ17">
            <v>95</v>
          </cell>
        </row>
        <row r="18">
          <cell r="A18" t="str">
            <v>14</v>
          </cell>
          <cell r="C18">
            <v>27</v>
          </cell>
          <cell r="E18">
            <v>3</v>
          </cell>
          <cell r="F18">
            <v>8</v>
          </cell>
          <cell r="G18">
            <v>10</v>
          </cell>
          <cell r="H18">
            <v>7</v>
          </cell>
          <cell r="I18">
            <v>6</v>
          </cell>
          <cell r="J18">
            <v>12</v>
          </cell>
          <cell r="L18">
            <v>11</v>
          </cell>
          <cell r="O18">
            <v>4</v>
          </cell>
          <cell r="P18">
            <v>29</v>
          </cell>
          <cell r="T18">
            <v>7</v>
          </cell>
          <cell r="V18">
            <v>6</v>
          </cell>
          <cell r="X18">
            <v>19</v>
          </cell>
          <cell r="Z18">
            <v>6</v>
          </cell>
          <cell r="AA18">
            <v>7</v>
          </cell>
          <cell r="AC18">
            <v>17</v>
          </cell>
          <cell r="AG18">
            <v>3</v>
          </cell>
          <cell r="AH18">
            <v>13</v>
          </cell>
          <cell r="AK18">
            <v>2</v>
          </cell>
          <cell r="AN18">
            <v>1</v>
          </cell>
          <cell r="AO18">
            <v>28</v>
          </cell>
          <cell r="AR18">
            <v>6</v>
          </cell>
          <cell r="AS18">
            <v>3</v>
          </cell>
          <cell r="AT18">
            <v>5</v>
          </cell>
          <cell r="AU18">
            <v>5</v>
          </cell>
          <cell r="AX18">
            <v>27</v>
          </cell>
          <cell r="BB18">
            <v>5</v>
          </cell>
          <cell r="BD18">
            <v>6</v>
          </cell>
          <cell r="BE18">
            <v>21</v>
          </cell>
          <cell r="BG18">
            <v>22</v>
          </cell>
          <cell r="BH18">
            <v>15</v>
          </cell>
          <cell r="BJ18">
            <v>4</v>
          </cell>
          <cell r="BO18">
            <v>7</v>
          </cell>
          <cell r="BR18">
            <v>2</v>
          </cell>
          <cell r="BT18">
            <v>26</v>
          </cell>
          <cell r="BV18">
            <v>3</v>
          </cell>
          <cell r="BW18">
            <v>17</v>
          </cell>
          <cell r="BY18">
            <v>17</v>
          </cell>
          <cell r="CA18">
            <v>1</v>
          </cell>
          <cell r="CD18">
            <v>7</v>
          </cell>
          <cell r="CE18">
            <v>5</v>
          </cell>
          <cell r="CG18">
            <v>43</v>
          </cell>
          <cell r="CH18">
            <v>45</v>
          </cell>
          <cell r="CK18">
            <v>6</v>
          </cell>
          <cell r="CL18">
            <v>18</v>
          </cell>
          <cell r="CM18">
            <v>28</v>
          </cell>
          <cell r="CO18">
            <v>10</v>
          </cell>
          <cell r="CP18">
            <v>8</v>
          </cell>
          <cell r="CS18">
            <v>1</v>
          </cell>
          <cell r="DD18">
            <v>2</v>
          </cell>
          <cell r="DJ18">
            <v>12</v>
          </cell>
          <cell r="DK18">
            <v>7</v>
          </cell>
          <cell r="DL18">
            <v>14</v>
          </cell>
          <cell r="DN18">
            <v>2</v>
          </cell>
          <cell r="DO18">
            <v>5</v>
          </cell>
          <cell r="DQ18">
            <v>20</v>
          </cell>
          <cell r="DU18">
            <v>1</v>
          </cell>
          <cell r="DX18">
            <v>11</v>
          </cell>
          <cell r="DZ18">
            <v>15</v>
          </cell>
          <cell r="EB18">
            <v>9</v>
          </cell>
          <cell r="EF18">
            <v>4</v>
          </cell>
          <cell r="EG18">
            <v>2</v>
          </cell>
          <cell r="EH18">
            <v>37</v>
          </cell>
          <cell r="EM18">
            <v>17</v>
          </cell>
          <cell r="EO18">
            <v>7</v>
          </cell>
          <cell r="EQ18">
            <v>754</v>
          </cell>
        </row>
        <row r="19">
          <cell r="A19" t="str">
            <v>15</v>
          </cell>
          <cell r="C19">
            <v>16</v>
          </cell>
          <cell r="F19">
            <v>1</v>
          </cell>
          <cell r="I19">
            <v>3</v>
          </cell>
          <cell r="P19">
            <v>15</v>
          </cell>
          <cell r="T19">
            <v>1</v>
          </cell>
          <cell r="X19">
            <v>1</v>
          </cell>
          <cell r="Z19">
            <v>3</v>
          </cell>
          <cell r="AC19">
            <v>1</v>
          </cell>
          <cell r="AO19">
            <v>6</v>
          </cell>
          <cell r="AR19">
            <v>1</v>
          </cell>
          <cell r="AS19">
            <v>4</v>
          </cell>
          <cell r="AT19">
            <v>6</v>
          </cell>
          <cell r="AX19">
            <v>13</v>
          </cell>
          <cell r="BD19">
            <v>1</v>
          </cell>
          <cell r="BE19">
            <v>3</v>
          </cell>
          <cell r="BG19">
            <v>5</v>
          </cell>
          <cell r="BH19">
            <v>19</v>
          </cell>
          <cell r="BJ19">
            <v>1</v>
          </cell>
          <cell r="BT19">
            <v>6</v>
          </cell>
          <cell r="BW19">
            <v>6</v>
          </cell>
          <cell r="BY19">
            <v>1</v>
          </cell>
          <cell r="CC19">
            <v>1</v>
          </cell>
          <cell r="CD19">
            <v>1</v>
          </cell>
          <cell r="CE19">
            <v>1</v>
          </cell>
          <cell r="CG19">
            <v>13</v>
          </cell>
          <cell r="CH19">
            <v>5</v>
          </cell>
          <cell r="CK19">
            <v>27</v>
          </cell>
          <cell r="CL19">
            <v>8</v>
          </cell>
          <cell r="CM19">
            <v>6</v>
          </cell>
          <cell r="CR19">
            <v>4</v>
          </cell>
          <cell r="DD19">
            <v>91</v>
          </cell>
          <cell r="DL19">
            <v>2</v>
          </cell>
          <cell r="DN19">
            <v>2</v>
          </cell>
          <cell r="DQ19">
            <v>10</v>
          </cell>
          <cell r="EB19">
            <v>12</v>
          </cell>
          <cell r="EH19">
            <v>8</v>
          </cell>
          <cell r="EQ19">
            <v>304</v>
          </cell>
        </row>
        <row r="20">
          <cell r="A20" t="str">
            <v>16</v>
          </cell>
          <cell r="C20">
            <v>39</v>
          </cell>
          <cell r="E20">
            <v>6</v>
          </cell>
          <cell r="F20">
            <v>23</v>
          </cell>
          <cell r="G20">
            <v>17</v>
          </cell>
          <cell r="H20">
            <v>1</v>
          </cell>
          <cell r="I20">
            <v>6</v>
          </cell>
          <cell r="K20">
            <v>1</v>
          </cell>
          <cell r="L20">
            <v>21</v>
          </cell>
          <cell r="O20">
            <v>28</v>
          </cell>
          <cell r="P20">
            <v>2</v>
          </cell>
          <cell r="R20">
            <v>3</v>
          </cell>
          <cell r="T20">
            <v>16</v>
          </cell>
          <cell r="V20">
            <v>7</v>
          </cell>
          <cell r="X20">
            <v>24</v>
          </cell>
          <cell r="Z20">
            <v>7</v>
          </cell>
          <cell r="AA20">
            <v>14</v>
          </cell>
          <cell r="AC20">
            <v>19</v>
          </cell>
          <cell r="AF20">
            <v>1</v>
          </cell>
          <cell r="AG20">
            <v>1</v>
          </cell>
          <cell r="AH20">
            <v>19</v>
          </cell>
          <cell r="AI20">
            <v>1</v>
          </cell>
          <cell r="AM20">
            <v>8</v>
          </cell>
          <cell r="AN20">
            <v>24</v>
          </cell>
          <cell r="AR20">
            <v>1</v>
          </cell>
          <cell r="AT20">
            <v>2</v>
          </cell>
          <cell r="AV20">
            <v>2</v>
          </cell>
          <cell r="AW20">
            <v>3</v>
          </cell>
          <cell r="AX20">
            <v>44</v>
          </cell>
          <cell r="BB20">
            <v>1</v>
          </cell>
          <cell r="BD20">
            <v>1</v>
          </cell>
          <cell r="BE20">
            <v>34</v>
          </cell>
          <cell r="BF20">
            <v>4</v>
          </cell>
          <cell r="BG20">
            <v>36</v>
          </cell>
          <cell r="BH20">
            <v>1</v>
          </cell>
          <cell r="BI20">
            <v>1</v>
          </cell>
          <cell r="BJ20">
            <v>1</v>
          </cell>
          <cell r="BS20">
            <v>7</v>
          </cell>
          <cell r="BT20">
            <v>23</v>
          </cell>
          <cell r="BV20">
            <v>3</v>
          </cell>
          <cell r="BW20">
            <v>27</v>
          </cell>
          <cell r="BY20">
            <v>18</v>
          </cell>
          <cell r="CA20">
            <v>4</v>
          </cell>
          <cell r="CD20">
            <v>7</v>
          </cell>
          <cell r="CE20">
            <v>1</v>
          </cell>
          <cell r="CG20">
            <v>2</v>
          </cell>
          <cell r="CH20">
            <v>3</v>
          </cell>
          <cell r="CI20">
            <v>67</v>
          </cell>
          <cell r="CK20">
            <v>24</v>
          </cell>
          <cell r="CL20">
            <v>40</v>
          </cell>
          <cell r="CM20">
            <v>43</v>
          </cell>
          <cell r="CN20">
            <v>4</v>
          </cell>
          <cell r="CO20">
            <v>3</v>
          </cell>
          <cell r="CP20">
            <v>19</v>
          </cell>
          <cell r="CQ20">
            <v>12</v>
          </cell>
          <cell r="CX20">
            <v>2</v>
          </cell>
          <cell r="DL20">
            <v>28</v>
          </cell>
          <cell r="DO20">
            <v>17</v>
          </cell>
          <cell r="DP20">
            <v>3</v>
          </cell>
          <cell r="DQ20">
            <v>38</v>
          </cell>
          <cell r="DR20">
            <v>1</v>
          </cell>
          <cell r="DX20">
            <v>25</v>
          </cell>
          <cell r="EB20">
            <v>22</v>
          </cell>
          <cell r="ED20">
            <v>3</v>
          </cell>
          <cell r="EH20">
            <v>56</v>
          </cell>
          <cell r="EI20">
            <v>6</v>
          </cell>
          <cell r="EK20">
            <v>1</v>
          </cell>
          <cell r="EM20">
            <v>26</v>
          </cell>
          <cell r="EN20">
            <v>1</v>
          </cell>
          <cell r="EO20">
            <v>4</v>
          </cell>
          <cell r="EQ20">
            <v>959</v>
          </cell>
        </row>
        <row r="21">
          <cell r="A21" t="str">
            <v>17</v>
          </cell>
          <cell r="C21">
            <v>7</v>
          </cell>
          <cell r="F21">
            <v>7</v>
          </cell>
          <cell r="G21">
            <v>1</v>
          </cell>
          <cell r="I21">
            <v>2</v>
          </cell>
          <cell r="K21">
            <v>1</v>
          </cell>
          <cell r="L21">
            <v>4</v>
          </cell>
          <cell r="O21">
            <v>2</v>
          </cell>
          <cell r="P21">
            <v>8</v>
          </cell>
          <cell r="T21">
            <v>3</v>
          </cell>
          <cell r="X21">
            <v>3</v>
          </cell>
          <cell r="Z21">
            <v>2</v>
          </cell>
          <cell r="AA21">
            <v>1</v>
          </cell>
          <cell r="AC21">
            <v>4</v>
          </cell>
          <cell r="AH21">
            <v>4</v>
          </cell>
          <cell r="AM21">
            <v>2</v>
          </cell>
          <cell r="AN21">
            <v>3</v>
          </cell>
          <cell r="AX21">
            <v>10</v>
          </cell>
          <cell r="BE21">
            <v>8</v>
          </cell>
          <cell r="BF21">
            <v>1</v>
          </cell>
          <cell r="BH21">
            <v>6</v>
          </cell>
          <cell r="BI21">
            <v>1</v>
          </cell>
          <cell r="BJ21">
            <v>5</v>
          </cell>
          <cell r="BO21">
            <v>3</v>
          </cell>
          <cell r="BT21">
            <v>5</v>
          </cell>
          <cell r="BW21">
            <v>9</v>
          </cell>
          <cell r="BY21">
            <v>3</v>
          </cell>
          <cell r="CD21">
            <v>1</v>
          </cell>
          <cell r="CE21">
            <v>18</v>
          </cell>
          <cell r="CG21">
            <v>1</v>
          </cell>
          <cell r="CH21">
            <v>20</v>
          </cell>
          <cell r="CI21">
            <v>1</v>
          </cell>
          <cell r="CK21">
            <v>3</v>
          </cell>
          <cell r="CL21">
            <v>16</v>
          </cell>
          <cell r="CM21">
            <v>11</v>
          </cell>
          <cell r="CO21">
            <v>5</v>
          </cell>
          <cell r="CQ21">
            <v>2</v>
          </cell>
          <cell r="CR21">
            <v>2</v>
          </cell>
          <cell r="CX21">
            <v>3</v>
          </cell>
          <cell r="DL21">
            <v>4</v>
          </cell>
          <cell r="DO21">
            <v>4</v>
          </cell>
          <cell r="DP21">
            <v>5</v>
          </cell>
          <cell r="DX21">
            <v>3</v>
          </cell>
          <cell r="EB21">
            <v>8</v>
          </cell>
          <cell r="EH21">
            <v>10</v>
          </cell>
          <cell r="EM21">
            <v>4</v>
          </cell>
          <cell r="EQ21">
            <v>225</v>
          </cell>
        </row>
        <row r="22">
          <cell r="A22" t="str">
            <v>18</v>
          </cell>
          <cell r="C22">
            <v>22</v>
          </cell>
          <cell r="F22">
            <v>14</v>
          </cell>
          <cell r="I22">
            <v>7</v>
          </cell>
          <cell r="L22">
            <v>5</v>
          </cell>
          <cell r="O22">
            <v>2</v>
          </cell>
          <cell r="P22">
            <v>21</v>
          </cell>
          <cell r="T22">
            <v>2</v>
          </cell>
          <cell r="W22">
            <v>2</v>
          </cell>
          <cell r="X22">
            <v>7</v>
          </cell>
          <cell r="Z22">
            <v>2</v>
          </cell>
          <cell r="AB22">
            <v>2</v>
          </cell>
          <cell r="AC22">
            <v>2</v>
          </cell>
          <cell r="AG22">
            <v>1</v>
          </cell>
          <cell r="AH22">
            <v>7</v>
          </cell>
          <cell r="AK22">
            <v>5</v>
          </cell>
          <cell r="AO22">
            <v>7</v>
          </cell>
          <cell r="AX22">
            <v>16</v>
          </cell>
          <cell r="BE22">
            <v>10</v>
          </cell>
          <cell r="BF22">
            <v>2</v>
          </cell>
          <cell r="BG22">
            <v>17</v>
          </cell>
          <cell r="BJ22">
            <v>4</v>
          </cell>
          <cell r="BK22">
            <v>1</v>
          </cell>
          <cell r="BO22">
            <v>9</v>
          </cell>
          <cell r="BS22">
            <v>2</v>
          </cell>
          <cell r="BT22">
            <v>19</v>
          </cell>
          <cell r="BV22">
            <v>1</v>
          </cell>
          <cell r="BW22">
            <v>2</v>
          </cell>
          <cell r="BY22">
            <v>7</v>
          </cell>
          <cell r="CA22">
            <v>3</v>
          </cell>
          <cell r="CB22">
            <v>2</v>
          </cell>
          <cell r="CD22">
            <v>2</v>
          </cell>
          <cell r="CE22">
            <v>34</v>
          </cell>
          <cell r="CG22">
            <v>22</v>
          </cell>
          <cell r="CH22">
            <v>17</v>
          </cell>
          <cell r="CK22">
            <v>10</v>
          </cell>
          <cell r="CL22">
            <v>71</v>
          </cell>
          <cell r="CM22">
            <v>12</v>
          </cell>
          <cell r="CX22">
            <v>1</v>
          </cell>
          <cell r="DJ22">
            <v>1</v>
          </cell>
          <cell r="DL22">
            <v>9</v>
          </cell>
          <cell r="DO22">
            <v>5</v>
          </cell>
          <cell r="DQ22">
            <v>29</v>
          </cell>
          <cell r="DX22">
            <v>3</v>
          </cell>
          <cell r="DZ22">
            <v>10</v>
          </cell>
          <cell r="EB22">
            <v>26</v>
          </cell>
          <cell r="EC22">
            <v>2</v>
          </cell>
          <cell r="EH22">
            <v>25</v>
          </cell>
          <cell r="EI22">
            <v>1</v>
          </cell>
          <cell r="EM22">
            <v>3</v>
          </cell>
          <cell r="EO22">
            <v>5</v>
          </cell>
          <cell r="EP22">
            <v>2</v>
          </cell>
          <cell r="EQ22">
            <v>493</v>
          </cell>
        </row>
        <row r="23">
          <cell r="A23" t="str">
            <v>19</v>
          </cell>
          <cell r="C23">
            <v>23</v>
          </cell>
          <cell r="E23">
            <v>4</v>
          </cell>
          <cell r="F23">
            <v>12</v>
          </cell>
          <cell r="G23">
            <v>5</v>
          </cell>
          <cell r="H23">
            <v>1</v>
          </cell>
          <cell r="I23">
            <v>5</v>
          </cell>
          <cell r="K23">
            <v>1</v>
          </cell>
          <cell r="L23">
            <v>11</v>
          </cell>
          <cell r="O23">
            <v>17</v>
          </cell>
          <cell r="P23">
            <v>3</v>
          </cell>
          <cell r="Q23">
            <v>1</v>
          </cell>
          <cell r="T23">
            <v>13</v>
          </cell>
          <cell r="V23">
            <v>1</v>
          </cell>
          <cell r="W23">
            <v>1</v>
          </cell>
          <cell r="X23">
            <v>14</v>
          </cell>
          <cell r="Z23">
            <v>2</v>
          </cell>
          <cell r="AA23">
            <v>5</v>
          </cell>
          <cell r="AB23">
            <v>1</v>
          </cell>
          <cell r="AC23">
            <v>4</v>
          </cell>
          <cell r="AF23">
            <v>1</v>
          </cell>
          <cell r="AG23">
            <v>2</v>
          </cell>
          <cell r="AH23">
            <v>6</v>
          </cell>
          <cell r="AK23">
            <v>10</v>
          </cell>
          <cell r="AN23">
            <v>9</v>
          </cell>
          <cell r="AP23">
            <v>3</v>
          </cell>
          <cell r="AQ23">
            <v>3</v>
          </cell>
          <cell r="AR23">
            <v>1</v>
          </cell>
          <cell r="AT23">
            <v>6</v>
          </cell>
          <cell r="AU23">
            <v>3</v>
          </cell>
          <cell r="AV23">
            <v>22</v>
          </cell>
          <cell r="AW23">
            <v>2</v>
          </cell>
          <cell r="AX23">
            <v>17</v>
          </cell>
          <cell r="BB23">
            <v>8</v>
          </cell>
          <cell r="BD23">
            <v>2</v>
          </cell>
          <cell r="BE23">
            <v>23</v>
          </cell>
          <cell r="BF23">
            <v>2</v>
          </cell>
          <cell r="BG23">
            <v>22</v>
          </cell>
          <cell r="BH23">
            <v>1</v>
          </cell>
          <cell r="BJ23">
            <v>3</v>
          </cell>
          <cell r="BN23">
            <v>1</v>
          </cell>
          <cell r="BO23">
            <v>8</v>
          </cell>
          <cell r="BR23">
            <v>1</v>
          </cell>
          <cell r="BT23">
            <v>8</v>
          </cell>
          <cell r="BV23">
            <v>3</v>
          </cell>
          <cell r="BW23">
            <v>21</v>
          </cell>
          <cell r="BY23">
            <v>5</v>
          </cell>
          <cell r="CD23">
            <v>6</v>
          </cell>
          <cell r="CE23">
            <v>16</v>
          </cell>
          <cell r="CG23">
            <v>7</v>
          </cell>
          <cell r="CH23">
            <v>7</v>
          </cell>
          <cell r="CI23">
            <v>20</v>
          </cell>
          <cell r="CK23">
            <v>13</v>
          </cell>
          <cell r="CL23">
            <v>18</v>
          </cell>
          <cell r="CM23">
            <v>23</v>
          </cell>
          <cell r="CO23">
            <v>12</v>
          </cell>
          <cell r="CP23">
            <v>13</v>
          </cell>
          <cell r="CQ23">
            <v>9</v>
          </cell>
          <cell r="CS23">
            <v>12</v>
          </cell>
          <cell r="CX23">
            <v>1</v>
          </cell>
          <cell r="DJ23">
            <v>2</v>
          </cell>
          <cell r="DK23">
            <v>6</v>
          </cell>
          <cell r="DL23">
            <v>12</v>
          </cell>
          <cell r="DO23">
            <v>10</v>
          </cell>
          <cell r="DP23">
            <v>4</v>
          </cell>
          <cell r="DQ23">
            <v>13</v>
          </cell>
          <cell r="DR23">
            <v>1</v>
          </cell>
          <cell r="DU23">
            <v>1</v>
          </cell>
          <cell r="DX23">
            <v>15</v>
          </cell>
          <cell r="DY23">
            <v>1</v>
          </cell>
          <cell r="DZ23">
            <v>8</v>
          </cell>
          <cell r="EB23">
            <v>21</v>
          </cell>
          <cell r="ED23">
            <v>4</v>
          </cell>
          <cell r="EF23">
            <v>1</v>
          </cell>
          <cell r="EG23">
            <v>4</v>
          </cell>
          <cell r="EH23">
            <v>31</v>
          </cell>
          <cell r="EI23">
            <v>1</v>
          </cell>
          <cell r="EK23">
            <v>3</v>
          </cell>
          <cell r="EM23">
            <v>17</v>
          </cell>
          <cell r="EN23">
            <v>2</v>
          </cell>
          <cell r="EO23">
            <v>1</v>
          </cell>
          <cell r="EP23">
            <v>11</v>
          </cell>
          <cell r="EQ23">
            <v>643</v>
          </cell>
        </row>
        <row r="24">
          <cell r="A24" t="str">
            <v>20</v>
          </cell>
          <cell r="C24">
            <v>12</v>
          </cell>
          <cell r="F24">
            <v>2</v>
          </cell>
          <cell r="H24">
            <v>3</v>
          </cell>
          <cell r="O24">
            <v>10</v>
          </cell>
          <cell r="P24">
            <v>2</v>
          </cell>
          <cell r="T24">
            <v>1</v>
          </cell>
          <cell r="AG24">
            <v>3</v>
          </cell>
          <cell r="AH24">
            <v>1</v>
          </cell>
          <cell r="AN24">
            <v>2</v>
          </cell>
          <cell r="AR24">
            <v>1</v>
          </cell>
          <cell r="AV24">
            <v>3</v>
          </cell>
          <cell r="BF24">
            <v>1</v>
          </cell>
          <cell r="BG24">
            <v>10</v>
          </cell>
          <cell r="BJ24">
            <v>2</v>
          </cell>
          <cell r="BT24">
            <v>5</v>
          </cell>
          <cell r="BY24">
            <v>6</v>
          </cell>
          <cell r="CD24">
            <v>1</v>
          </cell>
          <cell r="CE24">
            <v>10</v>
          </cell>
          <cell r="CG24">
            <v>2</v>
          </cell>
          <cell r="CI24">
            <v>8</v>
          </cell>
          <cell r="CL24">
            <v>8</v>
          </cell>
          <cell r="CM24">
            <v>11</v>
          </cell>
          <cell r="CR24">
            <v>1</v>
          </cell>
          <cell r="CX24">
            <v>1</v>
          </cell>
          <cell r="DD24">
            <v>2</v>
          </cell>
          <cell r="DG24">
            <v>1</v>
          </cell>
          <cell r="DK24">
            <v>1</v>
          </cell>
          <cell r="DL24">
            <v>1</v>
          </cell>
          <cell r="DP24">
            <v>2</v>
          </cell>
          <cell r="DQ24">
            <v>1</v>
          </cell>
          <cell r="EB24">
            <v>4</v>
          </cell>
          <cell r="EH24">
            <v>6</v>
          </cell>
          <cell r="EI24">
            <v>1</v>
          </cell>
          <cell r="EM24">
            <v>4</v>
          </cell>
          <cell r="EP24">
            <v>1</v>
          </cell>
          <cell r="EQ24">
            <v>130</v>
          </cell>
        </row>
        <row r="25">
          <cell r="A25" t="str">
            <v>21</v>
          </cell>
          <cell r="C25">
            <v>19</v>
          </cell>
          <cell r="E25">
            <v>2</v>
          </cell>
          <cell r="F25">
            <v>12</v>
          </cell>
          <cell r="G25">
            <v>4</v>
          </cell>
          <cell r="H25">
            <v>1</v>
          </cell>
          <cell r="I25">
            <v>9</v>
          </cell>
          <cell r="J25">
            <v>4</v>
          </cell>
          <cell r="L25">
            <v>10</v>
          </cell>
          <cell r="O25">
            <v>1</v>
          </cell>
          <cell r="P25">
            <v>21</v>
          </cell>
          <cell r="T25">
            <v>8</v>
          </cell>
          <cell r="V25">
            <v>5</v>
          </cell>
          <cell r="X25">
            <v>9</v>
          </cell>
          <cell r="Z25">
            <v>4</v>
          </cell>
          <cell r="AA25">
            <v>6</v>
          </cell>
          <cell r="AC25">
            <v>9</v>
          </cell>
          <cell r="AG25">
            <v>2</v>
          </cell>
          <cell r="AH25">
            <v>8</v>
          </cell>
          <cell r="AK25">
            <v>3</v>
          </cell>
          <cell r="AN25">
            <v>9</v>
          </cell>
          <cell r="AR25">
            <v>1</v>
          </cell>
          <cell r="AS25">
            <v>5</v>
          </cell>
          <cell r="AT25">
            <v>2</v>
          </cell>
          <cell r="AU25">
            <v>5</v>
          </cell>
          <cell r="AX25">
            <v>21</v>
          </cell>
          <cell r="BB25">
            <v>6</v>
          </cell>
          <cell r="BD25">
            <v>4</v>
          </cell>
          <cell r="BE25">
            <v>16</v>
          </cell>
          <cell r="BG25">
            <v>17</v>
          </cell>
          <cell r="BH25">
            <v>6</v>
          </cell>
          <cell r="BJ25">
            <v>2</v>
          </cell>
          <cell r="BO25">
            <v>5</v>
          </cell>
          <cell r="BT25">
            <v>21</v>
          </cell>
          <cell r="BV25">
            <v>4</v>
          </cell>
          <cell r="BW25">
            <v>14</v>
          </cell>
          <cell r="BY25">
            <v>8</v>
          </cell>
          <cell r="CA25">
            <v>1</v>
          </cell>
          <cell r="CC25">
            <v>3</v>
          </cell>
          <cell r="CD25">
            <v>6</v>
          </cell>
          <cell r="CE25">
            <v>40</v>
          </cell>
          <cell r="CH25">
            <v>35</v>
          </cell>
          <cell r="CK25">
            <v>6</v>
          </cell>
          <cell r="CL25">
            <v>7</v>
          </cell>
          <cell r="CM25">
            <v>14</v>
          </cell>
          <cell r="CO25">
            <v>6</v>
          </cell>
          <cell r="CP25">
            <v>3</v>
          </cell>
          <cell r="CX25">
            <v>4</v>
          </cell>
          <cell r="DD25">
            <v>2</v>
          </cell>
          <cell r="DJ25">
            <v>8</v>
          </cell>
          <cell r="DK25">
            <v>3</v>
          </cell>
          <cell r="DL25">
            <v>12</v>
          </cell>
          <cell r="DN25">
            <v>1</v>
          </cell>
          <cell r="DO25">
            <v>7</v>
          </cell>
          <cell r="DQ25">
            <v>17</v>
          </cell>
          <cell r="DX25">
            <v>8</v>
          </cell>
          <cell r="DZ25">
            <v>4</v>
          </cell>
          <cell r="EB25">
            <v>15</v>
          </cell>
          <cell r="EH25">
            <v>23</v>
          </cell>
          <cell r="EM25">
            <v>15</v>
          </cell>
          <cell r="EO25">
            <v>4</v>
          </cell>
          <cell r="EP25">
            <v>3</v>
          </cell>
          <cell r="EQ25">
            <v>530</v>
          </cell>
        </row>
        <row r="26">
          <cell r="A26" t="str">
            <v>22</v>
          </cell>
          <cell r="B26">
            <v>1</v>
          </cell>
          <cell r="C26">
            <v>23</v>
          </cell>
          <cell r="E26">
            <v>2</v>
          </cell>
          <cell r="F26">
            <v>11</v>
          </cell>
          <cell r="G26">
            <v>9</v>
          </cell>
          <cell r="H26">
            <v>7</v>
          </cell>
          <cell r="I26">
            <v>10</v>
          </cell>
          <cell r="J26">
            <v>4</v>
          </cell>
          <cell r="K26">
            <v>1</v>
          </cell>
          <cell r="L26">
            <v>10</v>
          </cell>
          <cell r="O26">
            <v>5</v>
          </cell>
          <cell r="P26">
            <v>22</v>
          </cell>
          <cell r="Q26">
            <v>1</v>
          </cell>
          <cell r="T26">
            <v>7</v>
          </cell>
          <cell r="V26">
            <v>4</v>
          </cell>
          <cell r="W26">
            <v>1</v>
          </cell>
          <cell r="X26">
            <v>9</v>
          </cell>
          <cell r="Z26">
            <v>3</v>
          </cell>
          <cell r="AA26">
            <v>3</v>
          </cell>
          <cell r="AC26">
            <v>13</v>
          </cell>
          <cell r="AG26">
            <v>1</v>
          </cell>
          <cell r="AH26">
            <v>12</v>
          </cell>
          <cell r="AK26">
            <v>2</v>
          </cell>
          <cell r="AM26">
            <v>1</v>
          </cell>
          <cell r="AN26">
            <v>18</v>
          </cell>
          <cell r="AP26">
            <v>4</v>
          </cell>
          <cell r="AR26">
            <v>4</v>
          </cell>
          <cell r="AS26">
            <v>2</v>
          </cell>
          <cell r="AT26">
            <v>1</v>
          </cell>
          <cell r="AU26">
            <v>6</v>
          </cell>
          <cell r="AX26">
            <v>28</v>
          </cell>
          <cell r="BA26">
            <v>1</v>
          </cell>
          <cell r="BB26">
            <v>4</v>
          </cell>
          <cell r="BD26">
            <v>4</v>
          </cell>
          <cell r="BE26">
            <v>20</v>
          </cell>
          <cell r="BF26">
            <v>2</v>
          </cell>
          <cell r="BG26">
            <v>14</v>
          </cell>
          <cell r="BH26">
            <v>7</v>
          </cell>
          <cell r="BJ26">
            <v>6</v>
          </cell>
          <cell r="BM26">
            <v>4</v>
          </cell>
          <cell r="BO26">
            <v>8</v>
          </cell>
          <cell r="BS26">
            <v>1</v>
          </cell>
          <cell r="BT26">
            <v>16</v>
          </cell>
          <cell r="BV26">
            <v>3</v>
          </cell>
          <cell r="BW26">
            <v>13</v>
          </cell>
          <cell r="BY26">
            <v>6</v>
          </cell>
          <cell r="CA26">
            <v>1</v>
          </cell>
          <cell r="CD26">
            <v>7</v>
          </cell>
          <cell r="CE26">
            <v>51</v>
          </cell>
          <cell r="CF26">
            <v>1</v>
          </cell>
          <cell r="CG26">
            <v>2</v>
          </cell>
          <cell r="CH26">
            <v>40</v>
          </cell>
          <cell r="CK26">
            <v>10</v>
          </cell>
          <cell r="CL26">
            <v>9</v>
          </cell>
          <cell r="CM26">
            <v>21</v>
          </cell>
          <cell r="CO26">
            <v>8</v>
          </cell>
          <cell r="CP26">
            <v>5</v>
          </cell>
          <cell r="CQ26">
            <v>2</v>
          </cell>
          <cell r="CR26">
            <v>4</v>
          </cell>
          <cell r="CW26">
            <v>1</v>
          </cell>
          <cell r="CX26">
            <v>3</v>
          </cell>
          <cell r="DA26">
            <v>1</v>
          </cell>
          <cell r="DC26">
            <v>1</v>
          </cell>
          <cell r="DD26">
            <v>7</v>
          </cell>
          <cell r="DJ26">
            <v>6</v>
          </cell>
          <cell r="DK26">
            <v>2</v>
          </cell>
          <cell r="DL26">
            <v>15</v>
          </cell>
          <cell r="DN26">
            <v>2</v>
          </cell>
          <cell r="DO26">
            <v>9</v>
          </cell>
          <cell r="DQ26">
            <v>24</v>
          </cell>
          <cell r="DU26">
            <v>1</v>
          </cell>
          <cell r="DX26">
            <v>15</v>
          </cell>
          <cell r="DZ26">
            <v>4</v>
          </cell>
          <cell r="EB26">
            <v>15</v>
          </cell>
          <cell r="EH26">
            <v>27</v>
          </cell>
          <cell r="EJ26">
            <v>1</v>
          </cell>
          <cell r="EM26">
            <v>20</v>
          </cell>
          <cell r="EO26">
            <v>5</v>
          </cell>
          <cell r="EP26">
            <v>7</v>
          </cell>
          <cell r="EQ26">
            <v>661</v>
          </cell>
        </row>
        <row r="27">
          <cell r="A27" t="str">
            <v>23</v>
          </cell>
          <cell r="C27">
            <v>21</v>
          </cell>
          <cell r="E27">
            <v>3</v>
          </cell>
          <cell r="F27">
            <v>8</v>
          </cell>
          <cell r="G27">
            <v>19</v>
          </cell>
          <cell r="H27">
            <v>6</v>
          </cell>
          <cell r="I27">
            <v>10</v>
          </cell>
          <cell r="J27">
            <v>7</v>
          </cell>
          <cell r="L27">
            <v>10</v>
          </cell>
          <cell r="N27">
            <v>1</v>
          </cell>
          <cell r="O27">
            <v>3</v>
          </cell>
          <cell r="P27">
            <v>18</v>
          </cell>
          <cell r="T27">
            <v>12</v>
          </cell>
          <cell r="V27">
            <v>2</v>
          </cell>
          <cell r="X27">
            <v>16</v>
          </cell>
          <cell r="Z27">
            <v>7</v>
          </cell>
          <cell r="AA27">
            <v>6</v>
          </cell>
          <cell r="AC27">
            <v>17</v>
          </cell>
          <cell r="AF27">
            <v>3</v>
          </cell>
          <cell r="AG27">
            <v>1</v>
          </cell>
          <cell r="AH27">
            <v>7</v>
          </cell>
          <cell r="AK27">
            <v>1</v>
          </cell>
          <cell r="AM27">
            <v>13</v>
          </cell>
          <cell r="AN27">
            <v>3</v>
          </cell>
          <cell r="AR27">
            <v>10</v>
          </cell>
          <cell r="AS27">
            <v>6</v>
          </cell>
          <cell r="AT27">
            <v>5</v>
          </cell>
          <cell r="AU27">
            <v>9</v>
          </cell>
          <cell r="AV27">
            <v>19</v>
          </cell>
          <cell r="AX27">
            <v>2</v>
          </cell>
          <cell r="BB27">
            <v>7</v>
          </cell>
          <cell r="BD27">
            <v>8</v>
          </cell>
          <cell r="BE27">
            <v>20</v>
          </cell>
          <cell r="BF27">
            <v>2</v>
          </cell>
          <cell r="BG27">
            <v>14</v>
          </cell>
          <cell r="BH27">
            <v>9</v>
          </cell>
          <cell r="BJ27">
            <v>6</v>
          </cell>
          <cell r="BM27">
            <v>1</v>
          </cell>
          <cell r="BO27">
            <v>5</v>
          </cell>
          <cell r="BS27">
            <v>1</v>
          </cell>
          <cell r="BT27">
            <v>14</v>
          </cell>
          <cell r="BV27">
            <v>2</v>
          </cell>
          <cell r="BW27">
            <v>17</v>
          </cell>
          <cell r="BY27">
            <v>11</v>
          </cell>
          <cell r="CC27">
            <v>3</v>
          </cell>
          <cell r="CD27">
            <v>9</v>
          </cell>
          <cell r="CE27">
            <v>23</v>
          </cell>
          <cell r="CH27">
            <v>13</v>
          </cell>
          <cell r="CK27">
            <v>21</v>
          </cell>
          <cell r="CL27">
            <v>13</v>
          </cell>
          <cell r="CM27">
            <v>12</v>
          </cell>
          <cell r="CO27">
            <v>13</v>
          </cell>
          <cell r="CP27">
            <v>6</v>
          </cell>
          <cell r="CQ27">
            <v>2</v>
          </cell>
          <cell r="CX27">
            <v>1</v>
          </cell>
          <cell r="DD27">
            <v>2</v>
          </cell>
          <cell r="DJ27">
            <v>13</v>
          </cell>
          <cell r="DK27">
            <v>5</v>
          </cell>
          <cell r="DL27">
            <v>11</v>
          </cell>
          <cell r="DN27">
            <v>1</v>
          </cell>
          <cell r="DO27">
            <v>7</v>
          </cell>
          <cell r="DP27">
            <v>1</v>
          </cell>
          <cell r="DQ27">
            <v>14</v>
          </cell>
          <cell r="DR27">
            <v>1</v>
          </cell>
          <cell r="DX27">
            <v>14</v>
          </cell>
          <cell r="DZ27">
            <v>5</v>
          </cell>
          <cell r="EB27">
            <v>16</v>
          </cell>
          <cell r="EH27">
            <v>20</v>
          </cell>
          <cell r="EI27">
            <v>1</v>
          </cell>
          <cell r="EM27">
            <v>14</v>
          </cell>
          <cell r="EO27">
            <v>4</v>
          </cell>
          <cell r="EP27">
            <v>3</v>
          </cell>
          <cell r="EQ27">
            <v>610</v>
          </cell>
        </row>
        <row r="28">
          <cell r="A28" t="str">
            <v>24</v>
          </cell>
          <cell r="C28">
            <v>6</v>
          </cell>
          <cell r="E28">
            <v>1</v>
          </cell>
          <cell r="H28">
            <v>2</v>
          </cell>
          <cell r="J28">
            <v>2</v>
          </cell>
          <cell r="L28">
            <v>7</v>
          </cell>
          <cell r="P28">
            <v>7</v>
          </cell>
          <cell r="T28">
            <v>6</v>
          </cell>
          <cell r="V28">
            <v>1</v>
          </cell>
          <cell r="Z28">
            <v>5</v>
          </cell>
          <cell r="AF28">
            <v>1</v>
          </cell>
          <cell r="AH28">
            <v>2</v>
          </cell>
          <cell r="AK28">
            <v>1</v>
          </cell>
          <cell r="AM28">
            <v>6</v>
          </cell>
          <cell r="AN28">
            <v>11</v>
          </cell>
          <cell r="AQ28">
            <v>1</v>
          </cell>
          <cell r="AR28">
            <v>3</v>
          </cell>
          <cell r="AT28">
            <v>2</v>
          </cell>
          <cell r="AV28">
            <v>5</v>
          </cell>
          <cell r="BD28">
            <v>2</v>
          </cell>
          <cell r="BG28">
            <v>2</v>
          </cell>
          <cell r="BH28">
            <v>1</v>
          </cell>
          <cell r="BN28">
            <v>3</v>
          </cell>
          <cell r="BO28">
            <v>19</v>
          </cell>
          <cell r="BT28">
            <v>1</v>
          </cell>
          <cell r="BW28">
            <v>1</v>
          </cell>
          <cell r="BY28">
            <v>1</v>
          </cell>
          <cell r="CD28">
            <v>1</v>
          </cell>
          <cell r="CE28">
            <v>3</v>
          </cell>
          <cell r="CH28">
            <v>3</v>
          </cell>
          <cell r="CK28">
            <v>4</v>
          </cell>
          <cell r="CM28">
            <v>3</v>
          </cell>
          <cell r="CO28">
            <v>11</v>
          </cell>
          <cell r="CQ28">
            <v>3</v>
          </cell>
          <cell r="DJ28">
            <v>2</v>
          </cell>
          <cell r="DK28">
            <v>2</v>
          </cell>
          <cell r="DO28">
            <v>3</v>
          </cell>
          <cell r="DQ28">
            <v>3</v>
          </cell>
          <cell r="DZ28">
            <v>1</v>
          </cell>
          <cell r="EC28">
            <v>2</v>
          </cell>
          <cell r="EH28">
            <v>9</v>
          </cell>
          <cell r="EM28">
            <v>11</v>
          </cell>
          <cell r="EN28">
            <v>1</v>
          </cell>
          <cell r="EP28">
            <v>1</v>
          </cell>
          <cell r="EQ28">
            <v>162</v>
          </cell>
        </row>
        <row r="29">
          <cell r="A29" t="str">
            <v>25</v>
          </cell>
          <cell r="C29">
            <v>43</v>
          </cell>
          <cell r="E29">
            <v>1</v>
          </cell>
          <cell r="F29">
            <v>16</v>
          </cell>
          <cell r="G29">
            <v>18</v>
          </cell>
          <cell r="H29">
            <v>6</v>
          </cell>
          <cell r="I29">
            <v>11</v>
          </cell>
          <cell r="J29">
            <v>5</v>
          </cell>
          <cell r="L29">
            <v>15</v>
          </cell>
          <cell r="O29">
            <v>31</v>
          </cell>
          <cell r="T29">
            <v>18</v>
          </cell>
          <cell r="V29">
            <v>3</v>
          </cell>
          <cell r="W29">
            <v>1</v>
          </cell>
          <cell r="X29">
            <v>20</v>
          </cell>
          <cell r="Z29">
            <v>14</v>
          </cell>
          <cell r="AA29">
            <v>8</v>
          </cell>
          <cell r="AB29">
            <v>2</v>
          </cell>
          <cell r="AC29">
            <v>18</v>
          </cell>
          <cell r="AG29">
            <v>1</v>
          </cell>
          <cell r="AH29">
            <v>17</v>
          </cell>
          <cell r="AK29">
            <v>2</v>
          </cell>
          <cell r="AM29">
            <v>29</v>
          </cell>
          <cell r="AN29">
            <v>1</v>
          </cell>
          <cell r="AR29">
            <v>5</v>
          </cell>
          <cell r="AS29">
            <v>9</v>
          </cell>
          <cell r="AU29">
            <v>3</v>
          </cell>
          <cell r="AV29">
            <v>40</v>
          </cell>
          <cell r="AX29">
            <v>2</v>
          </cell>
          <cell r="BB29">
            <v>14</v>
          </cell>
          <cell r="BD29">
            <v>8</v>
          </cell>
          <cell r="BE29">
            <v>39</v>
          </cell>
          <cell r="BF29">
            <v>42</v>
          </cell>
          <cell r="BH29">
            <v>1</v>
          </cell>
          <cell r="BJ29">
            <v>6</v>
          </cell>
          <cell r="BO29">
            <v>9</v>
          </cell>
          <cell r="BS29">
            <v>23</v>
          </cell>
          <cell r="BV29">
            <v>5</v>
          </cell>
          <cell r="BW29">
            <v>18</v>
          </cell>
          <cell r="BY29">
            <v>18</v>
          </cell>
          <cell r="CC29">
            <v>3</v>
          </cell>
          <cell r="CD29">
            <v>12</v>
          </cell>
          <cell r="CH29">
            <v>3</v>
          </cell>
          <cell r="CI29">
            <v>1</v>
          </cell>
          <cell r="CJ29">
            <v>48</v>
          </cell>
          <cell r="CK29">
            <v>51</v>
          </cell>
          <cell r="CL29">
            <v>4</v>
          </cell>
          <cell r="CM29">
            <v>3</v>
          </cell>
          <cell r="CN29">
            <v>40</v>
          </cell>
          <cell r="CO29">
            <v>6</v>
          </cell>
          <cell r="CP29">
            <v>22</v>
          </cell>
          <cell r="CQ29">
            <v>2</v>
          </cell>
          <cell r="CT29">
            <v>1</v>
          </cell>
          <cell r="DJ29">
            <v>3</v>
          </cell>
          <cell r="DK29">
            <v>1</v>
          </cell>
          <cell r="DL29">
            <v>16</v>
          </cell>
          <cell r="DN29">
            <v>5</v>
          </cell>
          <cell r="DO29">
            <v>8</v>
          </cell>
          <cell r="DP29">
            <v>21</v>
          </cell>
          <cell r="DX29">
            <v>1</v>
          </cell>
          <cell r="DZ29">
            <v>7</v>
          </cell>
          <cell r="EB29">
            <v>27</v>
          </cell>
          <cell r="EF29">
            <v>5</v>
          </cell>
          <cell r="EH29">
            <v>4</v>
          </cell>
          <cell r="EI29">
            <v>31</v>
          </cell>
          <cell r="EM29">
            <v>8</v>
          </cell>
          <cell r="EO29">
            <v>12</v>
          </cell>
          <cell r="EP29">
            <v>6</v>
          </cell>
          <cell r="EQ29">
            <v>873</v>
          </cell>
        </row>
        <row r="30">
          <cell r="A30" t="str">
            <v>26</v>
          </cell>
          <cell r="C30">
            <v>35</v>
          </cell>
          <cell r="D30">
            <v>1</v>
          </cell>
          <cell r="E30">
            <v>1</v>
          </cell>
          <cell r="F30">
            <v>9</v>
          </cell>
          <cell r="G30">
            <v>3</v>
          </cell>
          <cell r="H30">
            <v>16</v>
          </cell>
          <cell r="I30">
            <v>9</v>
          </cell>
          <cell r="J30">
            <v>8</v>
          </cell>
          <cell r="L30">
            <v>21</v>
          </cell>
          <cell r="M30">
            <v>4</v>
          </cell>
          <cell r="O30">
            <v>36</v>
          </cell>
          <cell r="R30">
            <v>8</v>
          </cell>
          <cell r="T30">
            <v>7</v>
          </cell>
          <cell r="U30">
            <v>2</v>
          </cell>
          <cell r="V30">
            <v>13</v>
          </cell>
          <cell r="X30">
            <v>10</v>
          </cell>
          <cell r="Z30">
            <v>10</v>
          </cell>
          <cell r="AA30">
            <v>3</v>
          </cell>
          <cell r="AB30">
            <v>8</v>
          </cell>
          <cell r="AC30">
            <v>22</v>
          </cell>
          <cell r="AF30">
            <v>9</v>
          </cell>
          <cell r="AG30">
            <v>6</v>
          </cell>
          <cell r="AH30">
            <v>10</v>
          </cell>
          <cell r="AK30">
            <v>18</v>
          </cell>
          <cell r="AL30">
            <v>4</v>
          </cell>
          <cell r="AM30">
            <v>22</v>
          </cell>
          <cell r="AN30">
            <v>18</v>
          </cell>
          <cell r="AQ30">
            <v>8</v>
          </cell>
          <cell r="AR30">
            <v>9</v>
          </cell>
          <cell r="AS30">
            <v>5</v>
          </cell>
          <cell r="AT30">
            <v>12</v>
          </cell>
          <cell r="AU30">
            <v>7</v>
          </cell>
          <cell r="AV30">
            <v>24</v>
          </cell>
          <cell r="AW30">
            <v>5</v>
          </cell>
          <cell r="AX30">
            <v>10</v>
          </cell>
          <cell r="BB30">
            <v>5</v>
          </cell>
          <cell r="BD30">
            <v>10</v>
          </cell>
          <cell r="BE30">
            <v>35</v>
          </cell>
          <cell r="BF30">
            <v>30</v>
          </cell>
          <cell r="BG30">
            <v>3</v>
          </cell>
          <cell r="BH30">
            <v>1</v>
          </cell>
          <cell r="BI30">
            <v>6</v>
          </cell>
          <cell r="BN30">
            <v>9</v>
          </cell>
          <cell r="BO30">
            <v>13</v>
          </cell>
          <cell r="BR30">
            <v>1</v>
          </cell>
          <cell r="BS30">
            <v>25</v>
          </cell>
          <cell r="BT30">
            <v>3</v>
          </cell>
          <cell r="BV30">
            <v>4</v>
          </cell>
          <cell r="BW30">
            <v>11</v>
          </cell>
          <cell r="BX30">
            <v>3</v>
          </cell>
          <cell r="BY30">
            <v>27</v>
          </cell>
          <cell r="CA30">
            <v>1</v>
          </cell>
          <cell r="CC30">
            <v>1</v>
          </cell>
          <cell r="CD30">
            <v>17</v>
          </cell>
          <cell r="CE30">
            <v>18</v>
          </cell>
          <cell r="CF30">
            <v>5</v>
          </cell>
          <cell r="CH30">
            <v>2</v>
          </cell>
          <cell r="CI30">
            <v>21</v>
          </cell>
          <cell r="CJ30">
            <v>45</v>
          </cell>
          <cell r="CK30">
            <v>29</v>
          </cell>
          <cell r="CL30">
            <v>1</v>
          </cell>
          <cell r="CM30">
            <v>22</v>
          </cell>
          <cell r="CN30">
            <v>31</v>
          </cell>
          <cell r="CO30">
            <v>23</v>
          </cell>
          <cell r="CP30">
            <v>22</v>
          </cell>
          <cell r="CQ30">
            <v>15</v>
          </cell>
          <cell r="CS30">
            <v>33</v>
          </cell>
          <cell r="CT30">
            <v>2</v>
          </cell>
          <cell r="DF30">
            <v>2</v>
          </cell>
          <cell r="DJ30">
            <v>32</v>
          </cell>
          <cell r="DK30">
            <v>8</v>
          </cell>
          <cell r="DL30">
            <v>12</v>
          </cell>
          <cell r="DM30">
            <v>1</v>
          </cell>
          <cell r="DO30">
            <v>15</v>
          </cell>
          <cell r="DP30">
            <v>20</v>
          </cell>
          <cell r="DQ30">
            <v>5</v>
          </cell>
          <cell r="DS30">
            <v>1</v>
          </cell>
          <cell r="DV30">
            <v>9</v>
          </cell>
          <cell r="DX30">
            <v>19</v>
          </cell>
          <cell r="DY30">
            <v>9</v>
          </cell>
          <cell r="DZ30">
            <v>12</v>
          </cell>
          <cell r="EA30">
            <v>1</v>
          </cell>
          <cell r="EB30">
            <v>16</v>
          </cell>
          <cell r="EE30">
            <v>1</v>
          </cell>
          <cell r="EF30">
            <v>11</v>
          </cell>
          <cell r="EG30">
            <v>13</v>
          </cell>
          <cell r="EH30">
            <v>6</v>
          </cell>
          <cell r="EI30">
            <v>45</v>
          </cell>
          <cell r="EK30">
            <v>6</v>
          </cell>
          <cell r="EL30">
            <v>16</v>
          </cell>
          <cell r="EM30">
            <v>11</v>
          </cell>
          <cell r="EN30">
            <v>1</v>
          </cell>
          <cell r="EO30">
            <v>17</v>
          </cell>
          <cell r="EP30">
            <v>10</v>
          </cell>
          <cell r="EQ30">
            <v>1165</v>
          </cell>
        </row>
        <row r="31">
          <cell r="A31" t="str">
            <v>27</v>
          </cell>
          <cell r="B31">
            <v>1</v>
          </cell>
          <cell r="C31">
            <v>82</v>
          </cell>
          <cell r="D31">
            <v>2</v>
          </cell>
          <cell r="E31">
            <v>3</v>
          </cell>
          <cell r="F31">
            <v>30</v>
          </cell>
          <cell r="G31">
            <v>16</v>
          </cell>
          <cell r="H31">
            <v>14</v>
          </cell>
          <cell r="I31">
            <v>23</v>
          </cell>
          <cell r="J31">
            <v>16</v>
          </cell>
          <cell r="K31">
            <v>11</v>
          </cell>
          <cell r="L31">
            <v>44</v>
          </cell>
          <cell r="M31">
            <v>1</v>
          </cell>
          <cell r="N31">
            <v>1</v>
          </cell>
          <cell r="O31">
            <v>56</v>
          </cell>
          <cell r="P31">
            <v>1</v>
          </cell>
          <cell r="R31">
            <v>22</v>
          </cell>
          <cell r="S31">
            <v>5</v>
          </cell>
          <cell r="T31">
            <v>28</v>
          </cell>
          <cell r="U31">
            <v>10</v>
          </cell>
          <cell r="V31">
            <v>24</v>
          </cell>
          <cell r="W31">
            <v>6</v>
          </cell>
          <cell r="X31">
            <v>30</v>
          </cell>
          <cell r="Y31">
            <v>2</v>
          </cell>
          <cell r="Z31">
            <v>7</v>
          </cell>
          <cell r="AA31">
            <v>26</v>
          </cell>
          <cell r="AB31">
            <v>25</v>
          </cell>
          <cell r="AC31">
            <v>38</v>
          </cell>
          <cell r="AF31">
            <v>9</v>
          </cell>
          <cell r="AG31">
            <v>10</v>
          </cell>
          <cell r="AH31">
            <v>31</v>
          </cell>
          <cell r="AJ31">
            <v>8</v>
          </cell>
          <cell r="AK31">
            <v>14</v>
          </cell>
          <cell r="AL31">
            <v>9</v>
          </cell>
          <cell r="AM31">
            <v>63</v>
          </cell>
          <cell r="AN31">
            <v>38</v>
          </cell>
          <cell r="AO31">
            <v>6</v>
          </cell>
          <cell r="AQ31">
            <v>41</v>
          </cell>
          <cell r="AR31">
            <v>11</v>
          </cell>
          <cell r="AS31">
            <v>19</v>
          </cell>
          <cell r="AT31">
            <v>23</v>
          </cell>
          <cell r="AU31">
            <v>25</v>
          </cell>
          <cell r="AV31">
            <v>68</v>
          </cell>
          <cell r="AW31">
            <v>5</v>
          </cell>
          <cell r="AX31">
            <v>13</v>
          </cell>
          <cell r="AY31">
            <v>3</v>
          </cell>
          <cell r="BB31">
            <v>15</v>
          </cell>
          <cell r="BD31">
            <v>19</v>
          </cell>
          <cell r="BE31">
            <v>109</v>
          </cell>
          <cell r="BF31">
            <v>70</v>
          </cell>
          <cell r="BG31">
            <v>13</v>
          </cell>
          <cell r="BH31">
            <v>6</v>
          </cell>
          <cell r="BI31">
            <v>5</v>
          </cell>
          <cell r="BJ31">
            <v>8</v>
          </cell>
          <cell r="BN31">
            <v>39</v>
          </cell>
          <cell r="BO31">
            <v>28</v>
          </cell>
          <cell r="BQ31">
            <v>1</v>
          </cell>
          <cell r="BR31">
            <v>1</v>
          </cell>
          <cell r="BS31">
            <v>48</v>
          </cell>
          <cell r="BT31">
            <v>6</v>
          </cell>
          <cell r="BV31">
            <v>16</v>
          </cell>
          <cell r="BW31">
            <v>63</v>
          </cell>
          <cell r="BX31">
            <v>6</v>
          </cell>
          <cell r="BY31">
            <v>49</v>
          </cell>
          <cell r="CA31">
            <v>2</v>
          </cell>
          <cell r="CC31">
            <v>4</v>
          </cell>
          <cell r="CD31">
            <v>30</v>
          </cell>
          <cell r="CE31">
            <v>10</v>
          </cell>
          <cell r="CF31">
            <v>7</v>
          </cell>
          <cell r="CG31">
            <v>1</v>
          </cell>
          <cell r="CH31">
            <v>4</v>
          </cell>
          <cell r="CI31">
            <v>38</v>
          </cell>
          <cell r="CJ31">
            <v>101</v>
          </cell>
          <cell r="CK31">
            <v>31</v>
          </cell>
          <cell r="CL31">
            <v>20</v>
          </cell>
          <cell r="CM31">
            <v>9</v>
          </cell>
          <cell r="CN31">
            <v>56</v>
          </cell>
          <cell r="CO31">
            <v>21</v>
          </cell>
          <cell r="CP31">
            <v>64</v>
          </cell>
          <cell r="CQ31">
            <v>34</v>
          </cell>
          <cell r="CS31">
            <v>26</v>
          </cell>
          <cell r="CT31">
            <v>3</v>
          </cell>
          <cell r="CX31">
            <v>4</v>
          </cell>
          <cell r="CY31">
            <v>7</v>
          </cell>
          <cell r="DD31">
            <v>1</v>
          </cell>
          <cell r="DJ31">
            <v>28</v>
          </cell>
          <cell r="DK31">
            <v>9</v>
          </cell>
          <cell r="DL31">
            <v>28</v>
          </cell>
          <cell r="DM31">
            <v>4</v>
          </cell>
          <cell r="DN31">
            <v>3</v>
          </cell>
          <cell r="DO31">
            <v>34</v>
          </cell>
          <cell r="DP31">
            <v>64</v>
          </cell>
          <cell r="DQ31">
            <v>6</v>
          </cell>
          <cell r="DS31">
            <v>2</v>
          </cell>
          <cell r="DV31">
            <v>15</v>
          </cell>
          <cell r="DX31">
            <v>20</v>
          </cell>
          <cell r="DY31">
            <v>7</v>
          </cell>
          <cell r="DZ31">
            <v>12</v>
          </cell>
          <cell r="EA31">
            <v>2</v>
          </cell>
          <cell r="EB31">
            <v>45</v>
          </cell>
          <cell r="EC31">
            <v>2</v>
          </cell>
          <cell r="ED31">
            <v>1</v>
          </cell>
          <cell r="EE31">
            <v>1</v>
          </cell>
          <cell r="EF31">
            <v>11</v>
          </cell>
          <cell r="EG31">
            <v>21</v>
          </cell>
          <cell r="EH31">
            <v>20</v>
          </cell>
          <cell r="EI31">
            <v>91</v>
          </cell>
          <cell r="EK31">
            <v>29</v>
          </cell>
          <cell r="EL31">
            <v>9</v>
          </cell>
          <cell r="EM31">
            <v>29</v>
          </cell>
          <cell r="EN31">
            <v>12</v>
          </cell>
          <cell r="EO31">
            <v>24</v>
          </cell>
          <cell r="EP31">
            <v>35</v>
          </cell>
          <cell r="EQ31">
            <v>2459</v>
          </cell>
        </row>
        <row r="32">
          <cell r="A32" t="str">
            <v>28</v>
          </cell>
          <cell r="C32">
            <v>55</v>
          </cell>
          <cell r="F32">
            <v>19</v>
          </cell>
          <cell r="G32">
            <v>2</v>
          </cell>
          <cell r="H32">
            <v>6</v>
          </cell>
          <cell r="I32">
            <v>5</v>
          </cell>
          <cell r="K32">
            <v>4</v>
          </cell>
          <cell r="L32">
            <v>5</v>
          </cell>
          <cell r="M32">
            <v>4</v>
          </cell>
          <cell r="O32">
            <v>12</v>
          </cell>
          <cell r="P32">
            <v>3</v>
          </cell>
          <cell r="T32">
            <v>5</v>
          </cell>
          <cell r="V32">
            <v>4</v>
          </cell>
          <cell r="W32">
            <v>1</v>
          </cell>
          <cell r="X32">
            <v>9</v>
          </cell>
          <cell r="Z32">
            <v>8</v>
          </cell>
          <cell r="AA32">
            <v>10</v>
          </cell>
          <cell r="AC32">
            <v>8</v>
          </cell>
          <cell r="AF32">
            <v>1</v>
          </cell>
          <cell r="AH32">
            <v>9</v>
          </cell>
          <cell r="AJ32">
            <v>3</v>
          </cell>
          <cell r="AK32">
            <v>9</v>
          </cell>
          <cell r="AM32">
            <v>51</v>
          </cell>
          <cell r="AQ32">
            <v>9</v>
          </cell>
          <cell r="AS32">
            <v>7</v>
          </cell>
          <cell r="AT32">
            <v>2</v>
          </cell>
          <cell r="AU32">
            <v>15</v>
          </cell>
          <cell r="AV32">
            <v>27</v>
          </cell>
          <cell r="BB32">
            <v>2</v>
          </cell>
          <cell r="BC32">
            <v>5</v>
          </cell>
          <cell r="BD32">
            <v>5</v>
          </cell>
          <cell r="BE32">
            <v>42</v>
          </cell>
          <cell r="BF32">
            <v>28</v>
          </cell>
          <cell r="BI32">
            <v>7</v>
          </cell>
          <cell r="BJ32">
            <v>9</v>
          </cell>
          <cell r="BN32">
            <v>24</v>
          </cell>
          <cell r="BO32">
            <v>4</v>
          </cell>
          <cell r="BQ32">
            <v>1</v>
          </cell>
          <cell r="BS32">
            <v>38</v>
          </cell>
          <cell r="BV32">
            <v>18</v>
          </cell>
          <cell r="BW32">
            <v>19</v>
          </cell>
          <cell r="BY32">
            <v>10</v>
          </cell>
          <cell r="CC32">
            <v>3</v>
          </cell>
          <cell r="CD32">
            <v>17</v>
          </cell>
          <cell r="CH32">
            <v>2</v>
          </cell>
          <cell r="CI32">
            <v>8</v>
          </cell>
          <cell r="CJ32">
            <v>55</v>
          </cell>
          <cell r="CK32">
            <v>36</v>
          </cell>
          <cell r="CN32">
            <v>32</v>
          </cell>
          <cell r="CO32">
            <v>8</v>
          </cell>
          <cell r="CP32">
            <v>16</v>
          </cell>
          <cell r="CT32">
            <v>3</v>
          </cell>
          <cell r="CX32">
            <v>4</v>
          </cell>
          <cell r="CY32">
            <v>3</v>
          </cell>
          <cell r="DF32">
            <v>1</v>
          </cell>
          <cell r="DJ32">
            <v>9</v>
          </cell>
          <cell r="DK32">
            <v>2</v>
          </cell>
          <cell r="DL32">
            <v>22</v>
          </cell>
          <cell r="DM32">
            <v>2</v>
          </cell>
          <cell r="DO32">
            <v>9</v>
          </cell>
          <cell r="DP32">
            <v>21</v>
          </cell>
          <cell r="DV32">
            <v>12</v>
          </cell>
          <cell r="DX32">
            <v>18</v>
          </cell>
          <cell r="DY32">
            <v>1</v>
          </cell>
          <cell r="DZ32">
            <v>2</v>
          </cell>
          <cell r="EA32">
            <v>1</v>
          </cell>
          <cell r="EB32">
            <v>26</v>
          </cell>
          <cell r="EE32">
            <v>1</v>
          </cell>
          <cell r="EF32">
            <v>6</v>
          </cell>
          <cell r="EI32">
            <v>18</v>
          </cell>
          <cell r="EL32">
            <v>19</v>
          </cell>
          <cell r="EM32">
            <v>9</v>
          </cell>
          <cell r="EN32">
            <v>3</v>
          </cell>
          <cell r="EO32">
            <v>1</v>
          </cell>
          <cell r="EP32">
            <v>6</v>
          </cell>
          <cell r="EQ32">
            <v>881</v>
          </cell>
        </row>
        <row r="33">
          <cell r="A33" t="str">
            <v>29</v>
          </cell>
          <cell r="C33">
            <v>8</v>
          </cell>
          <cell r="O33">
            <v>14</v>
          </cell>
          <cell r="X33">
            <v>9</v>
          </cell>
          <cell r="Z33">
            <v>4</v>
          </cell>
          <cell r="AA33">
            <v>7</v>
          </cell>
          <cell r="AB33">
            <v>1</v>
          </cell>
          <cell r="AC33">
            <v>21</v>
          </cell>
          <cell r="AJ33">
            <v>3</v>
          </cell>
          <cell r="AK33">
            <v>1</v>
          </cell>
          <cell r="AM33">
            <v>10</v>
          </cell>
          <cell r="AQ33">
            <v>7</v>
          </cell>
          <cell r="AV33">
            <v>1</v>
          </cell>
          <cell r="BE33">
            <v>1</v>
          </cell>
          <cell r="BF33">
            <v>17</v>
          </cell>
          <cell r="BJ33">
            <v>1</v>
          </cell>
          <cell r="BS33">
            <v>4</v>
          </cell>
          <cell r="BV33">
            <v>5</v>
          </cell>
          <cell r="BW33">
            <v>8</v>
          </cell>
          <cell r="BY33">
            <v>7</v>
          </cell>
          <cell r="CJ33">
            <v>24</v>
          </cell>
          <cell r="CK33">
            <v>20</v>
          </cell>
          <cell r="CN33">
            <v>25</v>
          </cell>
          <cell r="CQ33">
            <v>1</v>
          </cell>
          <cell r="CX33">
            <v>1</v>
          </cell>
          <cell r="EB33">
            <v>18</v>
          </cell>
          <cell r="EI33">
            <v>4</v>
          </cell>
          <cell r="EM33">
            <v>9</v>
          </cell>
          <cell r="EQ33">
            <v>231</v>
          </cell>
        </row>
        <row r="34">
          <cell r="A34" t="str">
            <v>30</v>
          </cell>
          <cell r="C34">
            <v>34</v>
          </cell>
          <cell r="D34">
            <v>1</v>
          </cell>
          <cell r="F34">
            <v>4</v>
          </cell>
          <cell r="G34">
            <v>7</v>
          </cell>
          <cell r="L34">
            <v>10</v>
          </cell>
          <cell r="O34">
            <v>17</v>
          </cell>
          <cell r="T34">
            <v>11</v>
          </cell>
          <cell r="U34">
            <v>1</v>
          </cell>
          <cell r="V34">
            <v>1</v>
          </cell>
          <cell r="W34">
            <v>3</v>
          </cell>
          <cell r="X34">
            <v>9</v>
          </cell>
          <cell r="Z34">
            <v>4</v>
          </cell>
          <cell r="AH34">
            <v>10</v>
          </cell>
          <cell r="AJ34">
            <v>1</v>
          </cell>
          <cell r="AK34">
            <v>2</v>
          </cell>
          <cell r="AM34">
            <v>7</v>
          </cell>
          <cell r="AT34">
            <v>1</v>
          </cell>
          <cell r="AV34">
            <v>30</v>
          </cell>
          <cell r="BB34">
            <v>9</v>
          </cell>
          <cell r="BD34">
            <v>8</v>
          </cell>
          <cell r="BE34">
            <v>16</v>
          </cell>
          <cell r="BF34">
            <v>25</v>
          </cell>
          <cell r="BO34">
            <v>1</v>
          </cell>
          <cell r="BW34">
            <v>3</v>
          </cell>
          <cell r="BY34">
            <v>9</v>
          </cell>
          <cell r="CA34">
            <v>1</v>
          </cell>
          <cell r="CD34">
            <v>2</v>
          </cell>
          <cell r="CJ34">
            <v>35</v>
          </cell>
          <cell r="CK34">
            <v>4</v>
          </cell>
          <cell r="CN34">
            <v>41</v>
          </cell>
          <cell r="CO34">
            <v>1</v>
          </cell>
          <cell r="CP34">
            <v>14</v>
          </cell>
          <cell r="CQ34">
            <v>4</v>
          </cell>
          <cell r="CX34">
            <v>2</v>
          </cell>
          <cell r="DK34">
            <v>2</v>
          </cell>
          <cell r="DL34">
            <v>1</v>
          </cell>
          <cell r="DO34">
            <v>8</v>
          </cell>
          <cell r="DP34">
            <v>18</v>
          </cell>
          <cell r="DX34">
            <v>6</v>
          </cell>
          <cell r="DZ34">
            <v>5</v>
          </cell>
          <cell r="EB34">
            <v>2</v>
          </cell>
          <cell r="EI34">
            <v>9</v>
          </cell>
          <cell r="EN34">
            <v>6</v>
          </cell>
          <cell r="EP34">
            <v>3</v>
          </cell>
          <cell r="EQ34">
            <v>388</v>
          </cell>
        </row>
        <row r="35">
          <cell r="A35" t="str">
            <v>31</v>
          </cell>
          <cell r="C35">
            <v>52</v>
          </cell>
          <cell r="D35">
            <v>1</v>
          </cell>
          <cell r="G35">
            <v>5</v>
          </cell>
          <cell r="H35">
            <v>6</v>
          </cell>
          <cell r="I35">
            <v>7</v>
          </cell>
          <cell r="J35">
            <v>3</v>
          </cell>
          <cell r="L35">
            <v>7</v>
          </cell>
          <cell r="O35">
            <v>19</v>
          </cell>
          <cell r="R35">
            <v>4</v>
          </cell>
          <cell r="T35">
            <v>14</v>
          </cell>
          <cell r="V35">
            <v>2</v>
          </cell>
          <cell r="W35">
            <v>3</v>
          </cell>
          <cell r="X35">
            <v>15</v>
          </cell>
          <cell r="Z35">
            <v>9</v>
          </cell>
          <cell r="AA35">
            <v>5</v>
          </cell>
          <cell r="AB35">
            <v>3</v>
          </cell>
          <cell r="AC35">
            <v>10</v>
          </cell>
          <cell r="AD35">
            <v>4</v>
          </cell>
          <cell r="AG35">
            <v>7</v>
          </cell>
          <cell r="AH35">
            <v>9</v>
          </cell>
          <cell r="AJ35">
            <v>1</v>
          </cell>
          <cell r="AK35">
            <v>4</v>
          </cell>
          <cell r="AM35">
            <v>22</v>
          </cell>
          <cell r="AQ35">
            <v>3</v>
          </cell>
          <cell r="AR35">
            <v>4</v>
          </cell>
          <cell r="AS35">
            <v>3</v>
          </cell>
          <cell r="AT35">
            <v>4</v>
          </cell>
          <cell r="AU35">
            <v>1</v>
          </cell>
          <cell r="AV35">
            <v>28</v>
          </cell>
          <cell r="AW35">
            <v>1</v>
          </cell>
          <cell r="AZ35">
            <v>4</v>
          </cell>
          <cell r="BB35">
            <v>4</v>
          </cell>
          <cell r="BD35">
            <v>5</v>
          </cell>
          <cell r="BE35">
            <v>40</v>
          </cell>
          <cell r="BF35">
            <v>24</v>
          </cell>
          <cell r="BI35">
            <v>3</v>
          </cell>
          <cell r="BJ35">
            <v>3</v>
          </cell>
          <cell r="BO35">
            <v>3</v>
          </cell>
          <cell r="BS35">
            <v>15</v>
          </cell>
          <cell r="BU35">
            <v>7</v>
          </cell>
          <cell r="BV35">
            <v>8</v>
          </cell>
          <cell r="BW35">
            <v>8</v>
          </cell>
          <cell r="BY35">
            <v>13</v>
          </cell>
          <cell r="CC35">
            <v>1</v>
          </cell>
          <cell r="CD35">
            <v>13</v>
          </cell>
          <cell r="CI35">
            <v>2</v>
          </cell>
          <cell r="CJ35">
            <v>62</v>
          </cell>
          <cell r="CK35">
            <v>26</v>
          </cell>
          <cell r="CN35">
            <v>37</v>
          </cell>
          <cell r="CO35">
            <v>6</v>
          </cell>
          <cell r="CP35">
            <v>4</v>
          </cell>
          <cell r="CQ35">
            <v>4</v>
          </cell>
          <cell r="CX35">
            <v>1</v>
          </cell>
          <cell r="CZ35">
            <v>4</v>
          </cell>
          <cell r="DJ35">
            <v>13</v>
          </cell>
          <cell r="DK35">
            <v>6</v>
          </cell>
          <cell r="DL35">
            <v>19</v>
          </cell>
          <cell r="DO35">
            <v>7</v>
          </cell>
          <cell r="DP35">
            <v>5</v>
          </cell>
          <cell r="DT35">
            <v>3</v>
          </cell>
          <cell r="DX35">
            <v>22</v>
          </cell>
          <cell r="DZ35">
            <v>3</v>
          </cell>
          <cell r="EB35">
            <v>28</v>
          </cell>
          <cell r="EF35">
            <v>4</v>
          </cell>
          <cell r="EI35">
            <v>11</v>
          </cell>
          <cell r="EK35">
            <v>1</v>
          </cell>
          <cell r="EM35">
            <v>9</v>
          </cell>
          <cell r="EO35">
            <v>1</v>
          </cell>
          <cell r="EP35">
            <v>1</v>
          </cell>
          <cell r="EQ35">
            <v>686</v>
          </cell>
        </row>
        <row r="36">
          <cell r="A36" t="str">
            <v>32</v>
          </cell>
          <cell r="C36">
            <v>44</v>
          </cell>
          <cell r="D36">
            <v>5</v>
          </cell>
          <cell r="F36">
            <v>13</v>
          </cell>
          <cell r="G36">
            <v>10</v>
          </cell>
          <cell r="H36">
            <v>7</v>
          </cell>
          <cell r="I36">
            <v>11</v>
          </cell>
          <cell r="J36">
            <v>9</v>
          </cell>
          <cell r="L36">
            <v>11</v>
          </cell>
          <cell r="O36">
            <v>21</v>
          </cell>
          <cell r="R36">
            <v>3</v>
          </cell>
          <cell r="T36">
            <v>11</v>
          </cell>
          <cell r="V36">
            <v>3</v>
          </cell>
          <cell r="W36">
            <v>2</v>
          </cell>
          <cell r="X36">
            <v>11</v>
          </cell>
          <cell r="Z36">
            <v>9</v>
          </cell>
          <cell r="AA36">
            <v>4</v>
          </cell>
          <cell r="AB36">
            <v>2</v>
          </cell>
          <cell r="AC36">
            <v>11</v>
          </cell>
          <cell r="AD36">
            <v>6</v>
          </cell>
          <cell r="AG36">
            <v>2</v>
          </cell>
          <cell r="AH36">
            <v>18</v>
          </cell>
          <cell r="AJ36">
            <v>1</v>
          </cell>
          <cell r="AK36">
            <v>6</v>
          </cell>
          <cell r="AM36">
            <v>28</v>
          </cell>
          <cell r="AR36">
            <v>5</v>
          </cell>
          <cell r="AS36">
            <v>2</v>
          </cell>
          <cell r="AT36">
            <v>5</v>
          </cell>
          <cell r="AU36">
            <v>9</v>
          </cell>
          <cell r="AV36">
            <v>26</v>
          </cell>
          <cell r="AZ36">
            <v>6</v>
          </cell>
          <cell r="BB36">
            <v>14</v>
          </cell>
          <cell r="BD36">
            <v>7</v>
          </cell>
          <cell r="BE36">
            <v>23</v>
          </cell>
          <cell r="BF36">
            <v>24</v>
          </cell>
          <cell r="BJ36">
            <v>5</v>
          </cell>
          <cell r="BN36">
            <v>11</v>
          </cell>
          <cell r="BS36">
            <v>35</v>
          </cell>
          <cell r="BU36">
            <v>6</v>
          </cell>
          <cell r="BV36">
            <v>15</v>
          </cell>
          <cell r="BW36">
            <v>25</v>
          </cell>
          <cell r="BY36">
            <v>15</v>
          </cell>
          <cell r="CA36">
            <v>1</v>
          </cell>
          <cell r="CC36">
            <v>2</v>
          </cell>
          <cell r="CD36">
            <v>9</v>
          </cell>
          <cell r="CH36">
            <v>1</v>
          </cell>
          <cell r="CI36">
            <v>8</v>
          </cell>
          <cell r="CJ36">
            <v>63</v>
          </cell>
          <cell r="CK36">
            <v>17</v>
          </cell>
          <cell r="CN36">
            <v>36</v>
          </cell>
          <cell r="CO36">
            <v>10</v>
          </cell>
          <cell r="CP36">
            <v>7</v>
          </cell>
          <cell r="CQ36">
            <v>5</v>
          </cell>
          <cell r="CX36">
            <v>1</v>
          </cell>
          <cell r="CZ36">
            <v>11</v>
          </cell>
          <cell r="DJ36">
            <v>3</v>
          </cell>
          <cell r="DK36">
            <v>5</v>
          </cell>
          <cell r="DL36">
            <v>29</v>
          </cell>
          <cell r="DN36">
            <v>2</v>
          </cell>
          <cell r="DO36">
            <v>19</v>
          </cell>
          <cell r="DP36">
            <v>31</v>
          </cell>
          <cell r="DT36">
            <v>8</v>
          </cell>
          <cell r="DV36">
            <v>4</v>
          </cell>
          <cell r="DX36">
            <v>16</v>
          </cell>
          <cell r="DY36">
            <v>6</v>
          </cell>
          <cell r="DZ36">
            <v>2</v>
          </cell>
          <cell r="EB36">
            <v>29</v>
          </cell>
          <cell r="EF36">
            <v>5</v>
          </cell>
          <cell r="EI36">
            <v>42</v>
          </cell>
          <cell r="EK36">
            <v>10</v>
          </cell>
          <cell r="EM36">
            <v>7</v>
          </cell>
          <cell r="EO36">
            <v>3</v>
          </cell>
          <cell r="EP36">
            <v>21</v>
          </cell>
          <cell r="EQ36">
            <v>894</v>
          </cell>
        </row>
        <row r="37">
          <cell r="A37" t="str">
            <v>33</v>
          </cell>
          <cell r="C37">
            <v>16</v>
          </cell>
          <cell r="F37">
            <v>14</v>
          </cell>
          <cell r="G37">
            <v>1</v>
          </cell>
          <cell r="H37">
            <v>2</v>
          </cell>
          <cell r="I37">
            <v>6</v>
          </cell>
          <cell r="K37">
            <v>1</v>
          </cell>
          <cell r="L37">
            <v>11</v>
          </cell>
          <cell r="O37">
            <v>18</v>
          </cell>
          <cell r="R37">
            <v>7</v>
          </cell>
          <cell r="V37">
            <v>6</v>
          </cell>
          <cell r="X37">
            <v>12</v>
          </cell>
          <cell r="Z37">
            <v>7</v>
          </cell>
          <cell r="AA37">
            <v>6</v>
          </cell>
          <cell r="AB37">
            <v>3</v>
          </cell>
          <cell r="AC37">
            <v>8</v>
          </cell>
          <cell r="AD37">
            <v>2</v>
          </cell>
          <cell r="AF37">
            <v>3</v>
          </cell>
          <cell r="AH37">
            <v>7</v>
          </cell>
          <cell r="AJ37">
            <v>4</v>
          </cell>
          <cell r="AK37">
            <v>6</v>
          </cell>
          <cell r="AM37">
            <v>12</v>
          </cell>
          <cell r="AQ37">
            <v>6</v>
          </cell>
          <cell r="AS37">
            <v>1</v>
          </cell>
          <cell r="AU37">
            <v>18</v>
          </cell>
          <cell r="AV37">
            <v>12</v>
          </cell>
          <cell r="AY37">
            <v>1</v>
          </cell>
          <cell r="AZ37">
            <v>11</v>
          </cell>
          <cell r="BB37">
            <v>12</v>
          </cell>
          <cell r="BC37">
            <v>5</v>
          </cell>
          <cell r="BD37">
            <v>2</v>
          </cell>
          <cell r="BE37">
            <v>35</v>
          </cell>
          <cell r="BF37">
            <v>24</v>
          </cell>
          <cell r="BI37">
            <v>6</v>
          </cell>
          <cell r="BN37">
            <v>12</v>
          </cell>
          <cell r="BO37">
            <v>1</v>
          </cell>
          <cell r="BQ37">
            <v>1</v>
          </cell>
          <cell r="BR37">
            <v>1</v>
          </cell>
          <cell r="BS37">
            <v>18</v>
          </cell>
          <cell r="BU37">
            <v>6</v>
          </cell>
          <cell r="BV37">
            <v>11</v>
          </cell>
          <cell r="BW37">
            <v>15</v>
          </cell>
          <cell r="BX37">
            <v>1</v>
          </cell>
          <cell r="CD37">
            <v>8</v>
          </cell>
          <cell r="CJ37">
            <v>26</v>
          </cell>
          <cell r="CK37">
            <v>4</v>
          </cell>
          <cell r="CN37">
            <v>22</v>
          </cell>
          <cell r="CO37">
            <v>12</v>
          </cell>
          <cell r="CP37">
            <v>15</v>
          </cell>
          <cell r="CQ37">
            <v>7</v>
          </cell>
          <cell r="CT37">
            <v>1</v>
          </cell>
          <cell r="CX37">
            <v>1</v>
          </cell>
          <cell r="CY37">
            <v>12</v>
          </cell>
          <cell r="CZ37">
            <v>11</v>
          </cell>
          <cell r="DI37">
            <v>1</v>
          </cell>
          <cell r="DJ37">
            <v>4</v>
          </cell>
          <cell r="DK37">
            <v>2</v>
          </cell>
          <cell r="DO37">
            <v>2</v>
          </cell>
          <cell r="DP37">
            <v>14</v>
          </cell>
          <cell r="DT37">
            <v>2</v>
          </cell>
          <cell r="DV37">
            <v>6</v>
          </cell>
          <cell r="DW37">
            <v>6</v>
          </cell>
          <cell r="DX37">
            <v>9</v>
          </cell>
          <cell r="DY37">
            <v>5</v>
          </cell>
          <cell r="DZ37">
            <v>11</v>
          </cell>
          <cell r="EB37">
            <v>8</v>
          </cell>
          <cell r="EC37">
            <v>1</v>
          </cell>
          <cell r="EE37">
            <v>6</v>
          </cell>
          <cell r="EF37">
            <v>7</v>
          </cell>
          <cell r="EI37">
            <v>13</v>
          </cell>
          <cell r="EK37">
            <v>10</v>
          </cell>
          <cell r="EM37">
            <v>4</v>
          </cell>
          <cell r="EN37">
            <v>1</v>
          </cell>
          <cell r="EO37">
            <v>5</v>
          </cell>
          <cell r="EP37">
            <v>7</v>
          </cell>
          <cell r="EQ37">
            <v>594</v>
          </cell>
        </row>
        <row r="38">
          <cell r="A38" t="str">
            <v>34</v>
          </cell>
          <cell r="C38">
            <v>6</v>
          </cell>
          <cell r="F38">
            <v>1</v>
          </cell>
          <cell r="L38">
            <v>2</v>
          </cell>
          <cell r="O38">
            <v>3</v>
          </cell>
          <cell r="Z38">
            <v>1</v>
          </cell>
          <cell r="AM38">
            <v>8</v>
          </cell>
          <cell r="AV38">
            <v>2</v>
          </cell>
          <cell r="BF38">
            <v>4</v>
          </cell>
          <cell r="BJ38">
            <v>1</v>
          </cell>
          <cell r="BS38">
            <v>4</v>
          </cell>
          <cell r="BY38">
            <v>8</v>
          </cell>
          <cell r="BZ38">
            <v>1</v>
          </cell>
          <cell r="CD38">
            <v>1</v>
          </cell>
          <cell r="CJ38">
            <v>15</v>
          </cell>
          <cell r="CK38">
            <v>18</v>
          </cell>
          <cell r="CN38">
            <v>11</v>
          </cell>
          <cell r="CO38">
            <v>2</v>
          </cell>
          <cell r="CX38">
            <v>2</v>
          </cell>
          <cell r="DH38">
            <v>6</v>
          </cell>
          <cell r="DN38">
            <v>1</v>
          </cell>
          <cell r="EB38">
            <v>5</v>
          </cell>
          <cell r="EI38">
            <v>18</v>
          </cell>
          <cell r="EP38">
            <v>5</v>
          </cell>
          <cell r="EQ38">
            <v>125</v>
          </cell>
        </row>
        <row r="39">
          <cell r="A39" t="str">
            <v>35</v>
          </cell>
          <cell r="C39">
            <v>20</v>
          </cell>
          <cell r="F39">
            <v>2</v>
          </cell>
          <cell r="H39">
            <v>2</v>
          </cell>
          <cell r="J39">
            <v>3</v>
          </cell>
          <cell r="L39">
            <v>4</v>
          </cell>
          <cell r="O39">
            <v>3</v>
          </cell>
          <cell r="R39">
            <v>3</v>
          </cell>
          <cell r="T39">
            <v>12</v>
          </cell>
          <cell r="V39">
            <v>1</v>
          </cell>
          <cell r="X39">
            <v>1</v>
          </cell>
          <cell r="Z39">
            <v>6</v>
          </cell>
          <cell r="AA39">
            <v>4</v>
          </cell>
          <cell r="AC39">
            <v>14</v>
          </cell>
          <cell r="AG39">
            <v>1</v>
          </cell>
          <cell r="AH39">
            <v>1</v>
          </cell>
          <cell r="AM39">
            <v>13</v>
          </cell>
          <cell r="AR39">
            <v>4</v>
          </cell>
          <cell r="AS39">
            <v>4</v>
          </cell>
          <cell r="AU39">
            <v>1</v>
          </cell>
          <cell r="AV39">
            <v>4</v>
          </cell>
          <cell r="BB39">
            <v>4</v>
          </cell>
          <cell r="BD39">
            <v>1</v>
          </cell>
          <cell r="BE39">
            <v>22</v>
          </cell>
          <cell r="BF39">
            <v>13</v>
          </cell>
          <cell r="BJ39">
            <v>3</v>
          </cell>
          <cell r="BO39">
            <v>8</v>
          </cell>
          <cell r="BS39">
            <v>13</v>
          </cell>
          <cell r="BW39">
            <v>13</v>
          </cell>
          <cell r="BY39">
            <v>9</v>
          </cell>
          <cell r="CA39">
            <v>2</v>
          </cell>
          <cell r="CC39">
            <v>1</v>
          </cell>
          <cell r="CD39">
            <v>14</v>
          </cell>
          <cell r="CJ39">
            <v>30</v>
          </cell>
          <cell r="CK39">
            <v>17</v>
          </cell>
          <cell r="CN39">
            <v>15</v>
          </cell>
          <cell r="CO39">
            <v>4</v>
          </cell>
          <cell r="CQ39">
            <v>2</v>
          </cell>
          <cell r="CX39">
            <v>2</v>
          </cell>
          <cell r="DE39">
            <v>3</v>
          </cell>
          <cell r="DG39">
            <v>1</v>
          </cell>
          <cell r="DJ39">
            <v>3</v>
          </cell>
          <cell r="DK39">
            <v>1</v>
          </cell>
          <cell r="DL39">
            <v>8</v>
          </cell>
          <cell r="DO39">
            <v>2</v>
          </cell>
          <cell r="DP39">
            <v>13</v>
          </cell>
          <cell r="DX39">
            <v>2</v>
          </cell>
          <cell r="DZ39">
            <v>5</v>
          </cell>
          <cell r="EB39">
            <v>16</v>
          </cell>
          <cell r="EF39">
            <v>2</v>
          </cell>
          <cell r="EI39">
            <v>18</v>
          </cell>
          <cell r="EP39">
            <v>1</v>
          </cell>
          <cell r="EQ39">
            <v>351</v>
          </cell>
        </row>
        <row r="40">
          <cell r="A40" t="str">
            <v>36</v>
          </cell>
          <cell r="C40">
            <v>9</v>
          </cell>
          <cell r="F40">
            <v>4</v>
          </cell>
          <cell r="G40">
            <v>6</v>
          </cell>
          <cell r="H40">
            <v>2</v>
          </cell>
          <cell r="I40">
            <v>1</v>
          </cell>
          <cell r="J40">
            <v>4</v>
          </cell>
          <cell r="L40">
            <v>10</v>
          </cell>
          <cell r="O40">
            <v>19</v>
          </cell>
          <cell r="R40">
            <v>4</v>
          </cell>
          <cell r="T40">
            <v>3</v>
          </cell>
          <cell r="V40">
            <v>2</v>
          </cell>
          <cell r="X40">
            <v>6</v>
          </cell>
          <cell r="Z40">
            <v>1</v>
          </cell>
          <cell r="AA40">
            <v>7</v>
          </cell>
          <cell r="AC40">
            <v>1</v>
          </cell>
          <cell r="AG40">
            <v>1</v>
          </cell>
          <cell r="AH40">
            <v>14</v>
          </cell>
          <cell r="AM40">
            <v>7</v>
          </cell>
          <cell r="AS40">
            <v>1</v>
          </cell>
          <cell r="AT40">
            <v>2</v>
          </cell>
          <cell r="AU40">
            <v>3</v>
          </cell>
          <cell r="AV40">
            <v>12</v>
          </cell>
          <cell r="BD40">
            <v>4</v>
          </cell>
          <cell r="BE40">
            <v>12</v>
          </cell>
          <cell r="BF40">
            <v>13</v>
          </cell>
          <cell r="BS40">
            <v>19</v>
          </cell>
          <cell r="BW40">
            <v>2</v>
          </cell>
          <cell r="BY40">
            <v>4</v>
          </cell>
          <cell r="CD40">
            <v>2</v>
          </cell>
          <cell r="CJ40">
            <v>25</v>
          </cell>
          <cell r="CN40">
            <v>7</v>
          </cell>
          <cell r="CO40">
            <v>1</v>
          </cell>
          <cell r="CQ40">
            <v>3</v>
          </cell>
          <cell r="DJ40">
            <v>6</v>
          </cell>
          <cell r="DK40">
            <v>5</v>
          </cell>
          <cell r="DL40">
            <v>7</v>
          </cell>
          <cell r="DO40">
            <v>7</v>
          </cell>
          <cell r="DP40">
            <v>7</v>
          </cell>
          <cell r="DX40">
            <v>5</v>
          </cell>
          <cell r="EB40">
            <v>4</v>
          </cell>
          <cell r="EI40">
            <v>10</v>
          </cell>
          <cell r="EM40">
            <v>8</v>
          </cell>
          <cell r="EP40">
            <v>1</v>
          </cell>
          <cell r="EQ40">
            <v>271</v>
          </cell>
        </row>
        <row r="41">
          <cell r="A41" t="str">
            <v>37</v>
          </cell>
          <cell r="C41">
            <v>6</v>
          </cell>
          <cell r="H41">
            <v>7</v>
          </cell>
          <cell r="O41">
            <v>2</v>
          </cell>
          <cell r="T41">
            <v>5</v>
          </cell>
          <cell r="AB41">
            <v>1</v>
          </cell>
          <cell r="AC41">
            <v>8</v>
          </cell>
          <cell r="AM41">
            <v>12</v>
          </cell>
          <cell r="AQ41">
            <v>1</v>
          </cell>
          <cell r="AR41">
            <v>7</v>
          </cell>
          <cell r="AV41">
            <v>12</v>
          </cell>
          <cell r="BD41">
            <v>7</v>
          </cell>
          <cell r="CD41">
            <v>2</v>
          </cell>
          <cell r="CJ41">
            <v>20</v>
          </cell>
          <cell r="CO41">
            <v>5</v>
          </cell>
          <cell r="CX41">
            <v>1</v>
          </cell>
          <cell r="DK41">
            <v>4</v>
          </cell>
          <cell r="DN41">
            <v>1</v>
          </cell>
          <cell r="DO41">
            <v>1</v>
          </cell>
          <cell r="DX41">
            <v>1</v>
          </cell>
          <cell r="EF41">
            <v>8</v>
          </cell>
          <cell r="EI41">
            <v>11</v>
          </cell>
          <cell r="EP41">
            <v>6</v>
          </cell>
          <cell r="EQ41">
            <v>128</v>
          </cell>
        </row>
        <row r="42">
          <cell r="A42" t="str">
            <v>60</v>
          </cell>
          <cell r="C42">
            <v>40</v>
          </cell>
          <cell r="D42">
            <v>5</v>
          </cell>
          <cell r="F42">
            <v>17</v>
          </cell>
          <cell r="G42">
            <v>10</v>
          </cell>
          <cell r="H42">
            <v>3</v>
          </cell>
          <cell r="I42">
            <v>22</v>
          </cell>
          <cell r="J42">
            <v>9</v>
          </cell>
          <cell r="K42">
            <v>21</v>
          </cell>
          <cell r="L42">
            <v>21</v>
          </cell>
          <cell r="M42">
            <v>6</v>
          </cell>
          <cell r="O42">
            <v>43</v>
          </cell>
          <cell r="R42">
            <v>7</v>
          </cell>
          <cell r="S42">
            <v>9</v>
          </cell>
          <cell r="T42">
            <v>15</v>
          </cell>
          <cell r="U42">
            <v>3</v>
          </cell>
          <cell r="V42">
            <v>10</v>
          </cell>
          <cell r="W42">
            <v>17</v>
          </cell>
          <cell r="X42">
            <v>13</v>
          </cell>
          <cell r="Z42">
            <v>19</v>
          </cell>
          <cell r="AA42">
            <v>19</v>
          </cell>
          <cell r="AC42">
            <v>17</v>
          </cell>
          <cell r="AE42">
            <v>14</v>
          </cell>
          <cell r="AF42">
            <v>23</v>
          </cell>
          <cell r="AG42">
            <v>3</v>
          </cell>
          <cell r="AH42">
            <v>26</v>
          </cell>
          <cell r="AK42">
            <v>14</v>
          </cell>
          <cell r="AM42">
            <v>43</v>
          </cell>
          <cell r="AQ42">
            <v>23</v>
          </cell>
          <cell r="AR42">
            <v>10</v>
          </cell>
          <cell r="AS42">
            <v>16</v>
          </cell>
          <cell r="AT42">
            <v>15</v>
          </cell>
          <cell r="AU42">
            <v>18</v>
          </cell>
          <cell r="AV42">
            <v>37</v>
          </cell>
          <cell r="AY42">
            <v>13</v>
          </cell>
          <cell r="BB42">
            <v>19</v>
          </cell>
          <cell r="BD42">
            <v>1</v>
          </cell>
          <cell r="BE42">
            <v>85</v>
          </cell>
          <cell r="BF42">
            <v>42</v>
          </cell>
          <cell r="BI42">
            <v>24</v>
          </cell>
          <cell r="BN42">
            <v>59</v>
          </cell>
          <cell r="BO42">
            <v>18</v>
          </cell>
          <cell r="BQ42">
            <v>14</v>
          </cell>
          <cell r="BS42">
            <v>26</v>
          </cell>
          <cell r="BV42">
            <v>17</v>
          </cell>
          <cell r="BW42">
            <v>31</v>
          </cell>
          <cell r="BX42">
            <v>36</v>
          </cell>
          <cell r="BY42">
            <v>3</v>
          </cell>
          <cell r="CA42">
            <v>1</v>
          </cell>
          <cell r="CD42">
            <v>34</v>
          </cell>
          <cell r="CJ42">
            <v>44</v>
          </cell>
          <cell r="CK42">
            <v>4</v>
          </cell>
          <cell r="CL42">
            <v>1</v>
          </cell>
          <cell r="CM42">
            <v>7</v>
          </cell>
          <cell r="CN42">
            <v>15</v>
          </cell>
          <cell r="CO42">
            <v>7</v>
          </cell>
          <cell r="CP42">
            <v>9</v>
          </cell>
          <cell r="CQ42">
            <v>17</v>
          </cell>
          <cell r="CT42">
            <v>4</v>
          </cell>
          <cell r="CY42">
            <v>108</v>
          </cell>
          <cell r="DF42">
            <v>17</v>
          </cell>
          <cell r="DJ42">
            <v>9</v>
          </cell>
          <cell r="DK42">
            <v>3</v>
          </cell>
          <cell r="DL42">
            <v>34</v>
          </cell>
          <cell r="DM42">
            <v>12</v>
          </cell>
          <cell r="DN42">
            <v>1</v>
          </cell>
          <cell r="DO42">
            <v>34</v>
          </cell>
          <cell r="DP42">
            <v>22</v>
          </cell>
          <cell r="DS42">
            <v>2</v>
          </cell>
          <cell r="DV42">
            <v>21</v>
          </cell>
          <cell r="DW42">
            <v>4</v>
          </cell>
          <cell r="DX42">
            <v>3</v>
          </cell>
          <cell r="DY42">
            <v>13</v>
          </cell>
          <cell r="DZ42">
            <v>2</v>
          </cell>
          <cell r="EA42">
            <v>7</v>
          </cell>
          <cell r="EB42">
            <v>24</v>
          </cell>
          <cell r="EC42">
            <v>21</v>
          </cell>
          <cell r="EE42">
            <v>10</v>
          </cell>
          <cell r="EF42">
            <v>4</v>
          </cell>
          <cell r="EH42">
            <v>6</v>
          </cell>
          <cell r="EI42">
            <v>61</v>
          </cell>
          <cell r="EK42">
            <v>12</v>
          </cell>
          <cell r="EL42">
            <v>22</v>
          </cell>
          <cell r="EM42">
            <v>8</v>
          </cell>
          <cell r="EN42">
            <v>10</v>
          </cell>
          <cell r="EO42">
            <v>31</v>
          </cell>
          <cell r="EP42">
            <v>9</v>
          </cell>
          <cell r="EQ42">
            <v>1609</v>
          </cell>
        </row>
        <row r="43">
          <cell r="A43" t="str">
            <v>61</v>
          </cell>
          <cell r="C43">
            <v>28</v>
          </cell>
          <cell r="D43">
            <v>8</v>
          </cell>
          <cell r="E43">
            <v>2</v>
          </cell>
          <cell r="F43">
            <v>25</v>
          </cell>
          <cell r="G43">
            <v>14</v>
          </cell>
          <cell r="H43">
            <v>2</v>
          </cell>
          <cell r="I43">
            <v>12</v>
          </cell>
          <cell r="J43">
            <v>3</v>
          </cell>
          <cell r="K43">
            <v>12</v>
          </cell>
          <cell r="L43">
            <v>12</v>
          </cell>
          <cell r="M43">
            <v>8</v>
          </cell>
          <cell r="O43">
            <v>24</v>
          </cell>
          <cell r="R43">
            <v>6</v>
          </cell>
          <cell r="S43">
            <v>9</v>
          </cell>
          <cell r="T43">
            <v>12</v>
          </cell>
          <cell r="U43">
            <v>3</v>
          </cell>
          <cell r="V43">
            <v>14</v>
          </cell>
          <cell r="W43">
            <v>7</v>
          </cell>
          <cell r="X43">
            <v>19</v>
          </cell>
          <cell r="Y43">
            <v>13</v>
          </cell>
          <cell r="Z43">
            <v>17</v>
          </cell>
          <cell r="AA43">
            <v>16</v>
          </cell>
          <cell r="AB43">
            <v>7</v>
          </cell>
          <cell r="AC43">
            <v>12</v>
          </cell>
          <cell r="AE43">
            <v>5</v>
          </cell>
          <cell r="AF43">
            <v>14</v>
          </cell>
          <cell r="AG43">
            <v>3</v>
          </cell>
          <cell r="AH43">
            <v>16</v>
          </cell>
          <cell r="AJ43">
            <v>4</v>
          </cell>
          <cell r="AK43">
            <v>20</v>
          </cell>
          <cell r="AL43">
            <v>1</v>
          </cell>
          <cell r="AM43">
            <v>23</v>
          </cell>
          <cell r="AN43">
            <v>1</v>
          </cell>
          <cell r="AQ43">
            <v>29</v>
          </cell>
          <cell r="AR43">
            <v>4</v>
          </cell>
          <cell r="AS43">
            <v>5</v>
          </cell>
          <cell r="AT43">
            <v>11</v>
          </cell>
          <cell r="AU43">
            <v>5</v>
          </cell>
          <cell r="AV43">
            <v>20</v>
          </cell>
          <cell r="AY43">
            <v>14</v>
          </cell>
          <cell r="BB43">
            <v>8</v>
          </cell>
          <cell r="BD43">
            <v>17</v>
          </cell>
          <cell r="BE43">
            <v>88</v>
          </cell>
          <cell r="BF43">
            <v>19</v>
          </cell>
          <cell r="BG43">
            <v>2</v>
          </cell>
          <cell r="BI43">
            <v>5</v>
          </cell>
          <cell r="BJ43">
            <v>1</v>
          </cell>
          <cell r="BN43">
            <v>36</v>
          </cell>
          <cell r="BO43">
            <v>5</v>
          </cell>
          <cell r="BQ43">
            <v>9</v>
          </cell>
          <cell r="BS43">
            <v>18</v>
          </cell>
          <cell r="BV43">
            <v>29</v>
          </cell>
          <cell r="BW43">
            <v>23</v>
          </cell>
          <cell r="BX43">
            <v>11</v>
          </cell>
          <cell r="BY43">
            <v>25</v>
          </cell>
          <cell r="CA43">
            <v>1</v>
          </cell>
          <cell r="CB43">
            <v>1</v>
          </cell>
          <cell r="CD43">
            <v>36</v>
          </cell>
          <cell r="CJ43">
            <v>13</v>
          </cell>
          <cell r="CK43">
            <v>1</v>
          </cell>
          <cell r="CL43">
            <v>7</v>
          </cell>
          <cell r="CM43">
            <v>2</v>
          </cell>
          <cell r="CN43">
            <v>19</v>
          </cell>
          <cell r="CO43">
            <v>26</v>
          </cell>
          <cell r="CP43">
            <v>19</v>
          </cell>
          <cell r="CQ43">
            <v>9</v>
          </cell>
          <cell r="CT43">
            <v>2</v>
          </cell>
          <cell r="CX43">
            <v>1</v>
          </cell>
          <cell r="CY43">
            <v>15</v>
          </cell>
          <cell r="DF43">
            <v>6</v>
          </cell>
          <cell r="DJ43">
            <v>4</v>
          </cell>
          <cell r="DK43">
            <v>7</v>
          </cell>
          <cell r="DL43">
            <v>21</v>
          </cell>
          <cell r="DM43">
            <v>1</v>
          </cell>
          <cell r="DO43">
            <v>27</v>
          </cell>
          <cell r="DP43">
            <v>29</v>
          </cell>
          <cell r="DV43">
            <v>9</v>
          </cell>
          <cell r="DW43">
            <v>4</v>
          </cell>
          <cell r="DX43">
            <v>10</v>
          </cell>
          <cell r="DY43">
            <v>4</v>
          </cell>
          <cell r="DZ43">
            <v>19</v>
          </cell>
          <cell r="EA43">
            <v>2</v>
          </cell>
          <cell r="EB43">
            <v>18</v>
          </cell>
          <cell r="EC43">
            <v>3</v>
          </cell>
          <cell r="EE43">
            <v>12</v>
          </cell>
          <cell r="EF43">
            <v>24</v>
          </cell>
          <cell r="EG43">
            <v>4</v>
          </cell>
          <cell r="EH43">
            <v>6</v>
          </cell>
          <cell r="EI43">
            <v>32</v>
          </cell>
          <cell r="EK43">
            <v>8</v>
          </cell>
          <cell r="EL43">
            <v>9</v>
          </cell>
          <cell r="EM43">
            <v>8</v>
          </cell>
          <cell r="EN43">
            <v>13</v>
          </cell>
          <cell r="EO43">
            <v>29</v>
          </cell>
          <cell r="EP43">
            <v>9</v>
          </cell>
          <cell r="EQ43">
            <v>1226</v>
          </cell>
        </row>
        <row r="44">
          <cell r="A44" t="str">
            <v>62</v>
          </cell>
          <cell r="C44">
            <v>41</v>
          </cell>
          <cell r="D44">
            <v>5</v>
          </cell>
          <cell r="F44">
            <v>11</v>
          </cell>
          <cell r="G44">
            <v>4</v>
          </cell>
          <cell r="H44">
            <v>7</v>
          </cell>
          <cell r="I44">
            <v>3</v>
          </cell>
          <cell r="K44">
            <v>4</v>
          </cell>
          <cell r="L44">
            <v>11</v>
          </cell>
          <cell r="O44">
            <v>9</v>
          </cell>
          <cell r="R44">
            <v>7</v>
          </cell>
          <cell r="S44">
            <v>3</v>
          </cell>
          <cell r="T44">
            <v>1</v>
          </cell>
          <cell r="V44">
            <v>18</v>
          </cell>
          <cell r="W44">
            <v>2</v>
          </cell>
          <cell r="X44">
            <v>9</v>
          </cell>
          <cell r="Z44">
            <v>1</v>
          </cell>
          <cell r="AA44">
            <v>5</v>
          </cell>
          <cell r="AC44">
            <v>7</v>
          </cell>
          <cell r="AD44">
            <v>4</v>
          </cell>
          <cell r="AF44">
            <v>11</v>
          </cell>
          <cell r="AG44">
            <v>8</v>
          </cell>
          <cell r="AH44">
            <v>9</v>
          </cell>
          <cell r="AI44">
            <v>3</v>
          </cell>
          <cell r="AK44">
            <v>6</v>
          </cell>
          <cell r="AM44">
            <v>15</v>
          </cell>
          <cell r="AQ44">
            <v>15</v>
          </cell>
          <cell r="AR44">
            <v>5</v>
          </cell>
          <cell r="AS44">
            <v>4</v>
          </cell>
          <cell r="AT44">
            <v>1</v>
          </cell>
          <cell r="AV44">
            <v>10</v>
          </cell>
          <cell r="AY44">
            <v>3</v>
          </cell>
          <cell r="AZ44">
            <v>2</v>
          </cell>
          <cell r="BB44">
            <v>7</v>
          </cell>
          <cell r="BD44">
            <v>5</v>
          </cell>
          <cell r="BE44">
            <v>62</v>
          </cell>
          <cell r="BF44">
            <v>15</v>
          </cell>
          <cell r="BI44">
            <v>2</v>
          </cell>
          <cell r="BN44">
            <v>26</v>
          </cell>
          <cell r="BO44">
            <v>6</v>
          </cell>
          <cell r="BS44">
            <v>8</v>
          </cell>
          <cell r="BU44">
            <v>3</v>
          </cell>
          <cell r="BV44">
            <v>8</v>
          </cell>
          <cell r="BW44">
            <v>30</v>
          </cell>
          <cell r="CD44">
            <v>20</v>
          </cell>
          <cell r="CJ44">
            <v>6</v>
          </cell>
          <cell r="CK44">
            <v>2</v>
          </cell>
          <cell r="CL44">
            <v>1</v>
          </cell>
          <cell r="CM44">
            <v>7</v>
          </cell>
          <cell r="CN44">
            <v>5</v>
          </cell>
          <cell r="CO44">
            <v>13</v>
          </cell>
          <cell r="CP44">
            <v>15</v>
          </cell>
          <cell r="CQ44">
            <v>10</v>
          </cell>
          <cell r="CT44">
            <v>9</v>
          </cell>
          <cell r="CY44">
            <v>2</v>
          </cell>
          <cell r="CZ44">
            <v>3</v>
          </cell>
          <cell r="DJ44">
            <v>27</v>
          </cell>
          <cell r="DK44">
            <v>5</v>
          </cell>
          <cell r="DL44">
            <v>15</v>
          </cell>
          <cell r="DM44">
            <v>9</v>
          </cell>
          <cell r="DO44">
            <v>11</v>
          </cell>
          <cell r="DP44">
            <v>8</v>
          </cell>
          <cell r="DT44">
            <v>3</v>
          </cell>
          <cell r="DW44">
            <v>5</v>
          </cell>
          <cell r="DX44">
            <v>15</v>
          </cell>
          <cell r="DY44">
            <v>12</v>
          </cell>
          <cell r="DZ44">
            <v>1</v>
          </cell>
          <cell r="EA44">
            <v>2</v>
          </cell>
          <cell r="EB44">
            <v>7</v>
          </cell>
          <cell r="EC44">
            <v>2</v>
          </cell>
          <cell r="EF44">
            <v>1</v>
          </cell>
          <cell r="EI44">
            <v>25</v>
          </cell>
          <cell r="EK44">
            <v>31</v>
          </cell>
          <cell r="EL44">
            <v>11</v>
          </cell>
          <cell r="EM44">
            <v>1</v>
          </cell>
          <cell r="EO44">
            <v>9</v>
          </cell>
          <cell r="EP44">
            <v>1</v>
          </cell>
          <cell r="EQ44">
            <v>710</v>
          </cell>
        </row>
        <row r="45">
          <cell r="A45" t="str">
            <v>63</v>
          </cell>
          <cell r="C45">
            <v>45</v>
          </cell>
          <cell r="D45">
            <v>7</v>
          </cell>
          <cell r="E45">
            <v>3</v>
          </cell>
          <cell r="F45">
            <v>9</v>
          </cell>
          <cell r="G45">
            <v>7</v>
          </cell>
          <cell r="H45">
            <v>9</v>
          </cell>
          <cell r="I45">
            <v>19</v>
          </cell>
          <cell r="K45">
            <v>8</v>
          </cell>
          <cell r="L45">
            <v>19</v>
          </cell>
          <cell r="M45">
            <v>4</v>
          </cell>
          <cell r="O45">
            <v>28</v>
          </cell>
          <cell r="R45">
            <v>13</v>
          </cell>
          <cell r="S45">
            <v>1</v>
          </cell>
          <cell r="T45">
            <v>24</v>
          </cell>
          <cell r="U45">
            <v>9</v>
          </cell>
          <cell r="V45">
            <v>2</v>
          </cell>
          <cell r="W45">
            <v>7</v>
          </cell>
          <cell r="X45">
            <v>20</v>
          </cell>
          <cell r="Y45">
            <v>7</v>
          </cell>
          <cell r="Z45">
            <v>12</v>
          </cell>
          <cell r="AA45">
            <v>15</v>
          </cell>
          <cell r="AB45">
            <v>5</v>
          </cell>
          <cell r="AC45">
            <v>21</v>
          </cell>
          <cell r="AE45">
            <v>1</v>
          </cell>
          <cell r="AF45">
            <v>6</v>
          </cell>
          <cell r="AH45">
            <v>6</v>
          </cell>
          <cell r="AJ45">
            <v>5</v>
          </cell>
          <cell r="AK45">
            <v>2</v>
          </cell>
          <cell r="AM45">
            <v>30</v>
          </cell>
          <cell r="AN45">
            <v>2</v>
          </cell>
          <cell r="AQ45">
            <v>28</v>
          </cell>
          <cell r="AR45">
            <v>3</v>
          </cell>
          <cell r="AS45">
            <v>1</v>
          </cell>
          <cell r="AT45">
            <v>18</v>
          </cell>
          <cell r="AU45">
            <v>4</v>
          </cell>
          <cell r="AV45">
            <v>53</v>
          </cell>
          <cell r="AY45">
            <v>9</v>
          </cell>
          <cell r="BB45">
            <v>25</v>
          </cell>
          <cell r="BD45">
            <v>13</v>
          </cell>
          <cell r="BE45">
            <v>40</v>
          </cell>
          <cell r="BF45">
            <v>30</v>
          </cell>
          <cell r="BI45">
            <v>10</v>
          </cell>
          <cell r="BN45">
            <v>28</v>
          </cell>
          <cell r="BO45">
            <v>5</v>
          </cell>
          <cell r="BS45">
            <v>45</v>
          </cell>
          <cell r="BV45">
            <v>1</v>
          </cell>
          <cell r="BW45">
            <v>35</v>
          </cell>
          <cell r="BY45">
            <v>14</v>
          </cell>
          <cell r="CA45">
            <v>1</v>
          </cell>
          <cell r="CD45">
            <v>9</v>
          </cell>
          <cell r="CJ45">
            <v>32</v>
          </cell>
          <cell r="CK45">
            <v>2</v>
          </cell>
          <cell r="CM45">
            <v>8</v>
          </cell>
          <cell r="CN45">
            <v>57</v>
          </cell>
          <cell r="CO45">
            <v>11</v>
          </cell>
          <cell r="CP45">
            <v>11</v>
          </cell>
          <cell r="CQ45">
            <v>15</v>
          </cell>
          <cell r="CY45">
            <v>9</v>
          </cell>
          <cell r="DJ45">
            <v>10</v>
          </cell>
          <cell r="DK45">
            <v>6</v>
          </cell>
          <cell r="DL45">
            <v>20</v>
          </cell>
          <cell r="DO45">
            <v>8</v>
          </cell>
          <cell r="DP45">
            <v>25</v>
          </cell>
          <cell r="DS45">
            <v>2</v>
          </cell>
          <cell r="DV45">
            <v>8</v>
          </cell>
          <cell r="DX45">
            <v>16</v>
          </cell>
          <cell r="DZ45">
            <v>25</v>
          </cell>
          <cell r="EA45">
            <v>1</v>
          </cell>
          <cell r="EB45">
            <v>27</v>
          </cell>
          <cell r="EC45">
            <v>6</v>
          </cell>
          <cell r="EE45">
            <v>2</v>
          </cell>
          <cell r="EF45">
            <v>6</v>
          </cell>
          <cell r="EG45">
            <v>1</v>
          </cell>
          <cell r="EH45">
            <v>4</v>
          </cell>
          <cell r="EI45">
            <v>58</v>
          </cell>
          <cell r="EK45">
            <v>20</v>
          </cell>
          <cell r="EL45">
            <v>6</v>
          </cell>
          <cell r="EM45">
            <v>21</v>
          </cell>
          <cell r="EN45">
            <v>2</v>
          </cell>
          <cell r="EO45">
            <v>23</v>
          </cell>
          <cell r="EP45">
            <v>6</v>
          </cell>
          <cell r="EQ45">
            <v>1166</v>
          </cell>
        </row>
        <row r="46">
          <cell r="A46" t="str">
            <v>64</v>
          </cell>
          <cell r="C46">
            <v>34</v>
          </cell>
          <cell r="F46">
            <v>11</v>
          </cell>
          <cell r="G46">
            <v>10</v>
          </cell>
          <cell r="H46">
            <v>8</v>
          </cell>
          <cell r="I46">
            <v>3</v>
          </cell>
          <cell r="L46">
            <v>7</v>
          </cell>
          <cell r="O46">
            <v>28</v>
          </cell>
          <cell r="R46">
            <v>15</v>
          </cell>
          <cell r="T46">
            <v>29</v>
          </cell>
          <cell r="V46">
            <v>2</v>
          </cell>
          <cell r="W46">
            <v>2</v>
          </cell>
          <cell r="X46">
            <v>22</v>
          </cell>
          <cell r="Z46">
            <v>11</v>
          </cell>
          <cell r="AA46">
            <v>1</v>
          </cell>
          <cell r="AB46">
            <v>13</v>
          </cell>
          <cell r="AC46">
            <v>8</v>
          </cell>
          <cell r="AF46">
            <v>8</v>
          </cell>
          <cell r="AG46">
            <v>8</v>
          </cell>
          <cell r="AH46">
            <v>15</v>
          </cell>
          <cell r="AI46">
            <v>6</v>
          </cell>
          <cell r="AK46">
            <v>6</v>
          </cell>
          <cell r="AM46">
            <v>25</v>
          </cell>
          <cell r="AQ46">
            <v>1</v>
          </cell>
          <cell r="AR46">
            <v>7</v>
          </cell>
          <cell r="AS46">
            <v>13</v>
          </cell>
          <cell r="AT46">
            <v>1</v>
          </cell>
          <cell r="AU46">
            <v>7</v>
          </cell>
          <cell r="AV46">
            <v>30</v>
          </cell>
          <cell r="AW46">
            <v>5</v>
          </cell>
          <cell r="BB46">
            <v>9</v>
          </cell>
          <cell r="BD46">
            <v>7</v>
          </cell>
          <cell r="BE46">
            <v>31</v>
          </cell>
          <cell r="BF46">
            <v>37</v>
          </cell>
          <cell r="BJ46">
            <v>5</v>
          </cell>
          <cell r="BN46">
            <v>6</v>
          </cell>
          <cell r="BR46">
            <v>3</v>
          </cell>
          <cell r="BS46">
            <v>27</v>
          </cell>
          <cell r="BU46">
            <v>2</v>
          </cell>
          <cell r="BV46">
            <v>2</v>
          </cell>
          <cell r="BW46">
            <v>11</v>
          </cell>
          <cell r="BY46">
            <v>15</v>
          </cell>
          <cell r="CC46">
            <v>2</v>
          </cell>
          <cell r="CD46">
            <v>9</v>
          </cell>
          <cell r="CI46">
            <v>5</v>
          </cell>
          <cell r="CJ46">
            <v>41</v>
          </cell>
          <cell r="CK46">
            <v>24</v>
          </cell>
          <cell r="CN46">
            <v>27</v>
          </cell>
          <cell r="CO46">
            <v>13</v>
          </cell>
          <cell r="CP46">
            <v>5</v>
          </cell>
          <cell r="CQ46">
            <v>7</v>
          </cell>
          <cell r="CR46">
            <v>2</v>
          </cell>
          <cell r="CX46">
            <v>2</v>
          </cell>
          <cell r="CZ46">
            <v>1</v>
          </cell>
          <cell r="DJ46">
            <v>2</v>
          </cell>
          <cell r="DK46">
            <v>2</v>
          </cell>
          <cell r="DL46">
            <v>6</v>
          </cell>
          <cell r="DN46">
            <v>2</v>
          </cell>
          <cell r="DO46">
            <v>22</v>
          </cell>
          <cell r="DP46">
            <v>21</v>
          </cell>
          <cell r="DX46">
            <v>19</v>
          </cell>
          <cell r="DZ46">
            <v>3</v>
          </cell>
          <cell r="EB46">
            <v>23</v>
          </cell>
          <cell r="EF46">
            <v>4</v>
          </cell>
          <cell r="EI46">
            <v>38</v>
          </cell>
          <cell r="EK46">
            <v>1</v>
          </cell>
          <cell r="EL46">
            <v>11</v>
          </cell>
          <cell r="EM46">
            <v>9</v>
          </cell>
          <cell r="EO46">
            <v>1</v>
          </cell>
          <cell r="EP46">
            <v>4</v>
          </cell>
          <cell r="EQ46">
            <v>797</v>
          </cell>
        </row>
        <row r="47">
          <cell r="A47" t="str">
            <v>65</v>
          </cell>
          <cell r="C47">
            <v>42</v>
          </cell>
          <cell r="E47">
            <v>1</v>
          </cell>
          <cell r="F47">
            <v>4</v>
          </cell>
          <cell r="G47">
            <v>12</v>
          </cell>
          <cell r="H47">
            <v>2</v>
          </cell>
          <cell r="I47">
            <v>2</v>
          </cell>
          <cell r="J47">
            <v>4</v>
          </cell>
          <cell r="L47">
            <v>3</v>
          </cell>
          <cell r="O47">
            <v>28</v>
          </cell>
          <cell r="R47">
            <v>3</v>
          </cell>
          <cell r="T47">
            <v>7</v>
          </cell>
          <cell r="V47">
            <v>1</v>
          </cell>
          <cell r="W47">
            <v>2</v>
          </cell>
          <cell r="X47">
            <v>1</v>
          </cell>
          <cell r="Z47">
            <v>6</v>
          </cell>
          <cell r="AB47">
            <v>6</v>
          </cell>
          <cell r="AC47">
            <v>23</v>
          </cell>
          <cell r="AF47">
            <v>1</v>
          </cell>
          <cell r="AG47">
            <v>2</v>
          </cell>
          <cell r="AH47">
            <v>10</v>
          </cell>
          <cell r="AI47">
            <v>1</v>
          </cell>
          <cell r="AK47">
            <v>9</v>
          </cell>
          <cell r="AM47">
            <v>18</v>
          </cell>
          <cell r="AR47">
            <v>6</v>
          </cell>
          <cell r="AS47">
            <v>3</v>
          </cell>
          <cell r="AT47">
            <v>2</v>
          </cell>
          <cell r="AU47">
            <v>2</v>
          </cell>
          <cell r="AV47">
            <v>23</v>
          </cell>
          <cell r="AW47">
            <v>10</v>
          </cell>
          <cell r="BB47">
            <v>8</v>
          </cell>
          <cell r="BD47">
            <v>7</v>
          </cell>
          <cell r="BE47">
            <v>26</v>
          </cell>
          <cell r="BF47">
            <v>43</v>
          </cell>
          <cell r="BJ47">
            <v>5</v>
          </cell>
          <cell r="BN47">
            <v>3</v>
          </cell>
          <cell r="BR47">
            <v>2</v>
          </cell>
          <cell r="BS47">
            <v>19</v>
          </cell>
          <cell r="BV47">
            <v>3</v>
          </cell>
          <cell r="BW47">
            <v>8</v>
          </cell>
          <cell r="BY47">
            <v>2</v>
          </cell>
          <cell r="CA47">
            <v>1</v>
          </cell>
          <cell r="CD47">
            <v>7</v>
          </cell>
          <cell r="CI47">
            <v>19</v>
          </cell>
          <cell r="CJ47">
            <v>87</v>
          </cell>
          <cell r="CK47">
            <v>51</v>
          </cell>
          <cell r="CN47">
            <v>48</v>
          </cell>
          <cell r="CO47">
            <v>8</v>
          </cell>
          <cell r="CP47">
            <v>8</v>
          </cell>
          <cell r="CQ47">
            <v>2</v>
          </cell>
          <cell r="CX47">
            <v>6</v>
          </cell>
          <cell r="DJ47">
            <v>2</v>
          </cell>
          <cell r="DL47">
            <v>9</v>
          </cell>
          <cell r="DO47">
            <v>9</v>
          </cell>
          <cell r="DP47">
            <v>17</v>
          </cell>
          <cell r="DX47">
            <v>8</v>
          </cell>
          <cell r="DZ47">
            <v>2</v>
          </cell>
          <cell r="EB47">
            <v>25</v>
          </cell>
          <cell r="EF47">
            <v>1</v>
          </cell>
          <cell r="EI47">
            <v>34</v>
          </cell>
          <cell r="EM47">
            <v>14</v>
          </cell>
          <cell r="EP47">
            <v>22</v>
          </cell>
          <cell r="EQ47">
            <v>740</v>
          </cell>
        </row>
        <row r="48">
          <cell r="A48" t="str">
            <v>66</v>
          </cell>
          <cell r="C48">
            <v>11</v>
          </cell>
          <cell r="F48">
            <v>21</v>
          </cell>
          <cell r="G48">
            <v>6</v>
          </cell>
          <cell r="I48">
            <v>3</v>
          </cell>
          <cell r="J48">
            <v>6</v>
          </cell>
          <cell r="L48">
            <v>10</v>
          </cell>
          <cell r="N48">
            <v>1</v>
          </cell>
          <cell r="O48">
            <v>25</v>
          </cell>
          <cell r="T48">
            <v>19</v>
          </cell>
          <cell r="V48">
            <v>1</v>
          </cell>
          <cell r="X48">
            <v>11</v>
          </cell>
          <cell r="Z48">
            <v>1</v>
          </cell>
          <cell r="AA48">
            <v>1</v>
          </cell>
          <cell r="AB48">
            <v>7</v>
          </cell>
          <cell r="AC48">
            <v>18</v>
          </cell>
          <cell r="AF48">
            <v>2</v>
          </cell>
          <cell r="AH48">
            <v>13</v>
          </cell>
          <cell r="AI48">
            <v>1</v>
          </cell>
          <cell r="AK48">
            <v>1</v>
          </cell>
          <cell r="AM48">
            <v>9</v>
          </cell>
          <cell r="AR48">
            <v>3</v>
          </cell>
          <cell r="AS48">
            <v>3</v>
          </cell>
          <cell r="AU48">
            <v>2</v>
          </cell>
          <cell r="AV48">
            <v>26</v>
          </cell>
          <cell r="AW48">
            <v>1</v>
          </cell>
          <cell r="BB48">
            <v>6</v>
          </cell>
          <cell r="BD48">
            <v>4</v>
          </cell>
          <cell r="BE48">
            <v>15</v>
          </cell>
          <cell r="BF48">
            <v>20</v>
          </cell>
          <cell r="BJ48">
            <v>1</v>
          </cell>
          <cell r="BN48">
            <v>2</v>
          </cell>
          <cell r="BR48">
            <v>1</v>
          </cell>
          <cell r="BS48">
            <v>18</v>
          </cell>
          <cell r="BV48">
            <v>3</v>
          </cell>
          <cell r="BW48">
            <v>16</v>
          </cell>
          <cell r="BY48">
            <v>19</v>
          </cell>
          <cell r="CC48">
            <v>1</v>
          </cell>
          <cell r="CD48">
            <v>6</v>
          </cell>
          <cell r="CI48">
            <v>3</v>
          </cell>
          <cell r="CJ48">
            <v>51</v>
          </cell>
          <cell r="CK48">
            <v>27</v>
          </cell>
          <cell r="CN48">
            <v>18</v>
          </cell>
          <cell r="CO48">
            <v>8</v>
          </cell>
          <cell r="CP48">
            <v>5</v>
          </cell>
          <cell r="CX48">
            <v>1</v>
          </cell>
          <cell r="DJ48">
            <v>1</v>
          </cell>
          <cell r="DK48">
            <v>7</v>
          </cell>
          <cell r="DL48">
            <v>14</v>
          </cell>
          <cell r="DO48">
            <v>7</v>
          </cell>
          <cell r="DP48">
            <v>12</v>
          </cell>
          <cell r="DX48">
            <v>12</v>
          </cell>
          <cell r="DZ48">
            <v>2</v>
          </cell>
          <cell r="EB48">
            <v>11</v>
          </cell>
          <cell r="EF48">
            <v>1</v>
          </cell>
          <cell r="EI48">
            <v>23</v>
          </cell>
          <cell r="EK48">
            <v>2</v>
          </cell>
          <cell r="EM48">
            <v>19</v>
          </cell>
          <cell r="EP48">
            <v>2</v>
          </cell>
          <cell r="EQ48">
            <v>540</v>
          </cell>
        </row>
        <row r="49">
          <cell r="A49" t="str">
            <v>67</v>
          </cell>
          <cell r="C49">
            <v>59</v>
          </cell>
          <cell r="E49">
            <v>1</v>
          </cell>
          <cell r="F49">
            <v>6</v>
          </cell>
          <cell r="G49">
            <v>6</v>
          </cell>
          <cell r="H49">
            <v>7</v>
          </cell>
          <cell r="I49">
            <v>2</v>
          </cell>
          <cell r="J49">
            <v>2</v>
          </cell>
          <cell r="L49">
            <v>9</v>
          </cell>
          <cell r="N49">
            <v>2</v>
          </cell>
          <cell r="O49">
            <v>14</v>
          </cell>
          <cell r="R49">
            <v>1</v>
          </cell>
          <cell r="T49">
            <v>12</v>
          </cell>
          <cell r="V49">
            <v>2</v>
          </cell>
          <cell r="X49">
            <v>7</v>
          </cell>
          <cell r="AA49">
            <v>5</v>
          </cell>
          <cell r="AC49">
            <v>7</v>
          </cell>
          <cell r="AG49">
            <v>6</v>
          </cell>
          <cell r="AH49">
            <v>8</v>
          </cell>
          <cell r="AK49">
            <v>1</v>
          </cell>
          <cell r="AM49">
            <v>6</v>
          </cell>
          <cell r="AR49">
            <v>6</v>
          </cell>
          <cell r="AS49">
            <v>8</v>
          </cell>
          <cell r="AT49">
            <v>3</v>
          </cell>
          <cell r="AU49">
            <v>4</v>
          </cell>
          <cell r="AV49">
            <v>16</v>
          </cell>
          <cell r="AW49">
            <v>1</v>
          </cell>
          <cell r="BB49">
            <v>4</v>
          </cell>
          <cell r="BD49">
            <v>4</v>
          </cell>
          <cell r="BE49">
            <v>16</v>
          </cell>
          <cell r="BF49">
            <v>52</v>
          </cell>
          <cell r="BJ49">
            <v>1</v>
          </cell>
          <cell r="BP49">
            <v>1</v>
          </cell>
          <cell r="BS49">
            <v>30</v>
          </cell>
          <cell r="BT49">
            <v>6</v>
          </cell>
          <cell r="BW49">
            <v>8</v>
          </cell>
          <cell r="BY49">
            <v>8</v>
          </cell>
          <cell r="CC49">
            <v>2</v>
          </cell>
          <cell r="CD49">
            <v>6</v>
          </cell>
          <cell r="CH49">
            <v>1</v>
          </cell>
          <cell r="CJ49">
            <v>35</v>
          </cell>
          <cell r="CK49">
            <v>7</v>
          </cell>
          <cell r="CN49">
            <v>18</v>
          </cell>
          <cell r="CO49">
            <v>7</v>
          </cell>
          <cell r="CQ49">
            <v>1</v>
          </cell>
          <cell r="CX49">
            <v>2</v>
          </cell>
          <cell r="DA49">
            <v>1</v>
          </cell>
          <cell r="DG49">
            <v>2</v>
          </cell>
          <cell r="DJ49">
            <v>9</v>
          </cell>
          <cell r="DK49">
            <v>9</v>
          </cell>
          <cell r="DL49">
            <v>7</v>
          </cell>
          <cell r="DN49">
            <v>1</v>
          </cell>
          <cell r="DO49">
            <v>2</v>
          </cell>
          <cell r="DP49">
            <v>20</v>
          </cell>
          <cell r="DX49">
            <v>7</v>
          </cell>
          <cell r="DZ49">
            <v>2</v>
          </cell>
          <cell r="EB49">
            <v>7</v>
          </cell>
          <cell r="EF49">
            <v>5</v>
          </cell>
          <cell r="EH49">
            <v>1</v>
          </cell>
          <cell r="EI49">
            <v>26</v>
          </cell>
          <cell r="EM49">
            <v>9</v>
          </cell>
          <cell r="EP49">
            <v>1</v>
          </cell>
          <cell r="EQ49">
            <v>519</v>
          </cell>
        </row>
        <row r="50">
          <cell r="A50" t="str">
            <v>68</v>
          </cell>
          <cell r="C50">
            <v>10</v>
          </cell>
          <cell r="E50">
            <v>1</v>
          </cell>
          <cell r="F50">
            <v>5</v>
          </cell>
          <cell r="G50">
            <v>8</v>
          </cell>
          <cell r="H50">
            <v>3</v>
          </cell>
          <cell r="I50">
            <v>3</v>
          </cell>
          <cell r="J50">
            <v>5</v>
          </cell>
          <cell r="L50">
            <v>4</v>
          </cell>
          <cell r="O50">
            <v>18</v>
          </cell>
          <cell r="T50">
            <v>6</v>
          </cell>
          <cell r="V50">
            <v>1</v>
          </cell>
          <cell r="X50">
            <v>15</v>
          </cell>
          <cell r="AB50">
            <v>2</v>
          </cell>
          <cell r="AC50">
            <v>5</v>
          </cell>
          <cell r="AG50">
            <v>3</v>
          </cell>
          <cell r="AH50">
            <v>18</v>
          </cell>
          <cell r="AI50">
            <v>2</v>
          </cell>
          <cell r="AR50">
            <v>3</v>
          </cell>
          <cell r="AS50">
            <v>3</v>
          </cell>
          <cell r="AT50">
            <v>3</v>
          </cell>
          <cell r="AU50">
            <v>2</v>
          </cell>
          <cell r="AV50">
            <v>15</v>
          </cell>
          <cell r="BD50">
            <v>1</v>
          </cell>
          <cell r="BE50">
            <v>46</v>
          </cell>
          <cell r="BF50">
            <v>4</v>
          </cell>
          <cell r="BJ50">
            <v>1</v>
          </cell>
          <cell r="BN50">
            <v>2</v>
          </cell>
          <cell r="BP50">
            <v>1</v>
          </cell>
          <cell r="BS50">
            <v>10</v>
          </cell>
          <cell r="BV50">
            <v>4</v>
          </cell>
          <cell r="BW50">
            <v>3</v>
          </cell>
          <cell r="BY50">
            <v>3</v>
          </cell>
          <cell r="CC50">
            <v>1</v>
          </cell>
          <cell r="CD50">
            <v>6</v>
          </cell>
          <cell r="CH50">
            <v>1</v>
          </cell>
          <cell r="CJ50">
            <v>34</v>
          </cell>
          <cell r="CK50">
            <v>7</v>
          </cell>
          <cell r="CN50">
            <v>4</v>
          </cell>
          <cell r="CO50">
            <v>2</v>
          </cell>
          <cell r="CP50">
            <v>2</v>
          </cell>
          <cell r="CQ50">
            <v>2</v>
          </cell>
          <cell r="CX50">
            <v>1</v>
          </cell>
          <cell r="DG50">
            <v>4</v>
          </cell>
          <cell r="DJ50">
            <v>2</v>
          </cell>
          <cell r="DK50">
            <v>5</v>
          </cell>
          <cell r="DL50">
            <v>3</v>
          </cell>
          <cell r="DO50">
            <v>10</v>
          </cell>
          <cell r="DP50">
            <v>10</v>
          </cell>
          <cell r="DZ50">
            <v>6</v>
          </cell>
          <cell r="EB50">
            <v>2</v>
          </cell>
          <cell r="EI50">
            <v>11</v>
          </cell>
          <cell r="EK50">
            <v>26</v>
          </cell>
          <cell r="EM50">
            <v>6</v>
          </cell>
          <cell r="EQ50">
            <v>355</v>
          </cell>
        </row>
        <row r="51">
          <cell r="A51" t="str">
            <v>69</v>
          </cell>
          <cell r="C51">
            <v>35</v>
          </cell>
          <cell r="F51">
            <v>4</v>
          </cell>
          <cell r="G51">
            <v>3</v>
          </cell>
          <cell r="H51">
            <v>1</v>
          </cell>
          <cell r="I51">
            <v>4</v>
          </cell>
          <cell r="L51">
            <v>7</v>
          </cell>
          <cell r="O51">
            <v>19</v>
          </cell>
          <cell r="X51">
            <v>10</v>
          </cell>
          <cell r="AA51">
            <v>1</v>
          </cell>
          <cell r="AB51">
            <v>3</v>
          </cell>
          <cell r="AC51">
            <v>2</v>
          </cell>
          <cell r="AH51">
            <v>4</v>
          </cell>
          <cell r="AK51">
            <v>1</v>
          </cell>
          <cell r="AM51">
            <v>6</v>
          </cell>
          <cell r="AN51">
            <v>2</v>
          </cell>
          <cell r="AR51">
            <v>1</v>
          </cell>
          <cell r="AS51">
            <v>1</v>
          </cell>
          <cell r="AV51">
            <v>7</v>
          </cell>
          <cell r="AW51">
            <v>2</v>
          </cell>
          <cell r="BB51">
            <v>2</v>
          </cell>
          <cell r="BE51">
            <v>6</v>
          </cell>
          <cell r="BF51">
            <v>6</v>
          </cell>
          <cell r="BG51">
            <v>1</v>
          </cell>
          <cell r="BR51">
            <v>2</v>
          </cell>
          <cell r="BS51">
            <v>6</v>
          </cell>
          <cell r="BW51">
            <v>3</v>
          </cell>
          <cell r="BY51">
            <v>6</v>
          </cell>
          <cell r="CD51">
            <v>1</v>
          </cell>
          <cell r="CI51">
            <v>8</v>
          </cell>
          <cell r="CJ51">
            <v>26</v>
          </cell>
          <cell r="CK51">
            <v>5</v>
          </cell>
          <cell r="CL51">
            <v>2</v>
          </cell>
          <cell r="CM51">
            <v>7</v>
          </cell>
          <cell r="CN51">
            <v>11</v>
          </cell>
          <cell r="CO51">
            <v>1</v>
          </cell>
          <cell r="CP51">
            <v>11</v>
          </cell>
          <cell r="CR51">
            <v>1</v>
          </cell>
          <cell r="CX51">
            <v>1</v>
          </cell>
          <cell r="DL51">
            <v>3</v>
          </cell>
          <cell r="DO51">
            <v>2</v>
          </cell>
          <cell r="DP51">
            <v>9</v>
          </cell>
          <cell r="DX51">
            <v>11</v>
          </cell>
          <cell r="DZ51">
            <v>2</v>
          </cell>
          <cell r="EB51">
            <v>15</v>
          </cell>
          <cell r="EH51">
            <v>5</v>
          </cell>
          <cell r="EI51">
            <v>11</v>
          </cell>
          <cell r="EM51">
            <v>9</v>
          </cell>
          <cell r="EQ51">
            <v>286</v>
          </cell>
        </row>
        <row r="52">
          <cell r="A52" t="str">
            <v>70</v>
          </cell>
          <cell r="C52">
            <v>22</v>
          </cell>
          <cell r="F52">
            <v>12</v>
          </cell>
          <cell r="H52">
            <v>10</v>
          </cell>
          <cell r="I52">
            <v>13</v>
          </cell>
          <cell r="J52">
            <v>1</v>
          </cell>
          <cell r="L52">
            <v>4</v>
          </cell>
          <cell r="O52">
            <v>13</v>
          </cell>
          <cell r="P52">
            <v>3</v>
          </cell>
          <cell r="T52">
            <v>10</v>
          </cell>
          <cell r="V52">
            <v>1</v>
          </cell>
          <cell r="X52">
            <v>14</v>
          </cell>
          <cell r="Z52">
            <v>15</v>
          </cell>
          <cell r="AC52">
            <v>11</v>
          </cell>
          <cell r="AG52">
            <v>1</v>
          </cell>
          <cell r="AH52">
            <v>6</v>
          </cell>
          <cell r="AK52">
            <v>1</v>
          </cell>
          <cell r="AM52">
            <v>4</v>
          </cell>
          <cell r="AN52">
            <v>10</v>
          </cell>
          <cell r="AO52">
            <v>2</v>
          </cell>
          <cell r="AQ52">
            <v>1</v>
          </cell>
          <cell r="AR52">
            <v>8</v>
          </cell>
          <cell r="AT52">
            <v>2</v>
          </cell>
          <cell r="AV52">
            <v>11</v>
          </cell>
          <cell r="AX52">
            <v>21</v>
          </cell>
          <cell r="BB52">
            <v>4</v>
          </cell>
          <cell r="BD52">
            <v>4</v>
          </cell>
          <cell r="BE52">
            <v>15</v>
          </cell>
          <cell r="BF52">
            <v>9</v>
          </cell>
          <cell r="BG52">
            <v>12</v>
          </cell>
          <cell r="BJ52">
            <v>4</v>
          </cell>
          <cell r="BS52">
            <v>6</v>
          </cell>
          <cell r="BT52">
            <v>5</v>
          </cell>
          <cell r="BV52">
            <v>4</v>
          </cell>
          <cell r="BW52">
            <v>30</v>
          </cell>
          <cell r="BY52">
            <v>5</v>
          </cell>
          <cell r="CD52">
            <v>5</v>
          </cell>
          <cell r="CE52">
            <v>1</v>
          </cell>
          <cell r="CH52">
            <v>4</v>
          </cell>
          <cell r="CI52">
            <v>16</v>
          </cell>
          <cell r="CJ52">
            <v>2</v>
          </cell>
          <cell r="CK52">
            <v>1</v>
          </cell>
          <cell r="CL52">
            <v>22</v>
          </cell>
          <cell r="CM52">
            <v>14</v>
          </cell>
          <cell r="CN52">
            <v>2</v>
          </cell>
          <cell r="CO52">
            <v>23</v>
          </cell>
          <cell r="CP52">
            <v>8</v>
          </cell>
          <cell r="CQ52">
            <v>2</v>
          </cell>
          <cell r="CS52">
            <v>3</v>
          </cell>
          <cell r="DJ52">
            <v>3</v>
          </cell>
          <cell r="DL52">
            <v>4</v>
          </cell>
          <cell r="DO52">
            <v>3</v>
          </cell>
          <cell r="DQ52">
            <v>10</v>
          </cell>
          <cell r="DX52">
            <v>23</v>
          </cell>
          <cell r="DZ52">
            <v>4</v>
          </cell>
          <cell r="EB52">
            <v>8</v>
          </cell>
          <cell r="EC52">
            <v>1</v>
          </cell>
          <cell r="ED52">
            <v>3</v>
          </cell>
          <cell r="EH52">
            <v>26</v>
          </cell>
          <cell r="EM52">
            <v>4</v>
          </cell>
          <cell r="EO52">
            <v>2</v>
          </cell>
          <cell r="EP52">
            <v>1</v>
          </cell>
          <cell r="EQ52">
            <v>488</v>
          </cell>
        </row>
        <row r="53">
          <cell r="A53" t="str">
            <v>71</v>
          </cell>
          <cell r="C53">
            <v>24</v>
          </cell>
          <cell r="F53">
            <v>5</v>
          </cell>
          <cell r="G53">
            <v>2</v>
          </cell>
          <cell r="H53">
            <v>3</v>
          </cell>
          <cell r="I53">
            <v>5</v>
          </cell>
          <cell r="J53">
            <v>8</v>
          </cell>
          <cell r="L53">
            <v>9</v>
          </cell>
          <cell r="O53">
            <v>6</v>
          </cell>
          <cell r="P53">
            <v>34</v>
          </cell>
          <cell r="V53">
            <v>2</v>
          </cell>
          <cell r="X53">
            <v>1</v>
          </cell>
          <cell r="Z53">
            <v>5</v>
          </cell>
          <cell r="AA53">
            <v>3</v>
          </cell>
          <cell r="AB53">
            <v>1</v>
          </cell>
          <cell r="AC53">
            <v>10</v>
          </cell>
          <cell r="AF53">
            <v>5</v>
          </cell>
          <cell r="AG53">
            <v>3</v>
          </cell>
          <cell r="AH53">
            <v>13</v>
          </cell>
          <cell r="AK53">
            <v>4</v>
          </cell>
          <cell r="AM53">
            <v>1</v>
          </cell>
          <cell r="AN53">
            <v>14</v>
          </cell>
          <cell r="AO53">
            <v>12</v>
          </cell>
          <cell r="AR53">
            <v>3</v>
          </cell>
          <cell r="AT53">
            <v>6</v>
          </cell>
          <cell r="AU53">
            <v>3</v>
          </cell>
          <cell r="AV53">
            <v>2</v>
          </cell>
          <cell r="AW53">
            <v>1</v>
          </cell>
          <cell r="AX53">
            <v>29</v>
          </cell>
          <cell r="BB53">
            <v>2</v>
          </cell>
          <cell r="BE53">
            <v>39</v>
          </cell>
          <cell r="BF53">
            <v>5</v>
          </cell>
          <cell r="BG53">
            <v>13</v>
          </cell>
          <cell r="BH53">
            <v>15</v>
          </cell>
          <cell r="BL53">
            <v>5</v>
          </cell>
          <cell r="BM53">
            <v>3</v>
          </cell>
          <cell r="BN53">
            <v>1</v>
          </cell>
          <cell r="BO53">
            <v>5</v>
          </cell>
          <cell r="BR53">
            <v>1</v>
          </cell>
          <cell r="BS53">
            <v>2</v>
          </cell>
          <cell r="BT53">
            <v>9</v>
          </cell>
          <cell r="BV53">
            <v>5</v>
          </cell>
          <cell r="BW53">
            <v>8</v>
          </cell>
          <cell r="BY53">
            <v>21</v>
          </cell>
          <cell r="CA53">
            <v>1</v>
          </cell>
          <cell r="CB53">
            <v>1</v>
          </cell>
          <cell r="CD53">
            <v>2</v>
          </cell>
          <cell r="CE53">
            <v>4</v>
          </cell>
          <cell r="CF53">
            <v>5</v>
          </cell>
          <cell r="CG53">
            <v>13</v>
          </cell>
          <cell r="CH53">
            <v>16</v>
          </cell>
          <cell r="CI53">
            <v>6</v>
          </cell>
          <cell r="CJ53">
            <v>1</v>
          </cell>
          <cell r="CK53">
            <v>3</v>
          </cell>
          <cell r="CL53">
            <v>29</v>
          </cell>
          <cell r="CM53">
            <v>12</v>
          </cell>
          <cell r="CN53">
            <v>3</v>
          </cell>
          <cell r="CO53">
            <v>5</v>
          </cell>
          <cell r="CP53">
            <v>31</v>
          </cell>
          <cell r="CQ53">
            <v>4</v>
          </cell>
          <cell r="DD53">
            <v>1</v>
          </cell>
          <cell r="DG53">
            <v>2</v>
          </cell>
          <cell r="DK53">
            <v>3</v>
          </cell>
          <cell r="DL53">
            <v>9</v>
          </cell>
          <cell r="DO53">
            <v>16</v>
          </cell>
          <cell r="DP53">
            <v>11</v>
          </cell>
          <cell r="DQ53">
            <v>12</v>
          </cell>
          <cell r="DX53">
            <v>1</v>
          </cell>
          <cell r="DZ53">
            <v>5</v>
          </cell>
          <cell r="EB53">
            <v>17</v>
          </cell>
          <cell r="EF53">
            <v>10</v>
          </cell>
          <cell r="EG53">
            <v>5</v>
          </cell>
          <cell r="EH53">
            <v>7</v>
          </cell>
          <cell r="EI53">
            <v>22</v>
          </cell>
          <cell r="EL53">
            <v>1</v>
          </cell>
          <cell r="EM53">
            <v>8</v>
          </cell>
          <cell r="EN53">
            <v>2</v>
          </cell>
          <cell r="EO53">
            <v>10</v>
          </cell>
          <cell r="EP53">
            <v>5</v>
          </cell>
          <cell r="EQ53">
            <v>631</v>
          </cell>
        </row>
        <row r="54">
          <cell r="A54" t="str">
            <v>72</v>
          </cell>
          <cell r="C54">
            <v>2</v>
          </cell>
          <cell r="F54">
            <v>2</v>
          </cell>
          <cell r="I54">
            <v>2</v>
          </cell>
          <cell r="K54">
            <v>1</v>
          </cell>
          <cell r="O54">
            <v>1</v>
          </cell>
          <cell r="T54">
            <v>2</v>
          </cell>
          <cell r="W54">
            <v>1</v>
          </cell>
          <cell r="X54">
            <v>1</v>
          </cell>
          <cell r="Z54">
            <v>1</v>
          </cell>
          <cell r="AV54">
            <v>3</v>
          </cell>
          <cell r="BB54">
            <v>2</v>
          </cell>
          <cell r="BE54">
            <v>2</v>
          </cell>
          <cell r="BF54">
            <v>4</v>
          </cell>
          <cell r="BJ54">
            <v>1</v>
          </cell>
          <cell r="BN54">
            <v>1</v>
          </cell>
          <cell r="BS54">
            <v>1</v>
          </cell>
          <cell r="BW54">
            <v>2</v>
          </cell>
          <cell r="BY54">
            <v>3</v>
          </cell>
          <cell r="CD54">
            <v>1</v>
          </cell>
          <cell r="CE54">
            <v>2</v>
          </cell>
          <cell r="CH54">
            <v>1</v>
          </cell>
          <cell r="CI54">
            <v>1</v>
          </cell>
          <cell r="CJ54">
            <v>1</v>
          </cell>
          <cell r="CK54">
            <v>3</v>
          </cell>
          <cell r="CL54">
            <v>2</v>
          </cell>
          <cell r="CM54">
            <v>1</v>
          </cell>
          <cell r="CN54">
            <v>5</v>
          </cell>
          <cell r="CO54">
            <v>4</v>
          </cell>
          <cell r="CQ54">
            <v>1</v>
          </cell>
          <cell r="DI54">
            <v>1</v>
          </cell>
          <cell r="DP54">
            <v>1</v>
          </cell>
          <cell r="EB54">
            <v>4</v>
          </cell>
          <cell r="EF54">
            <v>1</v>
          </cell>
          <cell r="EM54">
            <v>1</v>
          </cell>
          <cell r="EN54">
            <v>1</v>
          </cell>
          <cell r="EP54">
            <v>1</v>
          </cell>
          <cell r="EQ54">
            <v>64</v>
          </cell>
        </row>
        <row r="55">
          <cell r="A55" t="str">
            <v>73</v>
          </cell>
          <cell r="C55">
            <v>1</v>
          </cell>
          <cell r="H55">
            <v>2</v>
          </cell>
          <cell r="P55">
            <v>2</v>
          </cell>
          <cell r="T55">
            <v>4</v>
          </cell>
          <cell r="AG55">
            <v>3</v>
          </cell>
          <cell r="AR55">
            <v>2</v>
          </cell>
          <cell r="BT55">
            <v>2</v>
          </cell>
          <cell r="BY55">
            <v>1</v>
          </cell>
          <cell r="DJ55">
            <v>2</v>
          </cell>
          <cell r="DK55">
            <v>3</v>
          </cell>
          <cell r="DQ55">
            <v>3</v>
          </cell>
          <cell r="EH55">
            <v>4</v>
          </cell>
          <cell r="EQ55">
            <v>29</v>
          </cell>
        </row>
        <row r="56">
          <cell r="A56" t="str">
            <v>74</v>
          </cell>
          <cell r="C56">
            <v>28</v>
          </cell>
          <cell r="E56">
            <v>3</v>
          </cell>
          <cell r="F56">
            <v>13</v>
          </cell>
          <cell r="H56">
            <v>8</v>
          </cell>
          <cell r="I56">
            <v>10</v>
          </cell>
          <cell r="J56">
            <v>5</v>
          </cell>
          <cell r="L56">
            <v>16</v>
          </cell>
          <cell r="O56">
            <v>13</v>
          </cell>
          <cell r="T56">
            <v>9</v>
          </cell>
          <cell r="X56">
            <v>22</v>
          </cell>
          <cell r="Z56">
            <v>1</v>
          </cell>
          <cell r="AA56">
            <v>7</v>
          </cell>
          <cell r="AC56">
            <v>18</v>
          </cell>
          <cell r="AG56">
            <v>3</v>
          </cell>
          <cell r="AH56">
            <v>26</v>
          </cell>
          <cell r="AK56">
            <v>4</v>
          </cell>
          <cell r="AM56">
            <v>22</v>
          </cell>
          <cell r="AR56">
            <v>11</v>
          </cell>
          <cell r="AU56">
            <v>8</v>
          </cell>
          <cell r="AW56">
            <v>26</v>
          </cell>
          <cell r="BB56">
            <v>12</v>
          </cell>
          <cell r="BD56">
            <v>4</v>
          </cell>
          <cell r="BE56">
            <v>19</v>
          </cell>
          <cell r="BF56">
            <v>31</v>
          </cell>
          <cell r="BO56">
            <v>5</v>
          </cell>
          <cell r="BR56">
            <v>19</v>
          </cell>
          <cell r="BW56">
            <v>16</v>
          </cell>
          <cell r="BY56">
            <v>23</v>
          </cell>
          <cell r="CD56">
            <v>16</v>
          </cell>
          <cell r="CH56">
            <v>1</v>
          </cell>
          <cell r="CI56">
            <v>11</v>
          </cell>
          <cell r="CM56">
            <v>26</v>
          </cell>
          <cell r="CN56">
            <v>21</v>
          </cell>
          <cell r="CO56">
            <v>12</v>
          </cell>
          <cell r="CP56">
            <v>2</v>
          </cell>
          <cell r="CQ56">
            <v>1</v>
          </cell>
          <cell r="DJ56">
            <v>8</v>
          </cell>
          <cell r="DK56">
            <v>3</v>
          </cell>
          <cell r="DL56">
            <v>22</v>
          </cell>
          <cell r="DN56">
            <v>1</v>
          </cell>
          <cell r="DO56">
            <v>15</v>
          </cell>
          <cell r="DP56">
            <v>1</v>
          </cell>
          <cell r="DQ56">
            <v>25</v>
          </cell>
          <cell r="DR56">
            <v>1</v>
          </cell>
          <cell r="DS56">
            <v>2</v>
          </cell>
          <cell r="DX56">
            <v>18</v>
          </cell>
          <cell r="DZ56">
            <v>6</v>
          </cell>
          <cell r="EB56">
            <v>14</v>
          </cell>
          <cell r="EF56">
            <v>13</v>
          </cell>
          <cell r="EH56">
            <v>2</v>
          </cell>
          <cell r="EI56">
            <v>26</v>
          </cell>
          <cell r="EO56">
            <v>5</v>
          </cell>
          <cell r="EP56">
            <v>3</v>
          </cell>
          <cell r="EQ56">
            <v>637</v>
          </cell>
        </row>
        <row r="57">
          <cell r="A57" t="str">
            <v>76</v>
          </cell>
          <cell r="BE57">
            <v>3</v>
          </cell>
          <cell r="EB57">
            <v>10</v>
          </cell>
          <cell r="EQ57">
            <v>13</v>
          </cell>
        </row>
        <row r="58">
          <cell r="A58" t="str">
            <v>77</v>
          </cell>
          <cell r="EB58">
            <v>7</v>
          </cell>
          <cell r="EQ58">
            <v>7</v>
          </cell>
        </row>
        <row r="59">
          <cell r="A59" t="str">
            <v>85</v>
          </cell>
          <cell r="C59">
            <v>19</v>
          </cell>
          <cell r="F59">
            <v>7</v>
          </cell>
          <cell r="G59">
            <v>6</v>
          </cell>
          <cell r="L59">
            <v>7</v>
          </cell>
          <cell r="O59">
            <v>18</v>
          </cell>
          <cell r="T59">
            <v>1</v>
          </cell>
          <cell r="X59">
            <v>8</v>
          </cell>
          <cell r="AB59">
            <v>16</v>
          </cell>
          <cell r="AH59">
            <v>8</v>
          </cell>
          <cell r="AM59">
            <v>11</v>
          </cell>
          <cell r="AW59">
            <v>24</v>
          </cell>
          <cell r="BB59">
            <v>8</v>
          </cell>
          <cell r="BE59">
            <v>15</v>
          </cell>
          <cell r="BF59">
            <v>20</v>
          </cell>
          <cell r="BR59">
            <v>33</v>
          </cell>
          <cell r="BW59">
            <v>15</v>
          </cell>
          <cell r="CI59">
            <v>39</v>
          </cell>
          <cell r="CN59">
            <v>42</v>
          </cell>
          <cell r="CQ59">
            <v>1</v>
          </cell>
          <cell r="DL59">
            <v>4</v>
          </cell>
          <cell r="DO59">
            <v>6</v>
          </cell>
          <cell r="DP59">
            <v>9</v>
          </cell>
          <cell r="DX59">
            <v>10</v>
          </cell>
          <cell r="EB59">
            <v>16</v>
          </cell>
          <cell r="EI59">
            <v>11</v>
          </cell>
          <cell r="EM59">
            <v>15</v>
          </cell>
          <cell r="EQ59">
            <v>369</v>
          </cell>
        </row>
        <row r="60">
          <cell r="A60" t="str">
            <v>86</v>
          </cell>
          <cell r="C60">
            <v>27</v>
          </cell>
          <cell r="F60">
            <v>7</v>
          </cell>
          <cell r="G60">
            <v>9</v>
          </cell>
          <cell r="L60">
            <v>9</v>
          </cell>
          <cell r="O60">
            <v>29</v>
          </cell>
          <cell r="X60">
            <v>11</v>
          </cell>
          <cell r="AB60">
            <v>20</v>
          </cell>
          <cell r="AH60">
            <v>8</v>
          </cell>
          <cell r="AK60">
            <v>1</v>
          </cell>
          <cell r="AM60">
            <v>10</v>
          </cell>
          <cell r="AV60">
            <v>1</v>
          </cell>
          <cell r="AW60">
            <v>25</v>
          </cell>
          <cell r="BB60">
            <v>9</v>
          </cell>
          <cell r="BD60">
            <v>2</v>
          </cell>
          <cell r="BE60">
            <v>16</v>
          </cell>
          <cell r="BF60">
            <v>25</v>
          </cell>
          <cell r="BR60">
            <v>38</v>
          </cell>
          <cell r="BW60">
            <v>11</v>
          </cell>
          <cell r="CI60">
            <v>44</v>
          </cell>
          <cell r="CN60">
            <v>39</v>
          </cell>
          <cell r="CP60">
            <v>2</v>
          </cell>
          <cell r="DL60">
            <v>12</v>
          </cell>
          <cell r="DO60">
            <v>15</v>
          </cell>
          <cell r="DP60">
            <v>14</v>
          </cell>
          <cell r="DX60">
            <v>10</v>
          </cell>
          <cell r="EB60">
            <v>17</v>
          </cell>
          <cell r="EI60">
            <v>19</v>
          </cell>
          <cell r="EM60">
            <v>11</v>
          </cell>
          <cell r="EQ60">
            <v>441</v>
          </cell>
        </row>
        <row r="61">
          <cell r="A61" t="str">
            <v>87</v>
          </cell>
          <cell r="C61">
            <v>25</v>
          </cell>
          <cell r="F61">
            <v>12</v>
          </cell>
          <cell r="G61">
            <v>9</v>
          </cell>
          <cell r="L61">
            <v>5</v>
          </cell>
          <cell r="O61">
            <v>23</v>
          </cell>
          <cell r="X61">
            <v>8</v>
          </cell>
          <cell r="AB61">
            <v>12</v>
          </cell>
          <cell r="AH61">
            <v>8</v>
          </cell>
          <cell r="AM61">
            <v>13</v>
          </cell>
          <cell r="AV61">
            <v>1</v>
          </cell>
          <cell r="AW61">
            <v>33</v>
          </cell>
          <cell r="BB61">
            <v>8</v>
          </cell>
          <cell r="BE61">
            <v>13</v>
          </cell>
          <cell r="BF61">
            <v>18</v>
          </cell>
          <cell r="BR61">
            <v>26</v>
          </cell>
          <cell r="BW61">
            <v>10</v>
          </cell>
          <cell r="CI61">
            <v>46</v>
          </cell>
          <cell r="CN61">
            <v>39</v>
          </cell>
          <cell r="CO61">
            <v>1</v>
          </cell>
          <cell r="CQ61">
            <v>1</v>
          </cell>
          <cell r="DL61">
            <v>7</v>
          </cell>
          <cell r="DO61">
            <v>8</v>
          </cell>
          <cell r="DP61">
            <v>10</v>
          </cell>
          <cell r="DX61">
            <v>7</v>
          </cell>
          <cell r="EB61">
            <v>10</v>
          </cell>
          <cell r="EI61">
            <v>15</v>
          </cell>
          <cell r="EM61">
            <v>16</v>
          </cell>
          <cell r="EQ61">
            <v>384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C000"/>
    <pageSetUpPr fitToPage="1"/>
  </sheetPr>
  <dimension ref="B1:J802"/>
  <sheetViews>
    <sheetView showGridLines="0" showZeros="0" tabSelected="1" showWhiteSpace="0" topLeftCell="A25" zoomScaleNormal="100" workbookViewId="0">
      <selection activeCell="J42" sqref="J42"/>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61" t="s">
        <v>470</v>
      </c>
      <c r="C27" s="662"/>
      <c r="D27" s="662"/>
      <c r="E27" s="662"/>
      <c r="F27" s="662"/>
      <c r="G27" s="662"/>
      <c r="H27" s="662"/>
      <c r="I27" s="663"/>
    </row>
    <row r="28" spans="2:9" ht="19.5" customHeight="1" x14ac:dyDescent="0.2">
      <c r="B28" s="664"/>
      <c r="C28" s="665"/>
      <c r="D28" s="665"/>
      <c r="E28" s="665"/>
      <c r="F28" s="665"/>
      <c r="G28" s="665"/>
      <c r="H28" s="665"/>
      <c r="I28" s="666"/>
    </row>
    <row r="29" spans="2:9" ht="30" customHeight="1" thickBot="1" x14ac:dyDescent="0.25">
      <c r="B29" s="667"/>
      <c r="C29" s="668"/>
      <c r="D29" s="668"/>
      <c r="E29" s="668"/>
      <c r="F29" s="668"/>
      <c r="G29" s="668"/>
      <c r="H29" s="668"/>
      <c r="I29" s="669"/>
    </row>
    <row r="30" spans="2:9" ht="13.5" thickTop="1" x14ac:dyDescent="0.2">
      <c r="B30" s="3"/>
      <c r="C30" s="3"/>
      <c r="D30" s="3"/>
    </row>
    <row r="31" spans="2:9" x14ac:dyDescent="0.2">
      <c r="B31" s="3"/>
      <c r="C31" s="3"/>
      <c r="D31" s="3"/>
    </row>
    <row r="32" spans="2:9" x14ac:dyDescent="0.2">
      <c r="B32" s="3"/>
      <c r="C32" s="3"/>
      <c r="D32" s="3"/>
    </row>
    <row r="33" spans="2:9" ht="15.75" x14ac:dyDescent="0.2">
      <c r="B33" s="670" t="s">
        <v>582</v>
      </c>
      <c r="C33" s="670"/>
      <c r="D33" s="670"/>
      <c r="E33" s="670"/>
      <c r="F33" s="670"/>
      <c r="G33" s="670"/>
      <c r="H33" s="670"/>
      <c r="I33" s="67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1" spans="2:9" x14ac:dyDescent="0.2">
      <c r="B41" s="673" t="s">
        <v>722</v>
      </c>
      <c r="C41" s="673"/>
      <c r="D41" s="673"/>
      <c r="E41" s="673"/>
      <c r="F41" s="673"/>
      <c r="G41" s="673"/>
      <c r="H41" s="673"/>
      <c r="I41" s="673"/>
    </row>
    <row r="45" spans="2:9" x14ac:dyDescent="0.2">
      <c r="B45" s="3"/>
      <c r="C45" s="3"/>
      <c r="D45" s="3"/>
    </row>
    <row r="46" spans="2:9" x14ac:dyDescent="0.2">
      <c r="B46" s="11"/>
      <c r="C46" s="10"/>
      <c r="D46" s="10"/>
      <c r="E46" s="10"/>
      <c r="F46" s="10"/>
      <c r="G46" s="10"/>
      <c r="H46" s="10"/>
      <c r="I46" s="10"/>
    </row>
    <row r="47" spans="2:9" ht="8.4499999999999993" customHeight="1" x14ac:dyDescent="0.2">
      <c r="B47" s="10"/>
      <c r="C47" s="10"/>
      <c r="D47" s="10"/>
      <c r="E47" s="10"/>
      <c r="F47" s="10"/>
      <c r="G47" s="10"/>
      <c r="H47" s="10"/>
      <c r="I47" s="10"/>
    </row>
    <row r="48" spans="2:9" x14ac:dyDescent="0.2">
      <c r="B48" s="10"/>
      <c r="C48" s="10"/>
      <c r="D48" s="10"/>
      <c r="E48" s="10"/>
      <c r="F48" s="10"/>
      <c r="G48" s="10"/>
      <c r="H48" s="10"/>
      <c r="I48" s="10"/>
    </row>
    <row r="49" spans="2:10" x14ac:dyDescent="0.2">
      <c r="B49" s="10"/>
      <c r="C49" s="10"/>
      <c r="D49" s="10"/>
      <c r="E49" s="10"/>
      <c r="F49" s="10"/>
      <c r="G49" s="10"/>
      <c r="H49" s="10"/>
      <c r="I49" s="10"/>
    </row>
    <row r="50" spans="2:10" x14ac:dyDescent="0.2">
      <c r="B50" s="10"/>
      <c r="C50" s="10"/>
      <c r="D50" s="10"/>
      <c r="E50" s="10"/>
      <c r="F50" s="10"/>
      <c r="G50" s="10"/>
      <c r="H50" s="10"/>
      <c r="I50" s="10"/>
    </row>
    <row r="51" spans="2:10" x14ac:dyDescent="0.2">
      <c r="B51" s="11"/>
      <c r="C51" s="10"/>
      <c r="D51" s="10"/>
      <c r="E51" s="10"/>
      <c r="F51" s="10"/>
      <c r="G51" s="10"/>
      <c r="H51" s="10"/>
      <c r="I51" s="10"/>
    </row>
    <row r="52" spans="2:10" x14ac:dyDescent="0.2">
      <c r="B52" s="671" t="s">
        <v>1</v>
      </c>
      <c r="C52" s="672"/>
      <c r="D52" s="672"/>
      <c r="E52" s="672"/>
      <c r="F52" s="672"/>
      <c r="G52" s="672"/>
      <c r="H52" s="672"/>
      <c r="I52" s="672"/>
    </row>
    <row r="53" spans="2:10" ht="16.5" customHeight="1" x14ac:dyDescent="0.2">
      <c r="B53" s="672"/>
      <c r="C53" s="672"/>
      <c r="D53" s="672"/>
      <c r="E53" s="672"/>
      <c r="F53" s="672"/>
      <c r="G53" s="672"/>
      <c r="H53" s="672"/>
      <c r="I53" s="672"/>
    </row>
    <row r="54" spans="2:10" ht="16.5" customHeight="1" x14ac:dyDescent="0.2">
      <c r="B54" s="672"/>
      <c r="C54" s="672"/>
      <c r="D54" s="672"/>
      <c r="E54" s="672"/>
      <c r="F54" s="672"/>
      <c r="G54" s="672"/>
      <c r="H54" s="672"/>
      <c r="I54" s="672"/>
    </row>
    <row r="55" spans="2:10" ht="16.5" customHeight="1" x14ac:dyDescent="0.2">
      <c r="B55" s="672"/>
      <c r="C55" s="672"/>
      <c r="D55" s="672"/>
      <c r="E55" s="672"/>
      <c r="F55" s="672"/>
      <c r="G55" s="672"/>
      <c r="H55" s="672"/>
      <c r="I55" s="672"/>
    </row>
    <row r="56" spans="2:10" ht="16.899999999999999" customHeight="1" x14ac:dyDescent="0.2">
      <c r="B56" s="672"/>
      <c r="C56" s="672"/>
      <c r="D56" s="672"/>
      <c r="E56" s="672"/>
      <c r="F56" s="672"/>
      <c r="G56" s="672"/>
      <c r="H56" s="672"/>
      <c r="I56" s="672"/>
      <c r="J56" s="6"/>
    </row>
    <row r="57" spans="2:10" x14ac:dyDescent="0.2">
      <c r="B57" s="10"/>
      <c r="C57" s="10"/>
      <c r="D57" s="10"/>
      <c r="E57" s="10"/>
      <c r="F57" s="10"/>
      <c r="G57" s="10"/>
      <c r="H57" s="10"/>
      <c r="I57" s="10"/>
    </row>
    <row r="58" spans="2:10" x14ac:dyDescent="0.2">
      <c r="B58" s="3"/>
      <c r="C58" s="7"/>
      <c r="D58" s="7"/>
    </row>
    <row r="59" spans="2:10" x14ac:dyDescent="0.2">
      <c r="B59" s="8" t="s">
        <v>0</v>
      </c>
      <c r="C59" s="7"/>
      <c r="D59" s="7"/>
      <c r="I59" s="538" t="s">
        <v>583</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4">
    <mergeCell ref="B27:I29"/>
    <mergeCell ref="B33:I33"/>
    <mergeCell ref="B52:I56"/>
    <mergeCell ref="B41:I41"/>
  </mergeCells>
  <printOptions horizontalCentered="1"/>
  <pageMargins left="0.39370078740157483" right="0.39370078740157483" top="0.59055118110236227" bottom="0.59055118110236227" header="0.39370078740157483" footer="0.39370078740157483"/>
  <pageSetup paperSize="9" scale="88" firstPageNumber="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45"/>
  <sheetViews>
    <sheetView showGridLines="0" view="pageLayout" zoomScaleNormal="100" workbookViewId="0">
      <selection activeCell="P26" sqref="P26"/>
    </sheetView>
  </sheetViews>
  <sheetFormatPr baseColWidth="10" defaultRowHeight="12.75" x14ac:dyDescent="0.2"/>
  <cols>
    <col min="1" max="1" width="25.5" style="483" customWidth="1"/>
    <col min="2" max="2" width="101.6640625" style="484" customWidth="1"/>
  </cols>
  <sheetData>
    <row r="1" spans="1:2" ht="13.5" thickBot="1" x14ac:dyDescent="0.25"/>
    <row r="2" spans="1:2" ht="17.25" thickTop="1" thickBot="1" x14ac:dyDescent="0.25">
      <c r="A2" s="674" t="s">
        <v>513</v>
      </c>
      <c r="B2" s="675"/>
    </row>
    <row r="3" spans="1:2" ht="13.5" thickTop="1" x14ac:dyDescent="0.2"/>
    <row r="4" spans="1:2" ht="15.75" x14ac:dyDescent="0.2">
      <c r="A4" s="485" t="s">
        <v>514</v>
      </c>
    </row>
    <row r="6" spans="1:2" x14ac:dyDescent="0.2">
      <c r="A6" s="487" t="s">
        <v>539</v>
      </c>
      <c r="B6" s="486" t="s">
        <v>518</v>
      </c>
    </row>
    <row r="7" spans="1:2" ht="25.5" x14ac:dyDescent="0.2">
      <c r="A7" s="487" t="s">
        <v>540</v>
      </c>
      <c r="B7" s="486" t="s">
        <v>519</v>
      </c>
    </row>
    <row r="8" spans="1:2" x14ac:dyDescent="0.2">
      <c r="A8" s="487" t="s">
        <v>541</v>
      </c>
      <c r="B8" s="486" t="s">
        <v>581</v>
      </c>
    </row>
    <row r="10" spans="1:2" ht="15.75" x14ac:dyDescent="0.2">
      <c r="A10" s="485" t="s">
        <v>515</v>
      </c>
    </row>
    <row r="12" spans="1:2" x14ac:dyDescent="0.2">
      <c r="A12" s="487" t="s">
        <v>542</v>
      </c>
      <c r="B12" s="486" t="s">
        <v>520</v>
      </c>
    </row>
    <row r="13" spans="1:2" x14ac:dyDescent="0.2">
      <c r="A13" s="487" t="s">
        <v>543</v>
      </c>
      <c r="B13" s="486" t="s">
        <v>521</v>
      </c>
    </row>
    <row r="14" spans="1:2" x14ac:dyDescent="0.2">
      <c r="A14" s="487" t="s">
        <v>544</v>
      </c>
      <c r="B14" s="486" t="s">
        <v>522</v>
      </c>
    </row>
    <row r="15" spans="1:2" x14ac:dyDescent="0.2">
      <c r="A15" s="487" t="s">
        <v>545</v>
      </c>
      <c r="B15" s="486" t="s">
        <v>523</v>
      </c>
    </row>
    <row r="16" spans="1:2" x14ac:dyDescent="0.2">
      <c r="A16" s="487" t="s">
        <v>546</v>
      </c>
      <c r="B16" s="486" t="s">
        <v>524</v>
      </c>
    </row>
    <row r="17" spans="1:2" x14ac:dyDescent="0.2">
      <c r="A17" s="487" t="s">
        <v>666</v>
      </c>
      <c r="B17" s="486" t="s">
        <v>525</v>
      </c>
    </row>
    <row r="18" spans="1:2" ht="25.5" x14ac:dyDescent="0.2">
      <c r="A18" s="487" t="s">
        <v>670</v>
      </c>
      <c r="B18" s="486" t="s">
        <v>538</v>
      </c>
    </row>
    <row r="19" spans="1:2" ht="25.5" x14ac:dyDescent="0.2">
      <c r="A19" s="487" t="s">
        <v>671</v>
      </c>
      <c r="B19" s="486" t="s">
        <v>526</v>
      </c>
    </row>
    <row r="20" spans="1:2" x14ac:dyDescent="0.2">
      <c r="A20" s="487" t="s">
        <v>672</v>
      </c>
      <c r="B20" s="486" t="s">
        <v>527</v>
      </c>
    </row>
    <row r="21" spans="1:2" x14ac:dyDescent="0.2">
      <c r="A21" s="487" t="s">
        <v>547</v>
      </c>
      <c r="B21" s="486" t="s">
        <v>528</v>
      </c>
    </row>
    <row r="23" spans="1:2" ht="15.75" x14ac:dyDescent="0.2">
      <c r="A23" s="485" t="s">
        <v>516</v>
      </c>
    </row>
    <row r="25" spans="1:2" ht="25.5" x14ac:dyDescent="0.2">
      <c r="A25" s="487" t="s">
        <v>548</v>
      </c>
      <c r="B25" s="486" t="s">
        <v>529</v>
      </c>
    </row>
    <row r="26" spans="1:2" x14ac:dyDescent="0.2">
      <c r="A26" s="487" t="s">
        <v>549</v>
      </c>
      <c r="B26" s="486" t="s">
        <v>530</v>
      </c>
    </row>
    <row r="27" spans="1:2" ht="25.5" x14ac:dyDescent="0.2">
      <c r="A27" s="487" t="s">
        <v>693</v>
      </c>
      <c r="B27" s="486" t="s">
        <v>531</v>
      </c>
    </row>
    <row r="29" spans="1:2" ht="15.75" x14ac:dyDescent="0.2">
      <c r="A29" s="485" t="s">
        <v>517</v>
      </c>
    </row>
    <row r="31" spans="1:2" x14ac:dyDescent="0.2">
      <c r="A31" s="487" t="s">
        <v>695</v>
      </c>
      <c r="B31" s="486" t="s">
        <v>532</v>
      </c>
    </row>
    <row r="32" spans="1:2" x14ac:dyDescent="0.2">
      <c r="A32" s="487" t="s">
        <v>550</v>
      </c>
      <c r="B32" s="486" t="s">
        <v>533</v>
      </c>
    </row>
    <row r="33" spans="1:32" ht="25.5" x14ac:dyDescent="0.2">
      <c r="A33" s="487" t="s">
        <v>698</v>
      </c>
      <c r="B33" s="486" t="s">
        <v>534</v>
      </c>
    </row>
    <row r="34" spans="1:32" ht="25.5" x14ac:dyDescent="0.2">
      <c r="A34" s="487" t="s">
        <v>705</v>
      </c>
      <c r="B34" s="486" t="s">
        <v>535</v>
      </c>
    </row>
    <row r="36" spans="1:32" ht="15.75" x14ac:dyDescent="0.2">
      <c r="A36" s="485" t="s">
        <v>571</v>
      </c>
    </row>
    <row r="38" spans="1:32" ht="20.25" customHeight="1" x14ac:dyDescent="0.2">
      <c r="A38" s="487" t="s">
        <v>707</v>
      </c>
      <c r="B38" s="486" t="s">
        <v>574</v>
      </c>
    </row>
    <row r="40" spans="1:32" ht="15.75" x14ac:dyDescent="0.2">
      <c r="A40" s="485" t="s">
        <v>572</v>
      </c>
    </row>
    <row r="42" spans="1:32" ht="25.5" x14ac:dyDescent="0.2">
      <c r="A42" s="487" t="s">
        <v>551</v>
      </c>
      <c r="B42" s="486" t="s">
        <v>536</v>
      </c>
    </row>
    <row r="43" spans="1:32" ht="25.5" x14ac:dyDescent="0.2">
      <c r="A43" s="487" t="s">
        <v>552</v>
      </c>
      <c r="B43" s="486" t="s">
        <v>537</v>
      </c>
    </row>
    <row r="45" spans="1:32" s="484" customFormat="1" ht="15.75" x14ac:dyDescent="0.2">
      <c r="A45" s="485" t="s">
        <v>573</v>
      </c>
      <c r="C45"/>
      <c r="D45"/>
      <c r="E45"/>
      <c r="F45"/>
      <c r="G45"/>
      <c r="H45"/>
      <c r="I45"/>
      <c r="J45"/>
      <c r="K45"/>
      <c r="L45"/>
      <c r="M45"/>
      <c r="N45"/>
      <c r="O45"/>
      <c r="P45"/>
      <c r="Q45"/>
      <c r="R45"/>
      <c r="S45"/>
      <c r="T45"/>
      <c r="U45"/>
      <c r="V45"/>
      <c r="W45"/>
      <c r="X45"/>
      <c r="Y45"/>
      <c r="Z45"/>
      <c r="AA45"/>
      <c r="AB45"/>
      <c r="AC45"/>
      <c r="AD45"/>
      <c r="AE45"/>
      <c r="AF45"/>
    </row>
  </sheetData>
  <mergeCells count="1">
    <mergeCell ref="A2:B2"/>
  </mergeCells>
  <printOptions horizontalCentered="1"/>
  <pageMargins left="0.70866141732283472" right="0.70866141732283472" top="0.74803149606299213" bottom="0.74803149606299213" header="0.31496062992125984" footer="0.31496062992125984"/>
  <pageSetup paperSize="9" scale="76" fitToHeight="0" orientation="portrait"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92D050"/>
    <pageSetUpPr fitToPage="1"/>
  </sheetPr>
  <dimension ref="B1:J802"/>
  <sheetViews>
    <sheetView showGridLines="0" showZeros="0" view="pageLayout" topLeftCell="A16" zoomScaleNormal="100" workbookViewId="0">
      <selection activeCell="F32" sqref="F32"/>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61" t="s">
        <v>2</v>
      </c>
      <c r="C27" s="662"/>
      <c r="D27" s="662"/>
      <c r="E27" s="662"/>
      <c r="F27" s="662"/>
      <c r="G27" s="662"/>
      <c r="H27" s="662"/>
      <c r="I27" s="663"/>
    </row>
    <row r="28" spans="2:9" ht="19.5" customHeight="1" x14ac:dyDescent="0.2">
      <c r="B28" s="664"/>
      <c r="C28" s="665"/>
      <c r="D28" s="665"/>
      <c r="E28" s="665"/>
      <c r="F28" s="665"/>
      <c r="G28" s="665"/>
      <c r="H28" s="665"/>
      <c r="I28" s="666"/>
    </row>
    <row r="29" spans="2:9" ht="30" customHeight="1" thickBot="1" x14ac:dyDescent="0.25">
      <c r="B29" s="667"/>
      <c r="C29" s="668"/>
      <c r="D29" s="668"/>
      <c r="E29" s="668"/>
      <c r="F29" s="668"/>
      <c r="G29" s="668"/>
      <c r="H29" s="668"/>
      <c r="I29" s="669"/>
    </row>
    <row r="30" spans="2:9" ht="13.5" thickTop="1" x14ac:dyDescent="0.2">
      <c r="B30" s="3"/>
      <c r="C30" s="3"/>
      <c r="D30" s="3"/>
    </row>
    <row r="31" spans="2:9" x14ac:dyDescent="0.2">
      <c r="B31" s="3"/>
      <c r="C31" s="3"/>
      <c r="D31" s="3"/>
    </row>
    <row r="32" spans="2:9" x14ac:dyDescent="0.2">
      <c r="B32" s="3"/>
      <c r="C32" s="3"/>
      <c r="D32" s="3"/>
    </row>
    <row r="33" spans="2:9" ht="15.75" x14ac:dyDescent="0.2">
      <c r="B33" s="670" t="s">
        <v>582</v>
      </c>
      <c r="C33" s="670"/>
      <c r="D33" s="670"/>
      <c r="E33" s="670"/>
      <c r="F33" s="670"/>
      <c r="G33" s="670"/>
      <c r="H33" s="670"/>
      <c r="I33" s="67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1"/>
      <c r="C46" s="10"/>
      <c r="D46" s="10"/>
      <c r="E46" s="10"/>
      <c r="F46" s="10"/>
      <c r="G46" s="10"/>
      <c r="H46" s="10"/>
      <c r="I46" s="10"/>
    </row>
    <row r="47" spans="2:9" x14ac:dyDescent="0.2">
      <c r="B47" s="10"/>
      <c r="C47" s="10"/>
      <c r="D47" s="10"/>
      <c r="E47" s="10"/>
      <c r="F47" s="10"/>
      <c r="G47" s="10"/>
      <c r="H47" s="10"/>
      <c r="I47" s="10"/>
    </row>
    <row r="48" spans="2:9" x14ac:dyDescent="0.2">
      <c r="B48" s="10"/>
      <c r="C48" s="10"/>
      <c r="D48" s="10"/>
      <c r="E48" s="10"/>
      <c r="F48" s="10"/>
      <c r="G48" s="10"/>
      <c r="H48" s="10"/>
      <c r="I48" s="10"/>
    </row>
    <row r="49" spans="2:10" x14ac:dyDescent="0.2">
      <c r="B49" s="10"/>
      <c r="C49" s="10"/>
      <c r="D49" s="10"/>
      <c r="E49" s="10"/>
      <c r="F49" s="10"/>
      <c r="G49" s="10"/>
      <c r="H49" s="10"/>
      <c r="I49" s="10"/>
    </row>
    <row r="50" spans="2:10" x14ac:dyDescent="0.2">
      <c r="B50" s="10"/>
      <c r="C50" s="10"/>
      <c r="D50" s="10"/>
      <c r="E50" s="10"/>
      <c r="F50" s="10"/>
      <c r="G50" s="10"/>
      <c r="H50" s="10"/>
      <c r="I50" s="10"/>
    </row>
    <row r="51" spans="2:10" x14ac:dyDescent="0.2">
      <c r="B51" s="11"/>
      <c r="C51" s="10"/>
      <c r="D51" s="10"/>
      <c r="E51" s="10"/>
      <c r="F51" s="10"/>
      <c r="G51" s="10"/>
      <c r="H51" s="10"/>
      <c r="I51" s="10"/>
    </row>
    <row r="52" spans="2:10" x14ac:dyDescent="0.2">
      <c r="B52" s="671" t="s">
        <v>1</v>
      </c>
      <c r="C52" s="672"/>
      <c r="D52" s="672"/>
      <c r="E52" s="672"/>
      <c r="F52" s="672"/>
      <c r="G52" s="672"/>
      <c r="H52" s="672"/>
      <c r="I52" s="672"/>
    </row>
    <row r="53" spans="2:10" ht="16.5" customHeight="1" x14ac:dyDescent="0.2">
      <c r="B53" s="672"/>
      <c r="C53" s="672"/>
      <c r="D53" s="672"/>
      <c r="E53" s="672"/>
      <c r="F53" s="672"/>
      <c r="G53" s="672"/>
      <c r="H53" s="672"/>
      <c r="I53" s="672"/>
    </row>
    <row r="54" spans="2:10" ht="16.5" customHeight="1" x14ac:dyDescent="0.2">
      <c r="B54" s="672"/>
      <c r="C54" s="672"/>
      <c r="D54" s="672"/>
      <c r="E54" s="672"/>
      <c r="F54" s="672"/>
      <c r="G54" s="672"/>
      <c r="H54" s="672"/>
      <c r="I54" s="672"/>
    </row>
    <row r="55" spans="2:10" ht="16.5" customHeight="1" x14ac:dyDescent="0.2">
      <c r="B55" s="672"/>
      <c r="C55" s="672"/>
      <c r="D55" s="672"/>
      <c r="E55" s="672"/>
      <c r="F55" s="672"/>
      <c r="G55" s="672"/>
      <c r="H55" s="672"/>
      <c r="I55" s="672"/>
    </row>
    <row r="56" spans="2:10" x14ac:dyDescent="0.2">
      <c r="B56" s="672"/>
      <c r="C56" s="672"/>
      <c r="D56" s="672"/>
      <c r="E56" s="672"/>
      <c r="F56" s="672"/>
      <c r="G56" s="672"/>
      <c r="H56" s="672"/>
      <c r="I56" s="672"/>
      <c r="J56" s="6"/>
    </row>
    <row r="57" spans="2:10" x14ac:dyDescent="0.2">
      <c r="B57" s="10"/>
      <c r="C57" s="10"/>
      <c r="D57" s="10"/>
      <c r="E57" s="10"/>
      <c r="F57" s="10"/>
      <c r="G57" s="10"/>
      <c r="H57" s="10"/>
      <c r="I57" s="10"/>
    </row>
    <row r="58" spans="2:10" x14ac:dyDescent="0.2">
      <c r="B58" s="3"/>
      <c r="C58" s="7"/>
      <c r="D58" s="7"/>
    </row>
    <row r="59" spans="2:10" x14ac:dyDescent="0.2">
      <c r="B59" s="8" t="s">
        <v>0</v>
      </c>
      <c r="C59" s="7"/>
      <c r="D59" s="7"/>
      <c r="I59" s="9" t="s">
        <v>583</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 fitToHeight="0" orientation="portrait" r:id="rId1"/>
  <headerFooter>
    <oddFooter>&amp;CPage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AG45"/>
  <sheetViews>
    <sheetView showGridLines="0" topLeftCell="A29" zoomScaleNormal="100" workbookViewId="0">
      <selection activeCell="A41" sqref="A41:AF41"/>
    </sheetView>
  </sheetViews>
  <sheetFormatPr baseColWidth="10" defaultRowHeight="12.75" x14ac:dyDescent="0.2"/>
  <cols>
    <col min="1" max="1" width="25.33203125" customWidth="1"/>
    <col min="2" max="6" width="7.5" bestFit="1" customWidth="1"/>
    <col min="7" max="7" width="8.33203125" customWidth="1"/>
    <col min="8" max="12" width="7.5" bestFit="1" customWidth="1"/>
    <col min="13" max="15" width="7.5" customWidth="1"/>
    <col min="16" max="16" width="7.6640625" bestFit="1" customWidth="1"/>
    <col min="17" max="17" width="9" customWidth="1"/>
    <col min="18" max="18" width="10.1640625" customWidth="1"/>
    <col min="19" max="19" width="10.5" customWidth="1"/>
    <col min="20" max="20" width="9.1640625" customWidth="1"/>
    <col min="21" max="32" width="7.83203125" customWidth="1"/>
  </cols>
  <sheetData>
    <row r="3" spans="1:33" ht="36.75" customHeight="1" x14ac:dyDescent="0.2">
      <c r="A3" s="680" t="s">
        <v>474</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row>
    <row r="5" spans="1:33" ht="15.75" x14ac:dyDescent="0.25">
      <c r="A5" s="677" t="s">
        <v>426</v>
      </c>
      <c r="B5" s="678"/>
      <c r="C5" s="678"/>
      <c r="D5" s="678"/>
      <c r="E5" s="678"/>
      <c r="F5" s="678"/>
      <c r="G5" s="678"/>
      <c r="H5" s="678"/>
      <c r="I5" s="678"/>
      <c r="J5" s="678"/>
      <c r="K5" s="678"/>
      <c r="L5" s="678"/>
      <c r="M5" s="678"/>
      <c r="N5" s="678"/>
      <c r="O5" s="678"/>
      <c r="P5" s="678"/>
      <c r="Q5" s="678"/>
      <c r="R5" s="678"/>
      <c r="S5" s="678"/>
      <c r="T5" s="678"/>
      <c r="U5" s="678"/>
      <c r="V5" s="678"/>
      <c r="W5" s="678"/>
      <c r="X5" s="678"/>
      <c r="Y5" s="678"/>
      <c r="Z5" s="678"/>
      <c r="AA5" s="678"/>
      <c r="AB5" s="678"/>
      <c r="AC5" s="678"/>
      <c r="AD5" s="678"/>
      <c r="AE5" s="678"/>
      <c r="AF5" s="678"/>
    </row>
    <row r="7" spans="1:33" x14ac:dyDescent="0.2">
      <c r="B7" s="679"/>
      <c r="C7" s="679"/>
      <c r="D7" s="679"/>
      <c r="E7" s="679"/>
      <c r="F7" s="679"/>
      <c r="G7" s="679"/>
      <c r="H7" s="679"/>
      <c r="I7" s="679"/>
      <c r="J7" s="679"/>
      <c r="K7" s="679"/>
      <c r="L7" s="679"/>
      <c r="M7" s="679"/>
      <c r="N7" s="679"/>
      <c r="O7" s="679"/>
      <c r="P7" s="679"/>
      <c r="R7" s="679" t="s">
        <v>451</v>
      </c>
      <c r="S7" s="679"/>
      <c r="T7" s="679"/>
      <c r="U7" s="679"/>
      <c r="V7" s="679"/>
      <c r="W7" s="679"/>
      <c r="X7" s="679"/>
      <c r="Y7" s="679"/>
      <c r="Z7" s="679"/>
      <c r="AA7" s="679"/>
      <c r="AB7" s="679"/>
      <c r="AC7" s="679"/>
      <c r="AD7" s="679"/>
      <c r="AE7" s="679"/>
      <c r="AF7" s="679"/>
    </row>
    <row r="8" spans="1:33" ht="30" customHeight="1" x14ac:dyDescent="0.2">
      <c r="B8" s="295">
        <v>2003</v>
      </c>
      <c r="C8" s="295">
        <v>2004</v>
      </c>
      <c r="D8" s="295">
        <v>2005</v>
      </c>
      <c r="E8" s="295">
        <v>2006</v>
      </c>
      <c r="F8" s="295">
        <v>2007</v>
      </c>
      <c r="G8" s="295">
        <v>2008</v>
      </c>
      <c r="H8" s="295">
        <v>2009</v>
      </c>
      <c r="I8" s="295">
        <v>2010</v>
      </c>
      <c r="J8" s="295">
        <v>2011</v>
      </c>
      <c r="K8" s="295">
        <v>2012</v>
      </c>
      <c r="L8" s="295">
        <v>2013</v>
      </c>
      <c r="M8" s="472">
        <v>2014</v>
      </c>
      <c r="N8" s="482">
        <v>2015</v>
      </c>
      <c r="O8" s="537">
        <v>2016</v>
      </c>
      <c r="P8" s="293">
        <v>2017</v>
      </c>
      <c r="Q8" s="295"/>
      <c r="R8" s="536" t="s">
        <v>621</v>
      </c>
      <c r="S8" s="498" t="s">
        <v>558</v>
      </c>
      <c r="T8" s="498" t="s">
        <v>509</v>
      </c>
      <c r="U8" s="368" t="s">
        <v>454</v>
      </c>
      <c r="V8" s="368" t="s">
        <v>455</v>
      </c>
      <c r="W8" s="368" t="s">
        <v>456</v>
      </c>
      <c r="X8" s="368" t="s">
        <v>457</v>
      </c>
      <c r="Y8" s="368" t="s">
        <v>458</v>
      </c>
      <c r="Z8" s="368" t="s">
        <v>459</v>
      </c>
      <c r="AA8" s="368" t="s">
        <v>460</v>
      </c>
      <c r="AB8" s="368" t="s">
        <v>461</v>
      </c>
      <c r="AC8" s="368" t="s">
        <v>462</v>
      </c>
      <c r="AD8" s="368" t="s">
        <v>463</v>
      </c>
      <c r="AE8" s="368" t="s">
        <v>464</v>
      </c>
      <c r="AF8" s="368" t="s">
        <v>465</v>
      </c>
    </row>
    <row r="9" spans="1:33" ht="38.25" x14ac:dyDescent="0.2">
      <c r="A9" s="383" t="s">
        <v>445</v>
      </c>
      <c r="B9" s="346"/>
      <c r="C9" s="346"/>
      <c r="D9" s="346"/>
      <c r="E9" s="346"/>
      <c r="F9" s="346"/>
      <c r="G9" s="346"/>
      <c r="H9" s="346"/>
      <c r="I9" s="385">
        <v>1398</v>
      </c>
      <c r="J9" s="386">
        <v>3911</v>
      </c>
      <c r="K9" s="386">
        <v>5876</v>
      </c>
      <c r="L9" s="386">
        <v>6264</v>
      </c>
      <c r="M9" s="386">
        <v>6757</v>
      </c>
      <c r="N9" s="386">
        <v>7133</v>
      </c>
      <c r="O9" s="386">
        <v>7794</v>
      </c>
      <c r="P9" s="387">
        <v>8547</v>
      </c>
      <c r="R9" s="553">
        <f>(P9-O9)/O9</f>
        <v>9.6612779060816015E-2</v>
      </c>
      <c r="S9" s="357">
        <f>(O9-N9)/N9</f>
        <v>9.2667881676713859E-2</v>
      </c>
      <c r="T9" s="357">
        <v>5.5645996744117208E-2</v>
      </c>
      <c r="U9" s="357">
        <v>7.8703703703703706E-2</v>
      </c>
      <c r="V9" s="357">
        <v>6.6031313818924395E-2</v>
      </c>
      <c r="W9" s="357" t="s">
        <v>450</v>
      </c>
      <c r="X9" s="358" t="s">
        <v>450</v>
      </c>
      <c r="Y9" s="554"/>
      <c r="Z9" s="554"/>
      <c r="AA9" s="554"/>
      <c r="AB9" s="554"/>
      <c r="AC9" s="554"/>
      <c r="AD9" s="554"/>
      <c r="AE9" s="554"/>
      <c r="AF9" s="554"/>
      <c r="AG9" s="210"/>
    </row>
    <row r="10" spans="1:33" ht="38.25" x14ac:dyDescent="0.2">
      <c r="A10" s="344" t="s">
        <v>446</v>
      </c>
      <c r="B10" s="347"/>
      <c r="C10" s="347"/>
      <c r="D10" s="347"/>
      <c r="E10" s="347"/>
      <c r="F10" s="347"/>
      <c r="G10" s="347"/>
      <c r="H10" s="347"/>
      <c r="I10" s="345">
        <v>1783</v>
      </c>
      <c r="J10" s="35">
        <v>4985</v>
      </c>
      <c r="K10" s="37">
        <v>7488</v>
      </c>
      <c r="L10" s="37">
        <v>7364</v>
      </c>
      <c r="M10" s="37">
        <v>7438</v>
      </c>
      <c r="N10" s="37">
        <v>7290</v>
      </c>
      <c r="O10" s="37">
        <v>7177</v>
      </c>
      <c r="P10" s="175">
        <v>7292</v>
      </c>
      <c r="Q10" s="589"/>
      <c r="R10" s="364">
        <f>(P10-O10)/O10</f>
        <v>1.6023408109237844E-2</v>
      </c>
      <c r="S10" s="489">
        <f>(O10-N10)/N10</f>
        <v>-1.5500685871056241E-2</v>
      </c>
      <c r="T10" s="489">
        <v>-1.9897821995159989E-2</v>
      </c>
      <c r="U10" s="360">
        <v>1.0048886474741989E-2</v>
      </c>
      <c r="V10" s="360">
        <v>-1.655982905982906E-2</v>
      </c>
      <c r="W10" s="366" t="s">
        <v>450</v>
      </c>
      <c r="X10" s="359" t="s">
        <v>450</v>
      </c>
      <c r="Y10" s="356"/>
      <c r="Z10" s="356"/>
      <c r="AA10" s="356"/>
      <c r="AB10" s="356"/>
      <c r="AC10" s="356"/>
      <c r="AD10" s="356"/>
      <c r="AE10" s="356"/>
      <c r="AF10" s="356"/>
    </row>
    <row r="11" spans="1:33" x14ac:dyDescent="0.2">
      <c r="A11" s="136" t="s">
        <v>447</v>
      </c>
      <c r="B11" s="34">
        <v>6524</v>
      </c>
      <c r="C11" s="34">
        <v>6828</v>
      </c>
      <c r="D11" s="34">
        <v>6510</v>
      </c>
      <c r="E11" s="34">
        <v>6663</v>
      </c>
      <c r="F11" s="34">
        <v>6701</v>
      </c>
      <c r="G11" s="34">
        <v>7127</v>
      </c>
      <c r="H11" s="34">
        <v>8291</v>
      </c>
      <c r="I11" s="35">
        <v>6117</v>
      </c>
      <c r="J11" s="36">
        <v>3787</v>
      </c>
      <c r="K11" s="348"/>
      <c r="L11" s="349"/>
      <c r="M11" s="349"/>
      <c r="N11" s="349"/>
      <c r="O11" s="349"/>
      <c r="P11" s="351"/>
      <c r="R11" s="367"/>
      <c r="S11" s="490"/>
      <c r="T11" s="490"/>
      <c r="U11" s="356"/>
      <c r="V11" s="356"/>
      <c r="W11" s="356"/>
      <c r="X11" s="365">
        <v>-0.38090567271538334</v>
      </c>
      <c r="Y11" s="353">
        <v>-0.26221203714871549</v>
      </c>
      <c r="Z11" s="353">
        <v>0.16332257611898415</v>
      </c>
      <c r="AA11" s="353">
        <v>6.3572601104312787E-2</v>
      </c>
      <c r="AB11" s="353">
        <v>5.7031367251988594E-3</v>
      </c>
      <c r="AC11" s="353">
        <v>2.3502304147465437E-2</v>
      </c>
      <c r="AD11" s="353">
        <v>-4.6572934973637958E-2</v>
      </c>
      <c r="AE11" s="353">
        <v>4.6597179644389947E-2</v>
      </c>
      <c r="AF11" s="353">
        <v>6.3580045647212258E-2</v>
      </c>
    </row>
    <row r="12" spans="1:33" x14ac:dyDescent="0.2">
      <c r="A12" s="136" t="s">
        <v>417</v>
      </c>
      <c r="B12" s="35">
        <v>6784</v>
      </c>
      <c r="C12" s="35">
        <v>7089</v>
      </c>
      <c r="D12" s="35">
        <v>7326</v>
      </c>
      <c r="E12" s="35">
        <v>7302</v>
      </c>
      <c r="F12" s="35">
        <v>6768</v>
      </c>
      <c r="G12" s="35">
        <v>6625</v>
      </c>
      <c r="H12" s="35">
        <v>6635</v>
      </c>
      <c r="I12" s="35">
        <v>6243</v>
      </c>
      <c r="J12" s="35">
        <v>5948</v>
      </c>
      <c r="K12" s="34">
        <v>5664</v>
      </c>
      <c r="L12" s="34">
        <v>5323</v>
      </c>
      <c r="M12" s="34">
        <v>4872</v>
      </c>
      <c r="N12" s="34">
        <v>4722</v>
      </c>
      <c r="O12" s="34">
        <v>4616</v>
      </c>
      <c r="P12" s="176">
        <v>4622</v>
      </c>
      <c r="Q12" s="589"/>
      <c r="R12" s="362">
        <f t="shared" ref="R12:R18" si="0">(P12-O12)/O12</f>
        <v>1.2998266897746968E-3</v>
      </c>
      <c r="S12" s="488">
        <f t="shared" ref="S12:S17" si="1">(O12-N12)/N12</f>
        <v>-2.2448115205421431E-2</v>
      </c>
      <c r="T12" s="488">
        <v>-3.0788177339901478E-2</v>
      </c>
      <c r="U12" s="353">
        <v>-8.4726657899680632E-2</v>
      </c>
      <c r="V12" s="353">
        <v>-6.0204802259887003E-2</v>
      </c>
      <c r="W12" s="353">
        <v>-4.7747141896435807E-2</v>
      </c>
      <c r="X12" s="354">
        <v>-4.7252923274066938E-2</v>
      </c>
      <c r="Y12" s="354">
        <v>-5.9080633006782214E-2</v>
      </c>
      <c r="Z12" s="354">
        <v>1.5094339622641509E-3</v>
      </c>
      <c r="AA12" s="354">
        <v>-2.1128841607565011E-2</v>
      </c>
      <c r="AB12" s="354">
        <v>-7.3130649137222684E-2</v>
      </c>
      <c r="AC12" s="354">
        <v>-3.2760032760032762E-3</v>
      </c>
      <c r="AD12" s="354">
        <v>3.3432077867118069E-2</v>
      </c>
      <c r="AE12" s="354">
        <v>4.4958726415094338E-2</v>
      </c>
      <c r="AF12" s="354">
        <v>7.1214274435496605E-2</v>
      </c>
    </row>
    <row r="13" spans="1:33" ht="28.5" x14ac:dyDescent="0.2">
      <c r="A13" s="136" t="s">
        <v>449</v>
      </c>
      <c r="B13" s="35">
        <v>762</v>
      </c>
      <c r="C13" s="35">
        <v>792</v>
      </c>
      <c r="D13" s="35">
        <v>782</v>
      </c>
      <c r="E13" s="35">
        <v>811</v>
      </c>
      <c r="F13" s="35">
        <v>708</v>
      </c>
      <c r="G13" s="35">
        <v>703</v>
      </c>
      <c r="H13" s="35">
        <v>689</v>
      </c>
      <c r="I13" s="35">
        <v>677</v>
      </c>
      <c r="J13" s="35">
        <v>753</v>
      </c>
      <c r="K13" s="35">
        <v>701</v>
      </c>
      <c r="L13" s="35">
        <v>606</v>
      </c>
      <c r="M13" s="35">
        <v>599</v>
      </c>
      <c r="N13" s="35">
        <v>711</v>
      </c>
      <c r="O13" s="35">
        <v>808</v>
      </c>
      <c r="P13" s="174">
        <v>933</v>
      </c>
      <c r="Q13" s="589"/>
      <c r="R13" s="363">
        <f t="shared" si="0"/>
        <v>0.1547029702970297</v>
      </c>
      <c r="S13" s="491">
        <f t="shared" si="1"/>
        <v>0.13642756680731363</v>
      </c>
      <c r="T13" s="491">
        <v>0.18697829716193656</v>
      </c>
      <c r="U13" s="354">
        <v>-1.155115511551155E-2</v>
      </c>
      <c r="V13" s="354">
        <v>-0.13552068473609125</v>
      </c>
      <c r="W13" s="354">
        <v>-6.9057104913678669E-2</v>
      </c>
      <c r="X13" s="354">
        <v>0.11225997045790259</v>
      </c>
      <c r="Y13" s="354">
        <v>-1.741654571843251E-2</v>
      </c>
      <c r="Z13" s="354">
        <v>-1.9914651493598862E-2</v>
      </c>
      <c r="AA13" s="354">
        <v>-7.0621468926553672E-3</v>
      </c>
      <c r="AB13" s="354">
        <v>-0.12700369913686807</v>
      </c>
      <c r="AC13" s="354">
        <v>3.7084398976982097E-2</v>
      </c>
      <c r="AD13" s="354">
        <v>-1.2626262626262626E-2</v>
      </c>
      <c r="AE13" s="354">
        <v>3.937007874015748E-2</v>
      </c>
      <c r="AF13" s="354">
        <v>6.7226890756302518E-2</v>
      </c>
    </row>
    <row r="14" spans="1:33" ht="25.5" x14ac:dyDescent="0.2">
      <c r="A14" s="136" t="s">
        <v>448</v>
      </c>
      <c r="B14" s="35">
        <v>931</v>
      </c>
      <c r="C14" s="35">
        <v>873</v>
      </c>
      <c r="D14" s="35">
        <v>878</v>
      </c>
      <c r="E14" s="35">
        <v>847</v>
      </c>
      <c r="F14" s="35">
        <v>833</v>
      </c>
      <c r="G14" s="35">
        <v>881</v>
      </c>
      <c r="H14" s="35">
        <v>839</v>
      </c>
      <c r="I14" s="35">
        <v>858</v>
      </c>
      <c r="J14" s="35">
        <v>858</v>
      </c>
      <c r="K14" s="35">
        <v>843</v>
      </c>
      <c r="L14" s="35">
        <v>870</v>
      </c>
      <c r="M14" s="35">
        <v>852</v>
      </c>
      <c r="N14" s="35">
        <v>858</v>
      </c>
      <c r="O14" s="35">
        <v>855</v>
      </c>
      <c r="P14" s="174">
        <v>833</v>
      </c>
      <c r="R14" s="363">
        <f t="shared" si="0"/>
        <v>-2.5730994152046785E-2</v>
      </c>
      <c r="S14" s="491">
        <f t="shared" si="1"/>
        <v>-3.4965034965034965E-3</v>
      </c>
      <c r="T14" s="491">
        <v>7.0422535211267607E-3</v>
      </c>
      <c r="U14" s="354">
        <v>-2.0689655172413793E-2</v>
      </c>
      <c r="V14" s="354">
        <v>3.2028469750889688E-2</v>
      </c>
      <c r="W14" s="354">
        <v>-1.7482517482517501E-2</v>
      </c>
      <c r="X14" s="354">
        <v>0</v>
      </c>
      <c r="Y14" s="354">
        <v>2.2646007151370679E-2</v>
      </c>
      <c r="Z14" s="354">
        <v>-4.7673098751418841E-2</v>
      </c>
      <c r="AA14" s="354">
        <v>5.7623049219687875E-2</v>
      </c>
      <c r="AB14" s="354">
        <v>-1.6528925619834711E-2</v>
      </c>
      <c r="AC14" s="354">
        <v>-3.530751708428246E-2</v>
      </c>
      <c r="AD14" s="354">
        <v>5.7273768613974796E-3</v>
      </c>
      <c r="AE14" s="354">
        <v>-6.2298603651987111E-2</v>
      </c>
      <c r="AF14" s="354">
        <v>-3.2119914346895075E-3</v>
      </c>
    </row>
    <row r="15" spans="1:33" x14ac:dyDescent="0.2">
      <c r="A15" s="136" t="s">
        <v>420</v>
      </c>
      <c r="B15" s="35">
        <v>108</v>
      </c>
      <c r="C15" s="35">
        <v>137</v>
      </c>
      <c r="D15" s="35">
        <v>162</v>
      </c>
      <c r="E15" s="35">
        <v>124</v>
      </c>
      <c r="F15" s="35">
        <v>193</v>
      </c>
      <c r="G15" s="35">
        <v>151</v>
      </c>
      <c r="H15" s="35">
        <v>174</v>
      </c>
      <c r="I15" s="35">
        <v>169</v>
      </c>
      <c r="J15" s="35">
        <v>199</v>
      </c>
      <c r="K15" s="35">
        <v>190</v>
      </c>
      <c r="L15" s="35">
        <v>160</v>
      </c>
      <c r="M15" s="35">
        <v>154</v>
      </c>
      <c r="N15" s="35">
        <v>118</v>
      </c>
      <c r="O15" s="35">
        <v>154</v>
      </c>
      <c r="P15" s="174">
        <v>169</v>
      </c>
      <c r="R15" s="363">
        <f t="shared" si="0"/>
        <v>9.7402597402597407E-2</v>
      </c>
      <c r="S15" s="491">
        <f t="shared" si="1"/>
        <v>0.30508474576271188</v>
      </c>
      <c r="T15" s="491">
        <v>-0.23376623376623376</v>
      </c>
      <c r="U15" s="354">
        <v>-3.7499999999999999E-2</v>
      </c>
      <c r="V15" s="354">
        <v>-0.15789473684210531</v>
      </c>
      <c r="W15" s="354">
        <v>-4.5226130653266305E-2</v>
      </c>
      <c r="X15" s="354">
        <v>0.1775147928994083</v>
      </c>
      <c r="Y15" s="354">
        <v>-2.8735632183908046E-2</v>
      </c>
      <c r="Z15" s="354">
        <v>0.15231788079470199</v>
      </c>
      <c r="AA15" s="354">
        <v>-0.21761658031088082</v>
      </c>
      <c r="AB15" s="354">
        <v>0.55645161290322576</v>
      </c>
      <c r="AC15" s="354">
        <v>-0.23456790123456789</v>
      </c>
      <c r="AD15" s="354">
        <v>0.18248175182481752</v>
      </c>
      <c r="AE15" s="354">
        <v>0.26851851851851855</v>
      </c>
      <c r="AF15" s="354">
        <v>0</v>
      </c>
    </row>
    <row r="16" spans="1:33" x14ac:dyDescent="0.2">
      <c r="A16" s="136" t="s">
        <v>421</v>
      </c>
      <c r="B16" s="35">
        <v>3983</v>
      </c>
      <c r="C16" s="35">
        <v>4025</v>
      </c>
      <c r="D16" s="35">
        <v>3905</v>
      </c>
      <c r="E16" s="35">
        <v>3935</v>
      </c>
      <c r="F16" s="35">
        <v>4240</v>
      </c>
      <c r="G16" s="35">
        <v>4330</v>
      </c>
      <c r="H16" s="35">
        <v>4272</v>
      </c>
      <c r="I16" s="35">
        <v>3921</v>
      </c>
      <c r="J16" s="35">
        <v>3662</v>
      </c>
      <c r="K16" s="35">
        <v>3404</v>
      </c>
      <c r="L16" s="35">
        <v>2617</v>
      </c>
      <c r="M16" s="35">
        <v>2561</v>
      </c>
      <c r="N16" s="35">
        <v>2109</v>
      </c>
      <c r="O16" s="35">
        <v>1744</v>
      </c>
      <c r="P16" s="174">
        <v>1652</v>
      </c>
      <c r="R16" s="363">
        <f t="shared" si="0"/>
        <v>-5.2752293577981654E-2</v>
      </c>
      <c r="S16" s="491">
        <f t="shared" si="1"/>
        <v>-0.173067804646752</v>
      </c>
      <c r="T16" s="491">
        <v>-0.17649355720421711</v>
      </c>
      <c r="U16" s="354">
        <v>-2.1398547955674436E-2</v>
      </c>
      <c r="V16" s="354">
        <v>-0.23119858989424202</v>
      </c>
      <c r="W16" s="354">
        <v>-7.045330420535223E-2</v>
      </c>
      <c r="X16" s="354">
        <v>-6.6054577913797541E-2</v>
      </c>
      <c r="Y16" s="354">
        <v>-8.2162921348314613E-2</v>
      </c>
      <c r="Z16" s="354">
        <v>-1.3394919168591224E-2</v>
      </c>
      <c r="AA16" s="354">
        <v>2.1226415094339621E-2</v>
      </c>
      <c r="AB16" s="354">
        <v>7.7509529860228715E-2</v>
      </c>
      <c r="AC16" s="354">
        <v>7.6824583866837385E-3</v>
      </c>
      <c r="AD16" s="354">
        <v>-2.9813664596273291E-2</v>
      </c>
      <c r="AE16" s="354">
        <v>1.054481546572935E-2</v>
      </c>
      <c r="AF16" s="354">
        <v>0.10149336283185841</v>
      </c>
    </row>
    <row r="17" spans="1:32" x14ac:dyDescent="0.2">
      <c r="A17" s="342" t="s">
        <v>422</v>
      </c>
      <c r="B17" s="37">
        <v>3041</v>
      </c>
      <c r="C17" s="37">
        <v>3116</v>
      </c>
      <c r="D17" s="37">
        <v>3107</v>
      </c>
      <c r="E17" s="37">
        <v>3124</v>
      </c>
      <c r="F17" s="37">
        <v>3161</v>
      </c>
      <c r="G17" s="37">
        <v>3073</v>
      </c>
      <c r="H17" s="37">
        <v>3134</v>
      </c>
      <c r="I17" s="37">
        <v>3041</v>
      </c>
      <c r="J17" s="37">
        <v>2941</v>
      </c>
      <c r="K17" s="37">
        <v>2865</v>
      </c>
      <c r="L17" s="37">
        <v>2773</v>
      </c>
      <c r="M17" s="37">
        <v>2733</v>
      </c>
      <c r="N17" s="37">
        <v>2748</v>
      </c>
      <c r="O17" s="37">
        <v>2564</v>
      </c>
      <c r="P17" s="175">
        <v>2498</v>
      </c>
      <c r="R17" s="364">
        <f t="shared" si="0"/>
        <v>-2.5741029641185648E-2</v>
      </c>
      <c r="S17" s="489">
        <f t="shared" si="1"/>
        <v>-6.6957787481804948E-2</v>
      </c>
      <c r="T17" s="489">
        <v>5.4884742041712408E-3</v>
      </c>
      <c r="U17" s="360">
        <v>-1.4424810674359899E-2</v>
      </c>
      <c r="V17" s="360">
        <v>-3.2111692844677187E-2</v>
      </c>
      <c r="W17" s="360">
        <v>-2.5841550493029608E-2</v>
      </c>
      <c r="X17" s="360">
        <v>-3.2883919763235792E-2</v>
      </c>
      <c r="Y17" s="360">
        <v>-2.9674537332482452E-2</v>
      </c>
      <c r="Z17" s="360">
        <v>1.9850309144158803E-2</v>
      </c>
      <c r="AA17" s="360">
        <v>-2.7839291363492565E-2</v>
      </c>
      <c r="AB17" s="360">
        <v>1.1843790012804098E-2</v>
      </c>
      <c r="AC17" s="360">
        <v>5.4715159317669775E-3</v>
      </c>
      <c r="AD17" s="360">
        <v>-2.8883183568677792E-3</v>
      </c>
      <c r="AE17" s="360">
        <v>2.4662939822426833E-2</v>
      </c>
      <c r="AF17" s="360">
        <v>2.0127474002012747E-2</v>
      </c>
    </row>
    <row r="18" spans="1:32" ht="15.75" x14ac:dyDescent="0.2">
      <c r="A18" s="342" t="s">
        <v>661</v>
      </c>
      <c r="B18" s="37"/>
      <c r="C18" s="37"/>
      <c r="D18" s="37"/>
      <c r="E18" s="37"/>
      <c r="F18" s="37"/>
      <c r="G18" s="37"/>
      <c r="H18" s="37"/>
      <c r="I18" s="37"/>
      <c r="J18" s="37"/>
      <c r="K18" s="37"/>
      <c r="L18" s="37"/>
      <c r="M18" s="37"/>
      <c r="N18" s="37"/>
      <c r="O18" s="37">
        <v>1005</v>
      </c>
      <c r="P18" s="175">
        <v>1243</v>
      </c>
      <c r="R18" s="364">
        <f t="shared" si="0"/>
        <v>0.23681592039800994</v>
      </c>
      <c r="S18" s="489" t="s">
        <v>476</v>
      </c>
      <c r="T18" s="489"/>
      <c r="U18" s="360"/>
      <c r="V18" s="360"/>
      <c r="W18" s="360"/>
      <c r="X18" s="360"/>
      <c r="Y18" s="360"/>
      <c r="Z18" s="360"/>
      <c r="AA18" s="360"/>
      <c r="AB18" s="360"/>
      <c r="AC18" s="360"/>
      <c r="AD18" s="360"/>
      <c r="AE18" s="360"/>
      <c r="AF18" s="360"/>
    </row>
    <row r="19" spans="1:32" ht="28.5" x14ac:dyDescent="0.2">
      <c r="A19" s="343" t="s">
        <v>662</v>
      </c>
      <c r="B19" s="319">
        <v>22133</v>
      </c>
      <c r="C19" s="319">
        <v>22860</v>
      </c>
      <c r="D19" s="319">
        <v>22670</v>
      </c>
      <c r="E19" s="319">
        <v>22806</v>
      </c>
      <c r="F19" s="319">
        <v>22604</v>
      </c>
      <c r="G19" s="319">
        <v>22890</v>
      </c>
      <c r="H19" s="319">
        <v>24034</v>
      </c>
      <c r="I19" s="319">
        <v>22809</v>
      </c>
      <c r="J19" s="319">
        <v>23133</v>
      </c>
      <c r="K19" s="319">
        <v>21155</v>
      </c>
      <c r="L19" s="319">
        <v>19713</v>
      </c>
      <c r="M19" s="326">
        <v>19209</v>
      </c>
      <c r="N19" s="326">
        <v>18556</v>
      </c>
      <c r="O19" s="326">
        <v>18923</v>
      </c>
      <c r="P19" s="350">
        <f>SUM(P10:P18)</f>
        <v>19242</v>
      </c>
      <c r="R19" s="540">
        <f>(P19-O19)/O19</f>
        <v>1.6857792104845955E-2</v>
      </c>
      <c r="S19" s="496" t="str">
        <f>"-3,4%"&amp;"*"</f>
        <v>-3,4%*</v>
      </c>
      <c r="T19" s="496">
        <v>-3.3994481753344789E-2</v>
      </c>
      <c r="U19" s="361">
        <v>-2.5566884796834576E-2</v>
      </c>
      <c r="V19" s="361">
        <v>-6.8163554715197347E-2</v>
      </c>
      <c r="W19" s="361">
        <v>-8.5505554835084041E-2</v>
      </c>
      <c r="X19" s="361">
        <v>1.420491911087729E-2</v>
      </c>
      <c r="Y19" s="361">
        <v>-5.0969459931763335E-2</v>
      </c>
      <c r="Z19" s="361">
        <v>4.997815640017475E-2</v>
      </c>
      <c r="AA19" s="361">
        <v>1.2652627853477261E-2</v>
      </c>
      <c r="AB19" s="361">
        <v>-8.8573182495834436E-3</v>
      </c>
      <c r="AC19" s="361">
        <v>5.9991177767975299E-3</v>
      </c>
      <c r="AD19" s="361">
        <v>-8.3114610673665785E-3</v>
      </c>
      <c r="AE19" s="361">
        <v>3.2846880224099761E-2</v>
      </c>
      <c r="AF19" s="361">
        <v>6.3064361191162349E-2</v>
      </c>
    </row>
    <row r="20" spans="1:32" x14ac:dyDescent="0.2">
      <c r="A20" s="258" t="s">
        <v>576</v>
      </c>
      <c r="O20" s="601"/>
      <c r="P20" s="14"/>
      <c r="S20" s="541"/>
      <c r="T20" s="541"/>
      <c r="U20" s="541"/>
      <c r="V20" s="55"/>
    </row>
    <row r="21" spans="1:32" x14ac:dyDescent="0.2">
      <c r="P21" s="589"/>
    </row>
    <row r="22" spans="1:32" ht="15.75" x14ac:dyDescent="0.25">
      <c r="A22" s="677" t="s">
        <v>430</v>
      </c>
      <c r="B22" s="678"/>
      <c r="C22" s="678"/>
      <c r="D22" s="678"/>
      <c r="E22" s="678"/>
      <c r="F22" s="678"/>
      <c r="G22" s="678"/>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row>
    <row r="23" spans="1:32" x14ac:dyDescent="0.2">
      <c r="V23" s="210"/>
    </row>
    <row r="24" spans="1:32" x14ac:dyDescent="0.2">
      <c r="B24" s="679"/>
      <c r="C24" s="679"/>
      <c r="D24" s="679"/>
      <c r="E24" s="679"/>
      <c r="F24" s="679"/>
      <c r="G24" s="679"/>
      <c r="H24" s="679"/>
      <c r="I24" s="679"/>
      <c r="J24" s="679"/>
      <c r="K24" s="679"/>
      <c r="L24" s="679"/>
      <c r="M24" s="679"/>
      <c r="N24" s="679"/>
      <c r="O24" s="679"/>
      <c r="P24" s="679"/>
      <c r="R24" s="679" t="s">
        <v>451</v>
      </c>
      <c r="S24" s="679"/>
      <c r="T24" s="679"/>
      <c r="U24" s="679"/>
      <c r="V24" s="679"/>
      <c r="W24" s="679"/>
      <c r="X24" s="679"/>
      <c r="Y24" s="679"/>
      <c r="Z24" s="679"/>
      <c r="AA24" s="679"/>
      <c r="AB24" s="679"/>
      <c r="AC24" s="679"/>
      <c r="AD24" s="679"/>
      <c r="AE24" s="679"/>
      <c r="AF24" s="679"/>
    </row>
    <row r="25" spans="1:32" ht="25.5" x14ac:dyDescent="0.2">
      <c r="B25" s="295">
        <v>2003</v>
      </c>
      <c r="C25" s="295">
        <v>2004</v>
      </c>
      <c r="D25" s="295">
        <v>2005</v>
      </c>
      <c r="E25" s="295">
        <v>2006</v>
      </c>
      <c r="F25" s="295">
        <v>2007</v>
      </c>
      <c r="G25" s="295">
        <v>2008</v>
      </c>
      <c r="H25" s="295">
        <v>2009</v>
      </c>
      <c r="I25" s="295">
        <v>2010</v>
      </c>
      <c r="J25" s="295">
        <v>2011</v>
      </c>
      <c r="K25" s="295">
        <v>2012</v>
      </c>
      <c r="L25" s="295">
        <v>2013</v>
      </c>
      <c r="M25" s="467">
        <v>2014</v>
      </c>
      <c r="N25" s="482">
        <v>2015</v>
      </c>
      <c r="O25" s="537">
        <v>2016</v>
      </c>
      <c r="P25" s="293">
        <v>2017</v>
      </c>
      <c r="Q25" s="295"/>
      <c r="R25" s="341" t="s">
        <v>621</v>
      </c>
      <c r="S25" s="498" t="s">
        <v>558</v>
      </c>
      <c r="T25" s="498" t="s">
        <v>509</v>
      </c>
      <c r="U25" s="368" t="s">
        <v>454</v>
      </c>
      <c r="V25" s="368" t="s">
        <v>455</v>
      </c>
      <c r="W25" s="368" t="s">
        <v>456</v>
      </c>
      <c r="X25" s="368" t="s">
        <v>457</v>
      </c>
      <c r="Y25" s="368" t="s">
        <v>458</v>
      </c>
      <c r="Z25" s="368" t="s">
        <v>459</v>
      </c>
      <c r="AA25" s="368" t="s">
        <v>460</v>
      </c>
      <c r="AB25" s="368" t="s">
        <v>461</v>
      </c>
      <c r="AC25" s="368" t="s">
        <v>462</v>
      </c>
      <c r="AD25" s="368" t="s">
        <v>463</v>
      </c>
      <c r="AE25" s="368" t="s">
        <v>464</v>
      </c>
      <c r="AF25" s="368" t="s">
        <v>465</v>
      </c>
    </row>
    <row r="26" spans="1:32" ht="25.5" x14ac:dyDescent="0.2">
      <c r="A26" s="371" t="s">
        <v>452</v>
      </c>
      <c r="B26" s="34">
        <v>14387</v>
      </c>
      <c r="C26" s="34">
        <v>14513</v>
      </c>
      <c r="D26" s="34">
        <v>14649</v>
      </c>
      <c r="E26" s="34">
        <v>14811</v>
      </c>
      <c r="F26" s="34">
        <v>14819</v>
      </c>
      <c r="G26" s="34">
        <v>14820</v>
      </c>
      <c r="H26" s="34">
        <v>14913</v>
      </c>
      <c r="I26" s="34">
        <v>15589</v>
      </c>
      <c r="J26" s="34">
        <v>15685</v>
      </c>
      <c r="K26" s="34">
        <v>15777</v>
      </c>
      <c r="L26" s="34">
        <v>15941</v>
      </c>
      <c r="M26" s="34">
        <v>15994</v>
      </c>
      <c r="N26" s="34">
        <v>15999</v>
      </c>
      <c r="O26" s="34">
        <v>15912</v>
      </c>
      <c r="P26" s="34">
        <v>15933</v>
      </c>
      <c r="R26" s="621">
        <f>(P26-O26)/O26</f>
        <v>1.3197586726998493E-3</v>
      </c>
      <c r="S26" s="492">
        <f>(O26-N26)/N26</f>
        <v>-5.4378398649915618E-3</v>
      </c>
      <c r="T26" s="492">
        <v>3.1261723146179819E-4</v>
      </c>
      <c r="U26" s="353">
        <v>3.3247600526943102E-3</v>
      </c>
      <c r="V26" s="353">
        <v>1.0394878620777037E-2</v>
      </c>
      <c r="W26" s="353">
        <v>5.865476569971273E-3</v>
      </c>
      <c r="X26" s="353">
        <v>6.1581884662262887E-3</v>
      </c>
      <c r="Y26" s="353">
        <v>4.5329578220344668E-2</v>
      </c>
      <c r="Z26" s="353">
        <v>6.2753036437246962E-3</v>
      </c>
      <c r="AA26" s="353">
        <v>6.7480936635400503E-5</v>
      </c>
      <c r="AB26" s="353">
        <v>5.4013908581459721E-4</v>
      </c>
      <c r="AC26" s="353">
        <v>1.1058775343026827E-2</v>
      </c>
      <c r="AD26" s="353">
        <v>9.3709088403500316E-3</v>
      </c>
      <c r="AE26" s="353">
        <v>8.7579064433168825E-3</v>
      </c>
      <c r="AF26" s="353">
        <v>6.4358167191325638E-3</v>
      </c>
    </row>
    <row r="27" spans="1:32" ht="25.5" x14ac:dyDescent="0.2">
      <c r="A27" s="476" t="s">
        <v>575</v>
      </c>
      <c r="B27" s="35">
        <v>32071</v>
      </c>
      <c r="C27" s="35">
        <v>32320</v>
      </c>
      <c r="D27" s="35">
        <v>32843</v>
      </c>
      <c r="E27" s="35">
        <v>33268</v>
      </c>
      <c r="F27" s="35">
        <v>33832</v>
      </c>
      <c r="G27" s="35">
        <v>33926</v>
      </c>
      <c r="H27" s="35">
        <v>33867</v>
      </c>
      <c r="I27" s="35">
        <v>34092</v>
      </c>
      <c r="J27" s="35">
        <v>34257</v>
      </c>
      <c r="K27" s="35">
        <v>34383</v>
      </c>
      <c r="L27" s="35">
        <v>34437</v>
      </c>
      <c r="M27" s="35">
        <v>34630</v>
      </c>
      <c r="N27" s="35">
        <v>34652</v>
      </c>
      <c r="O27" s="35">
        <v>34354</v>
      </c>
      <c r="P27" s="35">
        <v>34511</v>
      </c>
      <c r="R27" s="622">
        <f>(P27-O27)/O27</f>
        <v>4.5700646212959188E-3</v>
      </c>
      <c r="S27" s="493">
        <f>(O27-N27)/N27</f>
        <v>-8.5997922197852943E-3</v>
      </c>
      <c r="T27" s="493">
        <v>6.3528732313023395E-4</v>
      </c>
      <c r="U27" s="354">
        <v>5.6044370880157972E-3</v>
      </c>
      <c r="V27" s="354">
        <v>8.4344007212866501E-4</v>
      </c>
      <c r="W27" s="354">
        <v>3.678080392328642E-3</v>
      </c>
      <c r="X27" s="354">
        <v>4.8398451249560548E-3</v>
      </c>
      <c r="Y27" s="354">
        <v>6.6436353972893969E-3</v>
      </c>
      <c r="Z27" s="354">
        <v>-1.7390791723162176E-3</v>
      </c>
      <c r="AA27" s="354">
        <v>2.7784346181130293E-3</v>
      </c>
      <c r="AB27" s="354">
        <v>1.6953228327521944E-2</v>
      </c>
      <c r="AC27" s="354">
        <v>1.2940352586548123E-2</v>
      </c>
      <c r="AD27" s="354">
        <v>1.6181930693069307E-2</v>
      </c>
      <c r="AE27" s="354">
        <v>7.7640235726980766E-3</v>
      </c>
      <c r="AF27" s="354">
        <v>1.2853713996968165E-2</v>
      </c>
    </row>
    <row r="28" spans="1:32" ht="27.6" customHeight="1" x14ac:dyDescent="0.2">
      <c r="A28" s="477" t="s">
        <v>95</v>
      </c>
      <c r="B28" s="37">
        <v>13317</v>
      </c>
      <c r="C28" s="37">
        <v>13420</v>
      </c>
      <c r="D28" s="37">
        <v>13382</v>
      </c>
      <c r="E28" s="37">
        <v>13162</v>
      </c>
      <c r="F28" s="37">
        <v>13408</v>
      </c>
      <c r="G28" s="37">
        <v>13742</v>
      </c>
      <c r="H28" s="37">
        <v>13427</v>
      </c>
      <c r="I28" s="37">
        <v>12999</v>
      </c>
      <c r="J28" s="37">
        <v>12891</v>
      </c>
      <c r="K28" s="37">
        <v>13139</v>
      </c>
      <c r="L28" s="37">
        <v>13084</v>
      </c>
      <c r="M28" s="37">
        <v>13069</v>
      </c>
      <c r="N28" s="37">
        <v>13129</v>
      </c>
      <c r="O28" s="37">
        <v>13202</v>
      </c>
      <c r="P28" s="37">
        <v>14229</v>
      </c>
      <c r="R28" s="623">
        <f>(P28-O28)/O28</f>
        <v>7.7791243750946829E-2</v>
      </c>
      <c r="S28" s="494">
        <f>(O28-N28)/N28</f>
        <v>5.560210221646736E-3</v>
      </c>
      <c r="T28" s="494">
        <v>4.5910169102456192E-3</v>
      </c>
      <c r="U28" s="355">
        <v>-1.1464383980434119E-3</v>
      </c>
      <c r="V28" s="355">
        <v>-4.4904482837354598E-3</v>
      </c>
      <c r="W28" s="355">
        <v>1.9238228221239551E-2</v>
      </c>
      <c r="X28" s="355">
        <v>-8.3083314101084493E-3</v>
      </c>
      <c r="Y28" s="355">
        <v>-3.1876070604006851E-2</v>
      </c>
      <c r="Z28" s="355">
        <v>-2.2922427594236648E-2</v>
      </c>
      <c r="AA28" s="355">
        <v>2.4910501193317423E-2</v>
      </c>
      <c r="AB28" s="355">
        <v>1.869016866737578E-2</v>
      </c>
      <c r="AC28" s="355">
        <v>-1.6439994021820354E-2</v>
      </c>
      <c r="AD28" s="355">
        <v>-2.8315946348733234E-3</v>
      </c>
      <c r="AE28" s="355">
        <v>7.7344747315461438E-3</v>
      </c>
      <c r="AF28" s="355">
        <v>-7.083209066507605E-3</v>
      </c>
    </row>
    <row r="29" spans="1:32" ht="25.5" x14ac:dyDescent="0.2">
      <c r="A29" s="343" t="s">
        <v>453</v>
      </c>
      <c r="B29" s="319">
        <v>59775</v>
      </c>
      <c r="C29" s="319">
        <v>60253</v>
      </c>
      <c r="D29" s="319">
        <v>60874</v>
      </c>
      <c r="E29" s="319">
        <v>61241</v>
      </c>
      <c r="F29" s="319">
        <v>62059</v>
      </c>
      <c r="G29" s="319">
        <v>62488</v>
      </c>
      <c r="H29" s="319">
        <v>62207</v>
      </c>
      <c r="I29" s="319">
        <v>62680</v>
      </c>
      <c r="J29" s="319">
        <v>62833</v>
      </c>
      <c r="K29" s="319">
        <v>63299</v>
      </c>
      <c r="L29" s="319">
        <v>63462</v>
      </c>
      <c r="M29" s="326">
        <v>63693</v>
      </c>
      <c r="N29" s="326">
        <v>63780</v>
      </c>
      <c r="O29" s="326">
        <v>63468</v>
      </c>
      <c r="P29" s="350">
        <f>SUM(P26:P28)</f>
        <v>64673</v>
      </c>
      <c r="R29" s="624">
        <f>(P29-O29)/O29</f>
        <v>1.8985945673410224E-2</v>
      </c>
      <c r="S29" s="496">
        <f>(O29-N29)/N29</f>
        <v>-4.8918156161806212E-3</v>
      </c>
      <c r="T29" s="496">
        <v>1.3659271819509208E-3</v>
      </c>
      <c r="U29" s="361">
        <v>3.639973527465255E-3</v>
      </c>
      <c r="V29" s="361">
        <v>2.1169370764151374E-3</v>
      </c>
      <c r="W29" s="361">
        <v>7.416484968089998E-3</v>
      </c>
      <c r="X29" s="361">
        <v>2.4409700063816597E-3</v>
      </c>
      <c r="Y29" s="361">
        <v>7.6036458919414218E-3</v>
      </c>
      <c r="Z29" s="361">
        <v>-4.4968633977723726E-3</v>
      </c>
      <c r="AA29" s="361">
        <v>6.9127765513462992E-3</v>
      </c>
      <c r="AB29" s="361">
        <v>1.3357064711549451E-2</v>
      </c>
      <c r="AC29" s="361">
        <v>6.0288464697572037E-3</v>
      </c>
      <c r="AD29" s="361">
        <v>1.0306540753157518E-2</v>
      </c>
      <c r="AE29" s="361">
        <v>7.9966541196152246E-3</v>
      </c>
      <c r="AF29" s="361">
        <v>6.8046689461184751E-3</v>
      </c>
    </row>
    <row r="30" spans="1:32" x14ac:dyDescent="0.2">
      <c r="R30" s="625"/>
      <c r="S30" s="495"/>
      <c r="T30" s="495"/>
      <c r="U30" s="352"/>
      <c r="V30" s="352"/>
      <c r="W30" s="352"/>
      <c r="X30" s="352"/>
      <c r="Y30" s="352"/>
      <c r="Z30" s="352"/>
      <c r="AA30" s="352"/>
      <c r="AB30" s="352"/>
      <c r="AC30" s="352"/>
      <c r="AD30" s="352"/>
      <c r="AE30" s="352"/>
      <c r="AF30" s="352"/>
    </row>
    <row r="31" spans="1:32" x14ac:dyDescent="0.2">
      <c r="A31" s="297" t="s">
        <v>4</v>
      </c>
      <c r="B31" s="26">
        <v>81908</v>
      </c>
      <c r="C31" s="26">
        <v>83113</v>
      </c>
      <c r="D31" s="26">
        <v>83544</v>
      </c>
      <c r="E31" s="26">
        <v>84047</v>
      </c>
      <c r="F31" s="26">
        <v>84663</v>
      </c>
      <c r="G31" s="26">
        <v>85378</v>
      </c>
      <c r="H31" s="26">
        <v>86241</v>
      </c>
      <c r="I31" s="26">
        <v>85489</v>
      </c>
      <c r="J31" s="26">
        <v>85966</v>
      </c>
      <c r="K31" s="26">
        <v>84454</v>
      </c>
      <c r="L31" s="26">
        <v>83175</v>
      </c>
      <c r="M31" s="194">
        <v>82902</v>
      </c>
      <c r="N31" s="194">
        <v>82236</v>
      </c>
      <c r="O31" s="194">
        <v>82391</v>
      </c>
      <c r="P31" s="602">
        <f>P29+P19</f>
        <v>83915</v>
      </c>
      <c r="R31" s="624">
        <f>(P31-O31)/O31</f>
        <v>1.8497165952591911E-2</v>
      </c>
      <c r="S31" s="497">
        <f>(O31-N31)/N31</f>
        <v>1.8848193005496377E-3</v>
      </c>
      <c r="T31" s="497">
        <v>-8.0335818194977194E-3</v>
      </c>
      <c r="U31" s="370">
        <v>-3.2822362488728585E-3</v>
      </c>
      <c r="V31" s="370">
        <v>-1.5487721126293597E-2</v>
      </c>
      <c r="W31" s="370">
        <v>-1.7588348882116134E-2</v>
      </c>
      <c r="X31" s="370">
        <v>5.5796652200867936E-3</v>
      </c>
      <c r="Y31" s="370">
        <v>-8.7197504667153678E-3</v>
      </c>
      <c r="Z31" s="370">
        <v>1.0107990348801799E-2</v>
      </c>
      <c r="AA31" s="370">
        <v>8.4452476288343192E-3</v>
      </c>
      <c r="AB31" s="370">
        <v>7.3292324532701937E-3</v>
      </c>
      <c r="AC31" s="370">
        <v>6.0207794695011016E-3</v>
      </c>
      <c r="AD31" s="370">
        <v>5.1857110199367128E-3</v>
      </c>
      <c r="AE31" s="370">
        <v>1.4711627679835913E-2</v>
      </c>
      <c r="AF31" s="370">
        <v>2.1411380329463405E-2</v>
      </c>
    </row>
    <row r="32" spans="1:32" x14ac:dyDescent="0.2">
      <c r="O32" s="601"/>
      <c r="V32" s="210"/>
    </row>
    <row r="33" spans="1:32" ht="51" x14ac:dyDescent="0.2">
      <c r="A33" s="471" t="s">
        <v>577</v>
      </c>
      <c r="B33" s="369">
        <v>0.2702178053425795</v>
      </c>
      <c r="C33" s="369">
        <v>0.27504722486253652</v>
      </c>
      <c r="D33" s="369">
        <v>0.27135401704491047</v>
      </c>
      <c r="E33" s="369">
        <v>0.27134817423584423</v>
      </c>
      <c r="F33" s="369">
        <v>0.26698794042261675</v>
      </c>
      <c r="G33" s="369">
        <v>0.26810185293635364</v>
      </c>
      <c r="H33" s="369">
        <v>0.2786841525492515</v>
      </c>
      <c r="I33" s="369">
        <v>0.26680625577559686</v>
      </c>
      <c r="J33" s="369">
        <v>0.26909475839285296</v>
      </c>
      <c r="K33" s="369">
        <v>0.25049139176356361</v>
      </c>
      <c r="L33" s="369">
        <v>0.23700631199278629</v>
      </c>
      <c r="M33" s="369">
        <v>0.23170731707317074</v>
      </c>
      <c r="N33" s="369">
        <v>0.22564327058709099</v>
      </c>
      <c r="O33" s="369">
        <f>(O19-O18)/O31</f>
        <v>0.21747520967095921</v>
      </c>
      <c r="P33" s="533">
        <f>(P19-P18)/(P31-P18)</f>
        <v>0.21771579252951423</v>
      </c>
      <c r="V33" s="210"/>
    </row>
    <row r="34" spans="1:32" ht="51" x14ac:dyDescent="0.2">
      <c r="A34" s="471" t="s">
        <v>578</v>
      </c>
      <c r="B34" s="369"/>
      <c r="C34" s="369"/>
      <c r="D34" s="369"/>
      <c r="E34" s="369"/>
      <c r="F34" s="369"/>
      <c r="G34" s="369"/>
      <c r="H34" s="369"/>
      <c r="I34" s="369"/>
      <c r="J34" s="369"/>
      <c r="K34" s="369"/>
      <c r="L34" s="369"/>
      <c r="M34" s="369"/>
      <c r="N34" s="369"/>
      <c r="O34" s="369">
        <f>O19/O31</f>
        <v>0.22967314391134955</v>
      </c>
      <c r="P34" s="534">
        <f>P19/P31</f>
        <v>0.22930346183638206</v>
      </c>
      <c r="V34" s="210"/>
    </row>
    <row r="35" spans="1:32" x14ac:dyDescent="0.2">
      <c r="A35" s="309"/>
      <c r="V35" s="210"/>
    </row>
    <row r="36" spans="1:32" s="542" customFormat="1" ht="41.25" x14ac:dyDescent="0.2">
      <c r="A36" s="642" t="s">
        <v>716</v>
      </c>
      <c r="B36" s="643">
        <f>B43/(B43+B26+B27+B28*2)</f>
        <v>0.13441733802225475</v>
      </c>
      <c r="C36" s="643">
        <f t="shared" ref="C36:P36" si="2">C43/(C43+C26+C27+C28*2)</f>
        <v>0.13664242344341662</v>
      </c>
      <c r="D36" s="643">
        <f t="shared" si="2"/>
        <v>0.13427428463169552</v>
      </c>
      <c r="E36" s="643">
        <f t="shared" si="2"/>
        <v>0.13453560954473345</v>
      </c>
      <c r="F36" s="643">
        <f t="shared" si="2"/>
        <v>0.1327692272333775</v>
      </c>
      <c r="G36" s="643">
        <f t="shared" si="2"/>
        <v>0.13178323517740562</v>
      </c>
      <c r="H36" s="643">
        <f t="shared" si="2"/>
        <v>0.13786447607395527</v>
      </c>
      <c r="I36" s="643">
        <f t="shared" si="2"/>
        <v>0.13358496964565952</v>
      </c>
      <c r="J36" s="643">
        <f t="shared" si="2"/>
        <v>0.13466587101618954</v>
      </c>
      <c r="K36" s="643">
        <f t="shared" si="2"/>
        <v>0.12826595198722701</v>
      </c>
      <c r="L36" s="643">
        <f t="shared" si="2"/>
        <v>0.12330301910187215</v>
      </c>
      <c r="M36" s="643">
        <f t="shared" si="2"/>
        <v>0.12415748035002068</v>
      </c>
      <c r="N36" s="643">
        <f t="shared" si="2"/>
        <v>0.1200747354685872</v>
      </c>
      <c r="O36" s="643">
        <f t="shared" si="2"/>
        <v>0.12089955560210738</v>
      </c>
      <c r="P36" s="533">
        <f t="shared" si="2"/>
        <v>0.12068456333455335</v>
      </c>
      <c r="U36" s="659"/>
      <c r="V36" s="543"/>
    </row>
    <row r="37" spans="1:32" s="542" customFormat="1" ht="41.25" x14ac:dyDescent="0.2">
      <c r="A37" s="642" t="s">
        <v>717</v>
      </c>
      <c r="B37" s="643"/>
      <c r="C37" s="643"/>
      <c r="D37" s="643"/>
      <c r="E37" s="643"/>
      <c r="F37" s="643"/>
      <c r="G37" s="643"/>
      <c r="H37" s="643"/>
      <c r="I37" s="643"/>
      <c r="J37" s="643"/>
      <c r="K37" s="643"/>
      <c r="L37" s="643"/>
      <c r="M37" s="644"/>
      <c r="N37" s="644"/>
      <c r="O37" s="644">
        <f>O44/(O44+O26+O27+O28*2)</f>
        <v>0.130744753111499</v>
      </c>
      <c r="P37" s="534">
        <f>P44/(P44+P26+P27+P28*2)</f>
        <v>0.13269884307816318</v>
      </c>
      <c r="Q37" s="660"/>
      <c r="V37" s="543"/>
    </row>
    <row r="38" spans="1:32" x14ac:dyDescent="0.2">
      <c r="A38" s="309"/>
      <c r="B38" s="600"/>
      <c r="C38" s="600"/>
      <c r="D38" s="600"/>
      <c r="E38" s="600"/>
      <c r="F38" s="600"/>
      <c r="G38" s="600"/>
      <c r="H38" s="600"/>
      <c r="I38" s="600"/>
      <c r="J38" s="600"/>
      <c r="K38" s="600"/>
      <c r="L38" s="600"/>
      <c r="M38" s="600"/>
      <c r="N38" s="600"/>
      <c r="O38" s="600"/>
      <c r="V38" s="210"/>
    </row>
    <row r="39" spans="1:32" x14ac:dyDescent="0.2">
      <c r="A39" s="258" t="s">
        <v>664</v>
      </c>
      <c r="P39" s="600"/>
    </row>
    <row r="40" spans="1:32" s="600" customFormat="1" x14ac:dyDescent="0.2">
      <c r="A40" s="258" t="s">
        <v>663</v>
      </c>
    </row>
    <row r="41" spans="1:32" ht="26.25" customHeight="1" x14ac:dyDescent="0.2">
      <c r="A41" s="676" t="s">
        <v>719</v>
      </c>
      <c r="B41" s="676"/>
      <c r="C41" s="676"/>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row>
    <row r="43" spans="1:32" s="600" customFormat="1" hidden="1" x14ac:dyDescent="0.2">
      <c r="A43" s="600" t="s">
        <v>718</v>
      </c>
      <c r="B43" s="601">
        <v>11350.541666666664</v>
      </c>
      <c r="C43" s="601">
        <v>11660.125000000002</v>
      </c>
      <c r="D43" s="601">
        <v>11517.125</v>
      </c>
      <c r="E43" s="601">
        <v>11565.874999999998</v>
      </c>
      <c r="F43" s="601">
        <v>11553.666666666664</v>
      </c>
      <c r="G43" s="601">
        <v>11570.65427045322</v>
      </c>
      <c r="H43" s="601">
        <v>12094.666666666662</v>
      </c>
      <c r="I43" s="601">
        <v>11668.284325214583</v>
      </c>
      <c r="J43" s="601">
        <v>11784.394114681591</v>
      </c>
      <c r="K43" s="601">
        <v>11247</v>
      </c>
      <c r="L43" s="601">
        <v>10765.809744779584</v>
      </c>
      <c r="M43" s="601">
        <v>10881.609756097563</v>
      </c>
      <c r="N43" s="601">
        <v>10495.01384083045</v>
      </c>
      <c r="O43" s="601">
        <v>10544.15224913495</v>
      </c>
      <c r="P43" s="601">
        <v>10829.166666666701</v>
      </c>
    </row>
    <row r="44" spans="1:32" s="600" customFormat="1" hidden="1" x14ac:dyDescent="0.2">
      <c r="O44" s="601">
        <v>11531.941000000001</v>
      </c>
      <c r="P44" s="601">
        <v>12072.166666666662</v>
      </c>
    </row>
    <row r="45" spans="1:32" x14ac:dyDescent="0.2">
      <c r="O45" s="626"/>
    </row>
  </sheetData>
  <mergeCells count="8">
    <mergeCell ref="A41:AF41"/>
    <mergeCell ref="A22:AF22"/>
    <mergeCell ref="B24:P24"/>
    <mergeCell ref="A3:AF3"/>
    <mergeCell ref="A5:AF5"/>
    <mergeCell ref="B7:P7"/>
    <mergeCell ref="R7:AF7"/>
    <mergeCell ref="R24:AF24"/>
  </mergeCells>
  <conditionalFormatting sqref="R9:R18">
    <cfRule type="cellIs" dxfId="5" priority="5" operator="greaterThan">
      <formula>0</formula>
    </cfRule>
    <cfRule type="cellIs" dxfId="4" priority="6" operator="lessThan">
      <formula>0</formula>
    </cfRule>
  </conditionalFormatting>
  <conditionalFormatting sqref="S20:U20">
    <cfRule type="cellIs" dxfId="3" priority="3" operator="greaterThan">
      <formula>0</formula>
    </cfRule>
    <cfRule type="cellIs" dxfId="2" priority="4" operator="lessThan">
      <formula>0</formula>
    </cfRule>
  </conditionalFormatting>
  <conditionalFormatting sqref="R19">
    <cfRule type="cellIs" dxfId="1" priority="1" operator="greaterThan">
      <formula>0</formula>
    </cfRule>
    <cfRule type="cellIs" dxfId="0" priority="2" operator="lessThan">
      <formula>0</formula>
    </cfRule>
  </conditionalFormatting>
  <printOptions horizontalCentered="1"/>
  <pageMargins left="0.70866141732283472" right="0.70866141732283472" top="0.74803149606299213" bottom="0.74803149606299213" header="0.31496062992125984" footer="0.31496062992125984"/>
  <pageSetup paperSize="9" scale="53" fitToHeight="0" orientation="landscape" r:id="rId1"/>
  <headerFooter>
    <oddFooter>&amp;CPage &amp;P</oddFooter>
  </headerFooter>
  <ignoredErrors>
    <ignoredError sqref="P29 P1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rgb="FF92D050"/>
    <pageSetUpPr fitToPage="1"/>
  </sheetPr>
  <dimension ref="A1:AL206"/>
  <sheetViews>
    <sheetView showGridLines="0" zoomScaleNormal="100" workbookViewId="0">
      <pane ySplit="7" topLeftCell="A168" activePane="bottomLeft" state="frozen"/>
      <selection activeCell="P26" sqref="P26"/>
      <selection pane="bottomLeft" activeCell="A182" sqref="A182:U182"/>
    </sheetView>
  </sheetViews>
  <sheetFormatPr baseColWidth="10" defaultRowHeight="12.75" x14ac:dyDescent="0.2"/>
  <cols>
    <col min="1" max="1" width="35.5" customWidth="1"/>
    <col min="2" max="2" width="18.1640625" style="457" customWidth="1"/>
    <col min="3" max="3" width="16.5" bestFit="1" customWidth="1"/>
    <col min="4" max="4" width="9.5" bestFit="1" customWidth="1"/>
    <col min="5" max="5" width="7.33203125" bestFit="1" customWidth="1"/>
    <col min="6" max="6" width="14.1640625" customWidth="1"/>
    <col min="7" max="7" width="9.5" bestFit="1" customWidth="1"/>
    <col min="8" max="8" width="11.1640625" customWidth="1"/>
    <col min="9" max="9" width="13.1640625" customWidth="1"/>
    <col min="10" max="10" width="12.5" bestFit="1" customWidth="1"/>
    <col min="11" max="11" width="13.1640625" customWidth="1"/>
    <col min="12" max="12" width="19.6640625" customWidth="1"/>
    <col min="13" max="13" width="19.6640625" style="539" customWidth="1"/>
    <col min="14" max="14" width="13.5" bestFit="1" customWidth="1"/>
    <col min="15" max="17" width="12.1640625" bestFit="1" customWidth="1"/>
    <col min="18" max="18" width="4.33203125" customWidth="1"/>
    <col min="19" max="19" width="12.33203125" style="539" bestFit="1" customWidth="1"/>
    <col min="20" max="20" width="3.5" customWidth="1"/>
    <col min="21" max="21" width="12.1640625" style="539" bestFit="1" customWidth="1"/>
    <col min="22" max="22" width="13.1640625" customWidth="1"/>
    <col min="23" max="23" width="16.6640625" customWidth="1"/>
    <col min="25" max="25" width="12" style="78"/>
    <col min="26" max="26" width="6.6640625" style="78" bestFit="1" customWidth="1"/>
    <col min="27" max="27" width="6.6640625" style="78" customWidth="1"/>
    <col min="28" max="28" width="9" style="78" hidden="1" customWidth="1"/>
    <col min="29" max="29" width="9.83203125" style="78" hidden="1" customWidth="1"/>
    <col min="30" max="31" width="9.33203125" hidden="1" customWidth="1"/>
    <col min="35" max="35" width="12" style="600"/>
  </cols>
  <sheetData>
    <row r="1" spans="1:38" hidden="1" x14ac:dyDescent="0.2"/>
    <row r="2" spans="1:38" hidden="1" x14ac:dyDescent="0.2"/>
    <row r="3" spans="1:38" ht="32.25" hidden="1" customHeight="1" x14ac:dyDescent="0.2">
      <c r="A3" s="685" t="s">
        <v>471</v>
      </c>
      <c r="B3" s="686"/>
      <c r="C3" s="686"/>
      <c r="D3" s="686"/>
      <c r="E3" s="686"/>
      <c r="F3" s="686"/>
      <c r="G3" s="686"/>
      <c r="H3" s="686"/>
      <c r="I3" s="686"/>
      <c r="J3" s="686"/>
      <c r="K3" s="686"/>
      <c r="L3" s="686"/>
      <c r="M3" s="686"/>
      <c r="N3" s="686"/>
      <c r="O3" s="686"/>
      <c r="P3" s="686"/>
      <c r="Q3" s="686"/>
      <c r="R3" s="686"/>
      <c r="S3" s="686"/>
      <c r="T3" s="686"/>
      <c r="U3" s="686"/>
    </row>
    <row r="4" spans="1:38" hidden="1" x14ac:dyDescent="0.2"/>
    <row r="5" spans="1:38" hidden="1" x14ac:dyDescent="0.2"/>
    <row r="6" spans="1:38" x14ac:dyDescent="0.2">
      <c r="B6" s="683" t="s">
        <v>426</v>
      </c>
      <c r="C6" s="683"/>
      <c r="D6" s="683"/>
      <c r="E6" s="683"/>
      <c r="F6" s="683"/>
      <c r="G6" s="683"/>
      <c r="H6" s="683"/>
      <c r="I6" s="683"/>
      <c r="J6" s="683"/>
      <c r="K6" s="683"/>
      <c r="L6" s="683"/>
      <c r="M6" s="684"/>
      <c r="N6" s="681" t="s">
        <v>430</v>
      </c>
      <c r="O6" s="681"/>
      <c r="P6" s="681"/>
      <c r="Q6" s="682"/>
      <c r="S6" s="544"/>
      <c r="T6" s="308"/>
      <c r="U6" s="544"/>
      <c r="V6" s="600"/>
      <c r="Z6" s="629"/>
      <c r="AA6" s="629"/>
      <c r="AG6" s="600"/>
      <c r="AH6" s="620"/>
      <c r="AI6" s="620"/>
      <c r="AK6" s="78"/>
      <c r="AL6" s="629"/>
    </row>
    <row r="7" spans="1:38" ht="81" x14ac:dyDescent="0.2">
      <c r="A7" s="47" t="s">
        <v>410</v>
      </c>
      <c r="B7" s="384" t="s">
        <v>475</v>
      </c>
      <c r="C7" s="47" t="s">
        <v>424</v>
      </c>
      <c r="D7" s="280" t="s">
        <v>425</v>
      </c>
      <c r="E7" s="47" t="s">
        <v>417</v>
      </c>
      <c r="F7" s="47" t="s">
        <v>418</v>
      </c>
      <c r="G7" s="47" t="s">
        <v>419</v>
      </c>
      <c r="H7" s="47" t="s">
        <v>420</v>
      </c>
      <c r="I7" s="47" t="s">
        <v>421</v>
      </c>
      <c r="J7" s="47" t="s">
        <v>422</v>
      </c>
      <c r="K7" s="47" t="s">
        <v>579</v>
      </c>
      <c r="L7" s="307" t="s">
        <v>423</v>
      </c>
      <c r="M7" s="307" t="s">
        <v>720</v>
      </c>
      <c r="N7" s="47" t="s">
        <v>427</v>
      </c>
      <c r="O7" s="47" t="s">
        <v>428</v>
      </c>
      <c r="P7" s="47" t="s">
        <v>429</v>
      </c>
      <c r="Q7" s="280" t="s">
        <v>713</v>
      </c>
      <c r="S7" s="307" t="s">
        <v>714</v>
      </c>
      <c r="U7" s="307" t="s">
        <v>715</v>
      </c>
      <c r="AB7" s="340" t="s">
        <v>652</v>
      </c>
      <c r="AC7" s="340" t="s">
        <v>653</v>
      </c>
      <c r="AD7" s="340" t="s">
        <v>654</v>
      </c>
      <c r="AE7" s="340" t="s">
        <v>655</v>
      </c>
    </row>
    <row r="8" spans="1:38" s="33" customFormat="1" ht="13.5" x14ac:dyDescent="0.2">
      <c r="A8" s="115"/>
      <c r="B8" s="547"/>
      <c r="C8" s="115"/>
      <c r="D8" s="116"/>
      <c r="E8" s="115"/>
      <c r="F8" s="115"/>
      <c r="G8" s="115"/>
      <c r="H8" s="115"/>
      <c r="I8" s="115"/>
      <c r="J8" s="115"/>
      <c r="K8" s="115"/>
      <c r="L8" s="88"/>
      <c r="M8" s="546"/>
      <c r="N8" s="115"/>
      <c r="O8" s="115"/>
      <c r="P8" s="115"/>
      <c r="Q8" s="116"/>
      <c r="S8" s="545"/>
      <c r="U8" s="636"/>
      <c r="Y8" s="78"/>
    </row>
    <row r="9" spans="1:38" ht="13.5" x14ac:dyDescent="0.25">
      <c r="A9" s="111" t="s">
        <v>255</v>
      </c>
      <c r="B9" s="551">
        <v>433</v>
      </c>
      <c r="C9" s="73">
        <v>415</v>
      </c>
      <c r="D9" s="28">
        <v>848</v>
      </c>
      <c r="E9" s="73">
        <v>250</v>
      </c>
      <c r="F9" s="73">
        <v>31</v>
      </c>
      <c r="G9" s="73">
        <v>39</v>
      </c>
      <c r="H9" s="73">
        <v>5</v>
      </c>
      <c r="I9" s="73">
        <v>44</v>
      </c>
      <c r="J9" s="73">
        <v>120</v>
      </c>
      <c r="K9" s="73">
        <v>46</v>
      </c>
      <c r="L9" s="28">
        <f>C9+SUM(E9:K9)</f>
        <v>950</v>
      </c>
      <c r="M9" s="631">
        <f>C9/3+AB9/2+AC9+F9*2+G9+H9+I9/8+AD9/2+AE9+K9</f>
        <v>588.33333333333337</v>
      </c>
      <c r="N9" s="73">
        <v>781</v>
      </c>
      <c r="O9" s="73">
        <v>1660</v>
      </c>
      <c r="P9" s="73">
        <v>472</v>
      </c>
      <c r="Q9" s="27">
        <f>SUM(N9:P9)</f>
        <v>2913</v>
      </c>
      <c r="R9" s="56"/>
      <c r="S9" s="631">
        <f>M9+N9+O9+P9*2</f>
        <v>3973.3333333333335</v>
      </c>
      <c r="T9" s="56"/>
      <c r="U9" s="641">
        <f>M9/S9</f>
        <v>0.14807046979865773</v>
      </c>
      <c r="Z9" s="627"/>
      <c r="AA9" s="627"/>
      <c r="AB9" s="628">
        <v>43</v>
      </c>
      <c r="AC9" s="628">
        <v>207</v>
      </c>
      <c r="AD9">
        <v>112</v>
      </c>
      <c r="AE9" s="600">
        <v>8</v>
      </c>
    </row>
    <row r="10" spans="1:38" x14ac:dyDescent="0.2">
      <c r="A10" s="304" t="s">
        <v>121</v>
      </c>
      <c r="B10" s="549">
        <v>1</v>
      </c>
      <c r="C10" s="19">
        <v>3</v>
      </c>
      <c r="D10" s="189">
        <v>4</v>
      </c>
      <c r="E10" s="19">
        <v>10</v>
      </c>
      <c r="F10" s="19"/>
      <c r="G10" s="19"/>
      <c r="H10" s="19">
        <v>1</v>
      </c>
      <c r="I10" s="19">
        <v>15</v>
      </c>
      <c r="J10" s="19">
        <v>4</v>
      </c>
      <c r="K10" s="19"/>
      <c r="L10" s="189">
        <f t="shared" ref="L10:L74" si="0">C10+SUM(E10:K10)</f>
        <v>33</v>
      </c>
      <c r="M10" s="632">
        <f t="shared" ref="M10:M73" si="1">C10/3+AB10/2+AC10+F10*2+G10+H10+I10/8+AD10/2+AE10+K10</f>
        <v>11.875</v>
      </c>
      <c r="N10" s="19">
        <v>11</v>
      </c>
      <c r="O10" s="19">
        <v>17</v>
      </c>
      <c r="P10" s="19">
        <v>8</v>
      </c>
      <c r="Q10" s="189">
        <f t="shared" ref="Q10:Q73" si="2">SUM(N10:P10)</f>
        <v>36</v>
      </c>
      <c r="R10" s="56"/>
      <c r="S10" s="632">
        <f t="shared" ref="S10:S73" si="3">M10+N10+O10+P10*2</f>
        <v>55.875</v>
      </c>
      <c r="T10" s="56"/>
      <c r="U10" s="637">
        <f>M10/S10</f>
        <v>0.21252796420581654</v>
      </c>
      <c r="V10" s="600"/>
      <c r="Z10" s="629"/>
      <c r="AA10" s="629"/>
      <c r="AB10" s="628">
        <v>8</v>
      </c>
      <c r="AC10" s="628">
        <v>2</v>
      </c>
      <c r="AD10" s="600">
        <v>4</v>
      </c>
      <c r="AE10" s="600">
        <v>0</v>
      </c>
      <c r="AF10" s="600"/>
    </row>
    <row r="11" spans="1:38" x14ac:dyDescent="0.2">
      <c r="A11" s="304" t="s">
        <v>120</v>
      </c>
      <c r="B11" s="549">
        <v>423</v>
      </c>
      <c r="C11" s="19">
        <v>359</v>
      </c>
      <c r="D11" s="189">
        <v>782</v>
      </c>
      <c r="E11" s="19">
        <v>224</v>
      </c>
      <c r="F11" s="19">
        <v>30</v>
      </c>
      <c r="G11" s="19">
        <v>35</v>
      </c>
      <c r="H11" s="19">
        <v>3</v>
      </c>
      <c r="I11" s="19">
        <v>22</v>
      </c>
      <c r="J11" s="19">
        <v>106</v>
      </c>
      <c r="K11" s="19">
        <v>28</v>
      </c>
      <c r="L11" s="189">
        <f t="shared" si="0"/>
        <v>807</v>
      </c>
      <c r="M11" s="632">
        <f t="shared" si="1"/>
        <v>513.41666666666674</v>
      </c>
      <c r="N11" s="19">
        <v>688</v>
      </c>
      <c r="O11" s="19">
        <v>1430</v>
      </c>
      <c r="P11" s="19">
        <v>399</v>
      </c>
      <c r="Q11" s="189">
        <f t="shared" si="2"/>
        <v>2517</v>
      </c>
      <c r="R11" s="56"/>
      <c r="S11" s="632">
        <f t="shared" si="3"/>
        <v>3429.416666666667</v>
      </c>
      <c r="T11" s="56"/>
      <c r="U11" s="637">
        <f t="shared" ref="U11:U73" si="4">M11/S11</f>
        <v>0.14970962019779846</v>
      </c>
      <c r="V11" s="600"/>
      <c r="Z11" s="629"/>
      <c r="AA11" s="629"/>
      <c r="AB11" s="628">
        <v>32</v>
      </c>
      <c r="AC11" s="628">
        <v>192</v>
      </c>
      <c r="AD11" s="600">
        <v>98</v>
      </c>
      <c r="AE11" s="600">
        <v>8</v>
      </c>
      <c r="AF11" s="600"/>
    </row>
    <row r="12" spans="1:38" x14ac:dyDescent="0.2">
      <c r="A12" s="305" t="s">
        <v>310</v>
      </c>
      <c r="B12" s="550">
        <v>7</v>
      </c>
      <c r="C12" s="22">
        <v>1</v>
      </c>
      <c r="D12" s="214">
        <v>8</v>
      </c>
      <c r="E12" s="22">
        <v>4</v>
      </c>
      <c r="F12" s="22">
        <v>1</v>
      </c>
      <c r="G12" s="22"/>
      <c r="H12" s="22"/>
      <c r="I12" s="22">
        <v>1</v>
      </c>
      <c r="J12" s="22">
        <v>1</v>
      </c>
      <c r="K12" s="22">
        <v>7</v>
      </c>
      <c r="L12" s="214">
        <f t="shared" si="0"/>
        <v>15</v>
      </c>
      <c r="M12" s="633">
        <f t="shared" si="1"/>
        <v>12.458333333333332</v>
      </c>
      <c r="N12" s="22">
        <v>26</v>
      </c>
      <c r="O12" s="22">
        <v>38</v>
      </c>
      <c r="P12" s="22">
        <v>12</v>
      </c>
      <c r="Q12" s="214">
        <f t="shared" si="2"/>
        <v>76</v>
      </c>
      <c r="R12" s="56"/>
      <c r="S12" s="633">
        <f t="shared" si="3"/>
        <v>100.45833333333333</v>
      </c>
      <c r="T12" s="56"/>
      <c r="U12" s="638">
        <f t="shared" si="4"/>
        <v>0.12401493156366653</v>
      </c>
      <c r="V12" s="600"/>
      <c r="Z12" s="629"/>
      <c r="AA12" s="629"/>
      <c r="AB12" s="628">
        <v>3</v>
      </c>
      <c r="AC12" s="628">
        <v>1</v>
      </c>
      <c r="AD12" s="600">
        <v>1</v>
      </c>
      <c r="AE12" s="600">
        <v>0</v>
      </c>
      <c r="AF12" s="600"/>
    </row>
    <row r="13" spans="1:38" x14ac:dyDescent="0.2">
      <c r="A13" s="304" t="s">
        <v>122</v>
      </c>
      <c r="B13" s="549">
        <v>2</v>
      </c>
      <c r="C13" s="19">
        <v>52</v>
      </c>
      <c r="D13" s="189">
        <v>54</v>
      </c>
      <c r="E13" s="19">
        <v>12</v>
      </c>
      <c r="F13" s="19"/>
      <c r="G13" s="19">
        <v>4</v>
      </c>
      <c r="H13" s="19">
        <v>1</v>
      </c>
      <c r="I13" s="19">
        <v>6</v>
      </c>
      <c r="J13" s="19">
        <v>9</v>
      </c>
      <c r="K13" s="19">
        <v>11</v>
      </c>
      <c r="L13" s="189">
        <f t="shared" si="0"/>
        <v>95</v>
      </c>
      <c r="M13" s="632">
        <f t="shared" si="1"/>
        <v>50.583333333333329</v>
      </c>
      <c r="N13" s="19">
        <v>56</v>
      </c>
      <c r="O13" s="19">
        <v>175</v>
      </c>
      <c r="P13" s="19">
        <v>53</v>
      </c>
      <c r="Q13" s="189">
        <f t="shared" si="2"/>
        <v>284</v>
      </c>
      <c r="R13" s="56"/>
      <c r="S13" s="632">
        <f t="shared" si="3"/>
        <v>387.58333333333331</v>
      </c>
      <c r="T13" s="56"/>
      <c r="U13" s="637">
        <f t="shared" si="4"/>
        <v>0.13050956783487422</v>
      </c>
      <c r="V13" s="600"/>
      <c r="Z13" s="629"/>
      <c r="AA13" s="629"/>
      <c r="AB13" s="628">
        <v>0</v>
      </c>
      <c r="AC13" s="628">
        <v>12</v>
      </c>
      <c r="AD13" s="600">
        <v>9</v>
      </c>
      <c r="AE13" s="600">
        <v>0</v>
      </c>
      <c r="AF13" s="600"/>
    </row>
    <row r="14" spans="1:38" ht="13.5" x14ac:dyDescent="0.25">
      <c r="A14" s="111" t="s">
        <v>256</v>
      </c>
      <c r="B14" s="551">
        <v>120</v>
      </c>
      <c r="C14" s="73">
        <v>73</v>
      </c>
      <c r="D14" s="28">
        <v>193</v>
      </c>
      <c r="E14" s="73">
        <v>70</v>
      </c>
      <c r="F14" s="73">
        <v>17</v>
      </c>
      <c r="G14" s="73">
        <v>12</v>
      </c>
      <c r="H14" s="73">
        <v>2</v>
      </c>
      <c r="I14" s="73">
        <v>21</v>
      </c>
      <c r="J14" s="73">
        <v>66</v>
      </c>
      <c r="K14" s="73">
        <v>3</v>
      </c>
      <c r="L14" s="28">
        <f t="shared" si="0"/>
        <v>264</v>
      </c>
      <c r="M14" s="631">
        <f t="shared" si="1"/>
        <v>178.95833333333331</v>
      </c>
      <c r="N14" s="73">
        <v>226</v>
      </c>
      <c r="O14" s="73">
        <v>630</v>
      </c>
      <c r="P14" s="73">
        <v>286</v>
      </c>
      <c r="Q14" s="27">
        <f t="shared" si="2"/>
        <v>1142</v>
      </c>
      <c r="R14" s="56"/>
      <c r="S14" s="631">
        <f t="shared" si="3"/>
        <v>1606.9583333333333</v>
      </c>
      <c r="T14" s="56"/>
      <c r="U14" s="641">
        <f t="shared" si="4"/>
        <v>0.11136463816215936</v>
      </c>
      <c r="V14" s="600"/>
      <c r="Z14" s="629"/>
      <c r="AA14" s="629"/>
      <c r="AB14" s="628">
        <v>4</v>
      </c>
      <c r="AC14" s="628">
        <v>66</v>
      </c>
      <c r="AD14" s="600">
        <v>66</v>
      </c>
      <c r="AE14" s="600">
        <v>0</v>
      </c>
      <c r="AF14" s="600"/>
    </row>
    <row r="15" spans="1:38" x14ac:dyDescent="0.2">
      <c r="A15" s="305" t="s">
        <v>123</v>
      </c>
      <c r="B15" s="550">
        <v>52</v>
      </c>
      <c r="C15" s="22">
        <v>38</v>
      </c>
      <c r="D15" s="214">
        <v>90</v>
      </c>
      <c r="E15" s="22">
        <v>54</v>
      </c>
      <c r="F15" s="22">
        <v>17</v>
      </c>
      <c r="G15" s="22">
        <v>12</v>
      </c>
      <c r="H15" s="22">
        <v>2</v>
      </c>
      <c r="I15" s="22">
        <v>21</v>
      </c>
      <c r="J15" s="22">
        <v>56</v>
      </c>
      <c r="K15" s="22">
        <v>3</v>
      </c>
      <c r="L15" s="214">
        <f t="shared" si="0"/>
        <v>203</v>
      </c>
      <c r="M15" s="633">
        <f t="shared" si="1"/>
        <v>147.29166666666669</v>
      </c>
      <c r="N15" s="22">
        <v>166</v>
      </c>
      <c r="O15" s="22">
        <v>522</v>
      </c>
      <c r="P15" s="22">
        <v>265</v>
      </c>
      <c r="Q15" s="214">
        <f t="shared" si="2"/>
        <v>953</v>
      </c>
      <c r="R15" s="56"/>
      <c r="S15" s="633">
        <f t="shared" si="3"/>
        <v>1365.2916666666667</v>
      </c>
      <c r="T15" s="56"/>
      <c r="U15" s="638">
        <f t="shared" si="4"/>
        <v>0.10788293099765009</v>
      </c>
      <c r="V15" s="600"/>
      <c r="Z15" s="629"/>
      <c r="AA15" s="629"/>
      <c r="AB15" s="628">
        <v>2</v>
      </c>
      <c r="AC15" s="628">
        <v>52</v>
      </c>
      <c r="AD15" s="600">
        <v>56</v>
      </c>
      <c r="AE15" s="600">
        <v>0</v>
      </c>
      <c r="AF15" s="600"/>
    </row>
    <row r="16" spans="1:38" x14ac:dyDescent="0.2">
      <c r="A16" s="304" t="s">
        <v>124</v>
      </c>
      <c r="B16" s="549">
        <v>68</v>
      </c>
      <c r="C16" s="19">
        <v>35</v>
      </c>
      <c r="D16" s="189">
        <v>103</v>
      </c>
      <c r="E16" s="19">
        <v>16</v>
      </c>
      <c r="F16" s="19"/>
      <c r="G16" s="19"/>
      <c r="H16" s="19"/>
      <c r="I16" s="19"/>
      <c r="J16" s="19">
        <v>10</v>
      </c>
      <c r="K16" s="19"/>
      <c r="L16" s="189">
        <f t="shared" si="0"/>
        <v>61</v>
      </c>
      <c r="M16" s="632">
        <f t="shared" si="1"/>
        <v>31.666666666666664</v>
      </c>
      <c r="N16" s="19">
        <v>60</v>
      </c>
      <c r="O16" s="19">
        <v>108</v>
      </c>
      <c r="P16" s="19">
        <v>21</v>
      </c>
      <c r="Q16" s="189">
        <f t="shared" si="2"/>
        <v>189</v>
      </c>
      <c r="R16" s="56"/>
      <c r="S16" s="632">
        <f t="shared" si="3"/>
        <v>241.66666666666666</v>
      </c>
      <c r="T16" s="56"/>
      <c r="U16" s="637">
        <f t="shared" si="4"/>
        <v>0.13103448275862067</v>
      </c>
      <c r="V16" s="600"/>
      <c r="Z16" s="629"/>
      <c r="AA16" s="629"/>
      <c r="AB16" s="628">
        <v>2</v>
      </c>
      <c r="AC16" s="628">
        <v>14</v>
      </c>
      <c r="AD16" s="600">
        <v>10</v>
      </c>
      <c r="AE16" s="600">
        <v>0</v>
      </c>
      <c r="AF16" s="600"/>
    </row>
    <row r="17" spans="1:32" ht="13.5" x14ac:dyDescent="0.25">
      <c r="A17" s="111" t="s">
        <v>230</v>
      </c>
      <c r="B17" s="551">
        <v>100</v>
      </c>
      <c r="C17" s="73">
        <v>95</v>
      </c>
      <c r="D17" s="28">
        <v>195</v>
      </c>
      <c r="E17" s="73">
        <v>66</v>
      </c>
      <c r="F17" s="73">
        <v>9</v>
      </c>
      <c r="G17" s="73">
        <v>16</v>
      </c>
      <c r="H17" s="73">
        <v>2</v>
      </c>
      <c r="I17" s="73">
        <v>27</v>
      </c>
      <c r="J17" s="73">
        <v>28</v>
      </c>
      <c r="K17" s="73">
        <v>38</v>
      </c>
      <c r="L17" s="28">
        <f t="shared" si="0"/>
        <v>281</v>
      </c>
      <c r="M17" s="631">
        <f t="shared" si="1"/>
        <v>186.54166666666669</v>
      </c>
      <c r="N17" s="73">
        <v>236</v>
      </c>
      <c r="O17" s="73">
        <v>598</v>
      </c>
      <c r="P17" s="73">
        <v>347</v>
      </c>
      <c r="Q17" s="27">
        <f t="shared" si="2"/>
        <v>1181</v>
      </c>
      <c r="R17" s="56"/>
      <c r="S17" s="631">
        <f t="shared" si="3"/>
        <v>1714.5416666666667</v>
      </c>
      <c r="T17" s="56"/>
      <c r="U17" s="641">
        <f t="shared" si="4"/>
        <v>0.108799727818416</v>
      </c>
      <c r="V17" s="600"/>
      <c r="Z17" s="629"/>
      <c r="AA17" s="629"/>
      <c r="AB17" s="628">
        <v>5</v>
      </c>
      <c r="AC17" s="628">
        <v>61</v>
      </c>
      <c r="AD17" s="600">
        <v>28</v>
      </c>
      <c r="AE17" s="600">
        <v>0</v>
      </c>
      <c r="AF17" s="600"/>
    </row>
    <row r="18" spans="1:32" x14ac:dyDescent="0.2">
      <c r="A18" s="304" t="s">
        <v>126</v>
      </c>
      <c r="B18" s="549">
        <v>6</v>
      </c>
      <c r="C18" s="19">
        <v>19</v>
      </c>
      <c r="D18" s="189">
        <v>25</v>
      </c>
      <c r="E18" s="19">
        <v>7</v>
      </c>
      <c r="F18" s="19"/>
      <c r="G18" s="19">
        <v>1</v>
      </c>
      <c r="H18" s="19"/>
      <c r="I18" s="19">
        <v>7</v>
      </c>
      <c r="J18" s="19"/>
      <c r="K18" s="19">
        <v>38</v>
      </c>
      <c r="L18" s="189">
        <f t="shared" si="0"/>
        <v>72</v>
      </c>
      <c r="M18" s="632">
        <f t="shared" si="1"/>
        <v>53.208333333333329</v>
      </c>
      <c r="N18" s="19">
        <v>24</v>
      </c>
      <c r="O18" s="19">
        <v>69</v>
      </c>
      <c r="P18" s="19">
        <v>39</v>
      </c>
      <c r="Q18" s="189">
        <f t="shared" si="2"/>
        <v>132</v>
      </c>
      <c r="R18" s="56"/>
      <c r="S18" s="632">
        <f t="shared" si="3"/>
        <v>224.20833333333331</v>
      </c>
      <c r="T18" s="56"/>
      <c r="U18" s="637">
        <f t="shared" si="4"/>
        <v>0.23731648392492102</v>
      </c>
      <c r="V18" s="600"/>
      <c r="Z18" s="629"/>
      <c r="AA18" s="629"/>
      <c r="AB18" s="628">
        <v>0</v>
      </c>
      <c r="AC18" s="628">
        <v>7</v>
      </c>
      <c r="AD18" s="600"/>
      <c r="AE18" s="600"/>
      <c r="AF18" s="600"/>
    </row>
    <row r="19" spans="1:32" x14ac:dyDescent="0.2">
      <c r="A19" s="305" t="s">
        <v>125</v>
      </c>
      <c r="B19" s="550">
        <v>94</v>
      </c>
      <c r="C19" s="22">
        <v>75</v>
      </c>
      <c r="D19" s="214">
        <v>169</v>
      </c>
      <c r="E19" s="22">
        <v>53</v>
      </c>
      <c r="F19" s="22">
        <v>9</v>
      </c>
      <c r="G19" s="22">
        <v>15</v>
      </c>
      <c r="H19" s="22">
        <v>2</v>
      </c>
      <c r="I19" s="22">
        <v>20</v>
      </c>
      <c r="J19" s="22">
        <v>28</v>
      </c>
      <c r="K19" s="22"/>
      <c r="L19" s="214">
        <f t="shared" si="0"/>
        <v>202</v>
      </c>
      <c r="M19" s="633">
        <f t="shared" si="1"/>
        <v>129.5</v>
      </c>
      <c r="N19" s="22">
        <v>193</v>
      </c>
      <c r="O19" s="22">
        <v>501</v>
      </c>
      <c r="P19" s="22">
        <v>294</v>
      </c>
      <c r="Q19" s="214">
        <f t="shared" si="2"/>
        <v>988</v>
      </c>
      <c r="R19" s="56"/>
      <c r="S19" s="633">
        <f t="shared" si="3"/>
        <v>1411.5</v>
      </c>
      <c r="T19" s="56"/>
      <c r="U19" s="638">
        <f t="shared" si="4"/>
        <v>9.1746369110874956E-2</v>
      </c>
      <c r="V19" s="600"/>
      <c r="Z19" s="629"/>
      <c r="AA19" s="629"/>
      <c r="AB19" s="628">
        <v>0</v>
      </c>
      <c r="AC19" s="628">
        <v>53</v>
      </c>
      <c r="AD19" s="600">
        <v>28</v>
      </c>
      <c r="AE19" s="600">
        <v>0</v>
      </c>
      <c r="AF19" s="600"/>
    </row>
    <row r="20" spans="1:32" x14ac:dyDescent="0.2">
      <c r="A20" s="304" t="s">
        <v>479</v>
      </c>
      <c r="B20" s="549"/>
      <c r="C20" s="19">
        <v>1</v>
      </c>
      <c r="D20" s="189">
        <v>1</v>
      </c>
      <c r="E20" s="19">
        <v>6</v>
      </c>
      <c r="F20" s="19"/>
      <c r="G20" s="19"/>
      <c r="H20" s="19"/>
      <c r="I20" s="19"/>
      <c r="J20" s="19"/>
      <c r="K20" s="19"/>
      <c r="L20" s="189">
        <f t="shared" si="0"/>
        <v>7</v>
      </c>
      <c r="M20" s="632">
        <f t="shared" si="1"/>
        <v>3.8333333333333335</v>
      </c>
      <c r="N20" s="19">
        <v>19</v>
      </c>
      <c r="O20" s="19">
        <v>28</v>
      </c>
      <c r="P20" s="19">
        <v>14</v>
      </c>
      <c r="Q20" s="189">
        <f t="shared" si="2"/>
        <v>61</v>
      </c>
      <c r="R20" s="56"/>
      <c r="S20" s="632">
        <f t="shared" si="3"/>
        <v>78.833333333333329</v>
      </c>
      <c r="T20" s="56"/>
      <c r="U20" s="637">
        <f t="shared" si="4"/>
        <v>4.8625792811839326E-2</v>
      </c>
      <c r="V20" s="600"/>
      <c r="Z20" s="629"/>
      <c r="AA20" s="629"/>
      <c r="AB20" s="628">
        <v>5</v>
      </c>
      <c r="AC20" s="628">
        <v>1</v>
      </c>
      <c r="AD20" s="600"/>
      <c r="AE20" s="600"/>
      <c r="AF20" s="600"/>
    </row>
    <row r="21" spans="1:32" ht="13.5" x14ac:dyDescent="0.25">
      <c r="A21" s="111" t="s">
        <v>231</v>
      </c>
      <c r="B21" s="551">
        <v>399</v>
      </c>
      <c r="C21" s="73">
        <v>280</v>
      </c>
      <c r="D21" s="28">
        <v>679</v>
      </c>
      <c r="E21" s="73">
        <v>204</v>
      </c>
      <c r="F21" s="73">
        <v>15</v>
      </c>
      <c r="G21" s="73">
        <v>48</v>
      </c>
      <c r="H21" s="73">
        <v>2</v>
      </c>
      <c r="I21" s="73">
        <v>104</v>
      </c>
      <c r="J21" s="73">
        <v>111</v>
      </c>
      <c r="K21" s="73">
        <v>159</v>
      </c>
      <c r="L21" s="28">
        <f t="shared" si="0"/>
        <v>923</v>
      </c>
      <c r="M21" s="631">
        <f t="shared" si="1"/>
        <v>557.33333333333326</v>
      </c>
      <c r="N21" s="73">
        <v>772</v>
      </c>
      <c r="O21" s="73">
        <v>1579</v>
      </c>
      <c r="P21" s="73">
        <v>619</v>
      </c>
      <c r="Q21" s="27">
        <f t="shared" si="2"/>
        <v>2970</v>
      </c>
      <c r="R21" s="56"/>
      <c r="S21" s="631">
        <f t="shared" si="3"/>
        <v>4146.333333333333</v>
      </c>
      <c r="T21" s="56"/>
      <c r="U21" s="641">
        <f t="shared" si="4"/>
        <v>0.13441594983519575</v>
      </c>
      <c r="V21" s="600"/>
      <c r="Z21" s="629"/>
      <c r="AA21" s="629"/>
      <c r="AB21" s="628">
        <v>98</v>
      </c>
      <c r="AC21" s="628">
        <v>106</v>
      </c>
      <c r="AD21" s="600">
        <v>108</v>
      </c>
      <c r="AE21" s="600">
        <v>3</v>
      </c>
      <c r="AF21" s="600"/>
    </row>
    <row r="22" spans="1:32" x14ac:dyDescent="0.2">
      <c r="A22" s="304" t="s">
        <v>127</v>
      </c>
      <c r="B22" s="549">
        <v>307</v>
      </c>
      <c r="C22" s="19">
        <v>195</v>
      </c>
      <c r="D22" s="189">
        <v>502</v>
      </c>
      <c r="E22" s="19">
        <v>125</v>
      </c>
      <c r="F22" s="19">
        <v>11</v>
      </c>
      <c r="G22" s="19">
        <v>12</v>
      </c>
      <c r="H22" s="19"/>
      <c r="I22" s="19">
        <v>35</v>
      </c>
      <c r="J22" s="19">
        <v>40</v>
      </c>
      <c r="K22" s="19">
        <v>51</v>
      </c>
      <c r="L22" s="189">
        <f t="shared" si="0"/>
        <v>469</v>
      </c>
      <c r="M22" s="632">
        <f t="shared" si="1"/>
        <v>269.375</v>
      </c>
      <c r="N22" s="19">
        <v>418</v>
      </c>
      <c r="O22" s="19"/>
      <c r="P22" s="19">
        <v>362</v>
      </c>
      <c r="Q22" s="189">
        <f t="shared" si="2"/>
        <v>780</v>
      </c>
      <c r="R22" s="56"/>
      <c r="S22" s="632">
        <f t="shared" si="3"/>
        <v>1411.375</v>
      </c>
      <c r="T22" s="56"/>
      <c r="U22" s="637">
        <f t="shared" si="4"/>
        <v>0.19085997697281021</v>
      </c>
      <c r="V22" s="600"/>
      <c r="Z22" s="629"/>
      <c r="AA22" s="629"/>
      <c r="AB22" s="628">
        <v>60</v>
      </c>
      <c r="AC22" s="628">
        <v>65</v>
      </c>
      <c r="AD22" s="600">
        <v>40</v>
      </c>
      <c r="AE22" s="600">
        <v>0</v>
      </c>
      <c r="AF22" s="600"/>
    </row>
    <row r="23" spans="1:32" x14ac:dyDescent="0.2">
      <c r="A23" s="304" t="s">
        <v>128</v>
      </c>
      <c r="B23" s="549">
        <v>30</v>
      </c>
      <c r="C23" s="19">
        <v>34</v>
      </c>
      <c r="D23" s="189">
        <v>64</v>
      </c>
      <c r="E23" s="19">
        <v>28</v>
      </c>
      <c r="F23" s="19"/>
      <c r="G23" s="19">
        <v>23</v>
      </c>
      <c r="H23" s="19"/>
      <c r="I23" s="19">
        <v>10</v>
      </c>
      <c r="J23" s="19">
        <v>41</v>
      </c>
      <c r="K23" s="19">
        <v>89</v>
      </c>
      <c r="L23" s="189">
        <f t="shared" si="0"/>
        <v>225</v>
      </c>
      <c r="M23" s="632">
        <f t="shared" si="1"/>
        <v>167.58333333333334</v>
      </c>
      <c r="N23" s="19">
        <v>126</v>
      </c>
      <c r="O23" s="19">
        <v>290</v>
      </c>
      <c r="P23" s="19">
        <v>75</v>
      </c>
      <c r="Q23" s="189">
        <f t="shared" si="2"/>
        <v>491</v>
      </c>
      <c r="R23" s="56"/>
      <c r="S23" s="632">
        <f t="shared" si="3"/>
        <v>733.58333333333337</v>
      </c>
      <c r="T23" s="56"/>
      <c r="U23" s="637">
        <f t="shared" si="4"/>
        <v>0.22844484834715437</v>
      </c>
      <c r="V23" s="600"/>
      <c r="Z23" s="629"/>
      <c r="AA23" s="629"/>
      <c r="AB23" s="628">
        <v>13</v>
      </c>
      <c r="AC23" s="628">
        <v>15</v>
      </c>
      <c r="AD23" s="600">
        <v>39</v>
      </c>
      <c r="AE23" s="600">
        <v>2</v>
      </c>
      <c r="AF23" s="600"/>
    </row>
    <row r="24" spans="1:32" x14ac:dyDescent="0.2">
      <c r="A24" s="304" t="s">
        <v>129</v>
      </c>
      <c r="B24" s="549">
        <v>4</v>
      </c>
      <c r="C24" s="19">
        <v>1</v>
      </c>
      <c r="D24" s="189">
        <v>5</v>
      </c>
      <c r="E24" s="19">
        <v>7</v>
      </c>
      <c r="F24" s="19"/>
      <c r="G24" s="19">
        <v>3</v>
      </c>
      <c r="H24" s="19"/>
      <c r="I24" s="19">
        <v>12</v>
      </c>
      <c r="J24" s="19">
        <v>5</v>
      </c>
      <c r="K24" s="19"/>
      <c r="L24" s="189">
        <f t="shared" si="0"/>
        <v>28</v>
      </c>
      <c r="M24" s="632">
        <f t="shared" si="1"/>
        <v>12.333333333333334</v>
      </c>
      <c r="N24" s="19">
        <v>16</v>
      </c>
      <c r="O24" s="19">
        <v>13</v>
      </c>
      <c r="P24" s="19">
        <v>13</v>
      </c>
      <c r="Q24" s="189">
        <f t="shared" si="2"/>
        <v>42</v>
      </c>
      <c r="R24" s="56"/>
      <c r="S24" s="632">
        <f t="shared" si="3"/>
        <v>67.333333333333343</v>
      </c>
      <c r="T24" s="56"/>
      <c r="U24" s="637">
        <f t="shared" si="4"/>
        <v>0.18316831683168316</v>
      </c>
      <c r="V24" s="600"/>
      <c r="Z24" s="629"/>
      <c r="AA24" s="629"/>
      <c r="AB24" s="628">
        <v>5</v>
      </c>
      <c r="AC24" s="628">
        <v>2</v>
      </c>
      <c r="AD24" s="600">
        <v>4</v>
      </c>
      <c r="AE24" s="600">
        <v>1</v>
      </c>
      <c r="AF24" s="600"/>
    </row>
    <row r="25" spans="1:32" x14ac:dyDescent="0.2">
      <c r="A25" s="305" t="s">
        <v>130</v>
      </c>
      <c r="B25" s="550">
        <v>11</v>
      </c>
      <c r="C25" s="22">
        <v>4</v>
      </c>
      <c r="D25" s="214">
        <v>15</v>
      </c>
      <c r="E25" s="22">
        <v>13</v>
      </c>
      <c r="F25" s="22"/>
      <c r="G25" s="22"/>
      <c r="H25" s="22"/>
      <c r="I25" s="22"/>
      <c r="J25" s="22">
        <v>9</v>
      </c>
      <c r="K25" s="22"/>
      <c r="L25" s="214">
        <f t="shared" si="0"/>
        <v>26</v>
      </c>
      <c r="M25" s="633">
        <f t="shared" si="1"/>
        <v>15.833333333333332</v>
      </c>
      <c r="N25" s="22">
        <v>73</v>
      </c>
      <c r="O25" s="22">
        <v>111</v>
      </c>
      <c r="P25" s="22">
        <v>24</v>
      </c>
      <c r="Q25" s="214">
        <f t="shared" si="2"/>
        <v>208</v>
      </c>
      <c r="R25" s="56"/>
      <c r="S25" s="633">
        <f t="shared" si="3"/>
        <v>247.83333333333331</v>
      </c>
      <c r="T25" s="56"/>
      <c r="U25" s="638">
        <f t="shared" si="4"/>
        <v>6.3887020847343642E-2</v>
      </c>
      <c r="V25" s="600"/>
      <c r="Z25" s="629"/>
      <c r="AA25" s="629"/>
      <c r="AB25" s="628">
        <v>6</v>
      </c>
      <c r="AC25" s="628">
        <v>7</v>
      </c>
      <c r="AD25" s="600">
        <v>9</v>
      </c>
      <c r="AE25" s="600">
        <v>0</v>
      </c>
      <c r="AF25" s="600"/>
    </row>
    <row r="26" spans="1:32" x14ac:dyDescent="0.2">
      <c r="A26" s="304" t="s">
        <v>131</v>
      </c>
      <c r="B26" s="549">
        <v>47</v>
      </c>
      <c r="C26" s="19">
        <v>46</v>
      </c>
      <c r="D26" s="189">
        <v>93</v>
      </c>
      <c r="E26" s="19">
        <v>31</v>
      </c>
      <c r="F26" s="19">
        <v>4</v>
      </c>
      <c r="G26" s="19">
        <v>10</v>
      </c>
      <c r="H26" s="19">
        <v>2</v>
      </c>
      <c r="I26" s="19">
        <v>47</v>
      </c>
      <c r="J26" s="19">
        <v>16</v>
      </c>
      <c r="K26" s="19">
        <v>19</v>
      </c>
      <c r="L26" s="189">
        <f t="shared" si="0"/>
        <v>175</v>
      </c>
      <c r="M26" s="632">
        <f t="shared" si="1"/>
        <v>92.208333333333343</v>
      </c>
      <c r="N26" s="19">
        <v>139</v>
      </c>
      <c r="O26" s="19">
        <v>309</v>
      </c>
      <c r="P26" s="19">
        <v>145</v>
      </c>
      <c r="Q26" s="189">
        <f t="shared" si="2"/>
        <v>593</v>
      </c>
      <c r="R26" s="56"/>
      <c r="S26" s="632">
        <f t="shared" si="3"/>
        <v>830.20833333333337</v>
      </c>
      <c r="T26" s="56"/>
      <c r="U26" s="637">
        <f t="shared" si="4"/>
        <v>0.11106649937264744</v>
      </c>
      <c r="V26" s="600"/>
      <c r="Z26" s="629"/>
      <c r="AA26" s="629"/>
      <c r="AB26" s="628">
        <v>14</v>
      </c>
      <c r="AC26" s="628">
        <v>17</v>
      </c>
      <c r="AD26" s="600">
        <v>16</v>
      </c>
      <c r="AE26" s="600">
        <v>0</v>
      </c>
      <c r="AF26" s="600"/>
    </row>
    <row r="27" spans="1:32" ht="13.5" x14ac:dyDescent="0.25">
      <c r="A27" s="111" t="s">
        <v>232</v>
      </c>
      <c r="B27" s="551">
        <v>118</v>
      </c>
      <c r="C27" s="73">
        <v>90</v>
      </c>
      <c r="D27" s="28">
        <v>208</v>
      </c>
      <c r="E27" s="73">
        <v>73</v>
      </c>
      <c r="F27" s="73">
        <v>12</v>
      </c>
      <c r="G27" s="73">
        <v>14</v>
      </c>
      <c r="H27" s="73">
        <v>5</v>
      </c>
      <c r="I27" s="73">
        <v>20</v>
      </c>
      <c r="J27" s="73">
        <v>45</v>
      </c>
      <c r="K27" s="73">
        <v>16</v>
      </c>
      <c r="L27" s="28">
        <f t="shared" si="0"/>
        <v>275</v>
      </c>
      <c r="M27" s="631">
        <f t="shared" si="1"/>
        <v>183.5</v>
      </c>
      <c r="N27" s="73">
        <v>242</v>
      </c>
      <c r="O27" s="73">
        <v>610</v>
      </c>
      <c r="P27" s="73">
        <v>279</v>
      </c>
      <c r="Q27" s="27">
        <f t="shared" si="2"/>
        <v>1131</v>
      </c>
      <c r="R27" s="56"/>
      <c r="S27" s="631">
        <f t="shared" si="3"/>
        <v>1593.5</v>
      </c>
      <c r="T27" s="56"/>
      <c r="U27" s="641">
        <f t="shared" si="4"/>
        <v>0.1151553184813304</v>
      </c>
      <c r="V27" s="600"/>
      <c r="Z27" s="629"/>
      <c r="AA27" s="629"/>
      <c r="AB27" s="628">
        <v>7</v>
      </c>
      <c r="AC27" s="628">
        <v>66</v>
      </c>
      <c r="AD27" s="600">
        <v>45</v>
      </c>
      <c r="AE27" s="600">
        <v>0</v>
      </c>
      <c r="AF27" s="600"/>
    </row>
    <row r="28" spans="1:32" x14ac:dyDescent="0.2">
      <c r="A28" s="305" t="s">
        <v>132</v>
      </c>
      <c r="B28" s="550">
        <v>112</v>
      </c>
      <c r="C28" s="22">
        <v>88</v>
      </c>
      <c r="D28" s="214">
        <v>200</v>
      </c>
      <c r="E28" s="22">
        <v>70</v>
      </c>
      <c r="F28" s="22">
        <v>11</v>
      </c>
      <c r="G28" s="22">
        <v>14</v>
      </c>
      <c r="H28" s="22">
        <v>5</v>
      </c>
      <c r="I28" s="22">
        <v>20</v>
      </c>
      <c r="J28" s="22">
        <v>43</v>
      </c>
      <c r="K28" s="22">
        <v>7</v>
      </c>
      <c r="L28" s="214">
        <f t="shared" si="0"/>
        <v>258</v>
      </c>
      <c r="M28" s="633">
        <f t="shared" si="1"/>
        <v>167.83333333333331</v>
      </c>
      <c r="N28" s="22">
        <v>224</v>
      </c>
      <c r="O28" s="22">
        <v>581</v>
      </c>
      <c r="P28" s="22">
        <v>269</v>
      </c>
      <c r="Q28" s="214">
        <f t="shared" si="2"/>
        <v>1074</v>
      </c>
      <c r="R28" s="56"/>
      <c r="S28" s="633">
        <f t="shared" si="3"/>
        <v>1510.8333333333333</v>
      </c>
      <c r="T28" s="56"/>
      <c r="U28" s="638">
        <f t="shared" si="4"/>
        <v>0.11108659680088251</v>
      </c>
      <c r="V28" s="600"/>
      <c r="Z28" s="629"/>
      <c r="AA28" s="629"/>
      <c r="AB28" s="628">
        <v>7</v>
      </c>
      <c r="AC28" s="628">
        <v>63</v>
      </c>
      <c r="AD28" s="600">
        <v>43</v>
      </c>
      <c r="AE28" s="600">
        <v>0</v>
      </c>
      <c r="AF28" s="600"/>
    </row>
    <row r="29" spans="1:32" x14ac:dyDescent="0.2">
      <c r="A29" s="304" t="s">
        <v>584</v>
      </c>
      <c r="B29" s="549">
        <v>6</v>
      </c>
      <c r="C29" s="19">
        <v>2</v>
      </c>
      <c r="D29" s="189">
        <v>8</v>
      </c>
      <c r="E29" s="19">
        <v>3</v>
      </c>
      <c r="F29" s="19">
        <v>1</v>
      </c>
      <c r="G29" s="19"/>
      <c r="H29" s="19"/>
      <c r="I29" s="19"/>
      <c r="J29" s="19">
        <v>2</v>
      </c>
      <c r="K29" s="19">
        <v>9</v>
      </c>
      <c r="L29" s="189">
        <f t="shared" si="0"/>
        <v>17</v>
      </c>
      <c r="M29" s="632">
        <f t="shared" si="1"/>
        <v>15.666666666666666</v>
      </c>
      <c r="N29" s="19">
        <v>18</v>
      </c>
      <c r="O29" s="19">
        <v>29</v>
      </c>
      <c r="P29" s="19">
        <v>10</v>
      </c>
      <c r="Q29" s="189">
        <f t="shared" si="2"/>
        <v>57</v>
      </c>
      <c r="R29" s="56"/>
      <c r="S29" s="632">
        <f t="shared" si="3"/>
        <v>82.666666666666657</v>
      </c>
      <c r="T29" s="56"/>
      <c r="U29" s="637">
        <f t="shared" si="4"/>
        <v>0.18951612903225809</v>
      </c>
      <c r="V29" s="600"/>
      <c r="Z29" s="629"/>
      <c r="AA29" s="629"/>
      <c r="AB29" s="628">
        <v>0</v>
      </c>
      <c r="AC29" s="628">
        <v>3</v>
      </c>
      <c r="AD29" s="600">
        <v>2</v>
      </c>
      <c r="AE29" s="600">
        <v>0</v>
      </c>
      <c r="AF29" s="600"/>
    </row>
    <row r="30" spans="1:32" ht="13.5" x14ac:dyDescent="0.25">
      <c r="A30" s="111" t="s">
        <v>233</v>
      </c>
      <c r="B30" s="551">
        <v>125</v>
      </c>
      <c r="C30" s="73">
        <v>128</v>
      </c>
      <c r="D30" s="28">
        <v>253</v>
      </c>
      <c r="E30" s="73">
        <v>51</v>
      </c>
      <c r="F30" s="73">
        <v>25</v>
      </c>
      <c r="G30" s="73">
        <v>19</v>
      </c>
      <c r="H30" s="73">
        <v>3</v>
      </c>
      <c r="I30" s="73">
        <v>60</v>
      </c>
      <c r="J30" s="73">
        <v>57</v>
      </c>
      <c r="K30" s="73">
        <v>34</v>
      </c>
      <c r="L30" s="28">
        <f t="shared" si="0"/>
        <v>377</v>
      </c>
      <c r="M30" s="631">
        <f t="shared" si="1"/>
        <v>235.66666666666666</v>
      </c>
      <c r="N30" s="73">
        <v>283</v>
      </c>
      <c r="O30" s="73">
        <v>726</v>
      </c>
      <c r="P30" s="73">
        <v>336</v>
      </c>
      <c r="Q30" s="27">
        <f t="shared" si="2"/>
        <v>1345</v>
      </c>
      <c r="R30" s="56"/>
      <c r="S30" s="631">
        <f t="shared" si="3"/>
        <v>1916.6666666666665</v>
      </c>
      <c r="T30" s="56"/>
      <c r="U30" s="641">
        <f t="shared" si="4"/>
        <v>0.12295652173913044</v>
      </c>
      <c r="V30" s="600"/>
      <c r="Z30" s="629"/>
      <c r="AA30" s="629"/>
      <c r="AB30" s="628">
        <v>0</v>
      </c>
      <c r="AC30" s="628">
        <v>51</v>
      </c>
      <c r="AD30" s="600">
        <v>57</v>
      </c>
      <c r="AE30" s="600">
        <v>0</v>
      </c>
      <c r="AF30" s="600"/>
    </row>
    <row r="31" spans="1:32" x14ac:dyDescent="0.2">
      <c r="A31" s="304" t="s">
        <v>585</v>
      </c>
      <c r="B31" s="549">
        <v>123</v>
      </c>
      <c r="C31" s="19">
        <v>128</v>
      </c>
      <c r="D31" s="189">
        <v>251</v>
      </c>
      <c r="E31" s="19">
        <v>48</v>
      </c>
      <c r="F31" s="19">
        <v>25</v>
      </c>
      <c r="G31" s="19">
        <v>18</v>
      </c>
      <c r="H31" s="19">
        <v>2</v>
      </c>
      <c r="I31" s="19">
        <v>60</v>
      </c>
      <c r="J31" s="19">
        <v>55</v>
      </c>
      <c r="K31" s="19">
        <v>34</v>
      </c>
      <c r="L31" s="189">
        <f t="shared" si="0"/>
        <v>370</v>
      </c>
      <c r="M31" s="632">
        <f t="shared" si="1"/>
        <v>229.66666666666666</v>
      </c>
      <c r="N31" s="19">
        <v>265</v>
      </c>
      <c r="O31" s="19">
        <v>687</v>
      </c>
      <c r="P31" s="19">
        <v>317</v>
      </c>
      <c r="Q31" s="189">
        <f t="shared" si="2"/>
        <v>1269</v>
      </c>
      <c r="R31" s="56"/>
      <c r="S31" s="632">
        <f t="shared" si="3"/>
        <v>1815.6666666666665</v>
      </c>
      <c r="T31" s="56"/>
      <c r="U31" s="637">
        <f t="shared" si="4"/>
        <v>0.12649164677804298</v>
      </c>
      <c r="V31" s="600"/>
      <c r="Z31" s="629"/>
      <c r="AA31" s="629"/>
      <c r="AB31" s="628">
        <v>0</v>
      </c>
      <c r="AC31" s="628">
        <v>48</v>
      </c>
      <c r="AD31" s="600">
        <v>55</v>
      </c>
      <c r="AE31" s="600">
        <v>0</v>
      </c>
      <c r="AF31" s="600"/>
    </row>
    <row r="32" spans="1:32" x14ac:dyDescent="0.2">
      <c r="A32" s="305" t="s">
        <v>554</v>
      </c>
      <c r="B32" s="550">
        <v>2</v>
      </c>
      <c r="C32" s="22"/>
      <c r="D32" s="214">
        <v>2</v>
      </c>
      <c r="E32" s="22">
        <v>3</v>
      </c>
      <c r="F32" s="22"/>
      <c r="G32" s="22">
        <v>1</v>
      </c>
      <c r="H32" s="22">
        <v>1</v>
      </c>
      <c r="I32" s="22"/>
      <c r="J32" s="22">
        <v>2</v>
      </c>
      <c r="K32" s="22"/>
      <c r="L32" s="214">
        <f t="shared" si="0"/>
        <v>7</v>
      </c>
      <c r="M32" s="633">
        <f t="shared" si="1"/>
        <v>6</v>
      </c>
      <c r="N32" s="22">
        <v>18</v>
      </c>
      <c r="O32" s="22">
        <v>39</v>
      </c>
      <c r="P32" s="22">
        <v>19</v>
      </c>
      <c r="Q32" s="214">
        <f t="shared" si="2"/>
        <v>76</v>
      </c>
      <c r="R32" s="121"/>
      <c r="S32" s="633">
        <f t="shared" si="3"/>
        <v>101</v>
      </c>
      <c r="T32" s="121"/>
      <c r="U32" s="638">
        <f t="shared" si="4"/>
        <v>5.9405940594059403E-2</v>
      </c>
      <c r="V32" s="600"/>
      <c r="Z32" s="629"/>
      <c r="AA32" s="629"/>
      <c r="AB32" s="628">
        <v>0</v>
      </c>
      <c r="AC32" s="628">
        <v>3</v>
      </c>
      <c r="AD32" s="600">
        <v>2</v>
      </c>
      <c r="AE32" s="600">
        <v>0</v>
      </c>
      <c r="AF32" s="600"/>
    </row>
    <row r="33" spans="1:32" ht="13.5" x14ac:dyDescent="0.25">
      <c r="A33" s="111" t="s">
        <v>234</v>
      </c>
      <c r="B33" s="551">
        <v>13</v>
      </c>
      <c r="C33" s="73">
        <v>26</v>
      </c>
      <c r="D33" s="28">
        <v>39</v>
      </c>
      <c r="E33" s="73">
        <v>18</v>
      </c>
      <c r="F33" s="73">
        <v>6</v>
      </c>
      <c r="G33" s="73">
        <v>4</v>
      </c>
      <c r="H33" s="73"/>
      <c r="I33" s="73">
        <v>10</v>
      </c>
      <c r="J33" s="73">
        <v>27</v>
      </c>
      <c r="K33" s="73">
        <v>5</v>
      </c>
      <c r="L33" s="28">
        <f t="shared" si="0"/>
        <v>96</v>
      </c>
      <c r="M33" s="631">
        <f t="shared" si="1"/>
        <v>59.916666666666664</v>
      </c>
      <c r="N33" s="73">
        <v>41</v>
      </c>
      <c r="O33" s="73">
        <v>126</v>
      </c>
      <c r="P33" s="73">
        <v>79</v>
      </c>
      <c r="Q33" s="27">
        <f t="shared" si="2"/>
        <v>246</v>
      </c>
      <c r="R33" s="56"/>
      <c r="S33" s="631">
        <f t="shared" si="3"/>
        <v>384.91666666666663</v>
      </c>
      <c r="T33" s="56"/>
      <c r="U33" s="641">
        <f t="shared" si="4"/>
        <v>0.1556613985711193</v>
      </c>
      <c r="V33" s="600"/>
      <c r="Z33" s="629"/>
      <c r="AA33" s="629"/>
      <c r="AB33" s="628">
        <v>5</v>
      </c>
      <c r="AC33" s="628">
        <v>13</v>
      </c>
      <c r="AD33" s="600">
        <v>27</v>
      </c>
      <c r="AE33" s="600">
        <v>0</v>
      </c>
      <c r="AF33" s="600"/>
    </row>
    <row r="34" spans="1:32" x14ac:dyDescent="0.2">
      <c r="A34" s="306" t="s">
        <v>133</v>
      </c>
      <c r="B34" s="552">
        <v>13</v>
      </c>
      <c r="C34" s="25">
        <v>26</v>
      </c>
      <c r="D34" s="263">
        <v>39</v>
      </c>
      <c r="E34" s="25">
        <v>18</v>
      </c>
      <c r="F34" s="25">
        <v>6</v>
      </c>
      <c r="G34" s="25">
        <v>4</v>
      </c>
      <c r="H34" s="25"/>
      <c r="I34" s="25">
        <v>10</v>
      </c>
      <c r="J34" s="25">
        <v>27</v>
      </c>
      <c r="K34" s="25">
        <v>5</v>
      </c>
      <c r="L34" s="263">
        <f t="shared" si="0"/>
        <v>96</v>
      </c>
      <c r="M34" s="634">
        <f t="shared" si="1"/>
        <v>59.916666666666664</v>
      </c>
      <c r="N34" s="25">
        <v>41</v>
      </c>
      <c r="O34" s="25">
        <v>126</v>
      </c>
      <c r="P34" s="25">
        <v>79</v>
      </c>
      <c r="Q34" s="263">
        <f t="shared" si="2"/>
        <v>246</v>
      </c>
      <c r="R34" s="56"/>
      <c r="S34" s="634">
        <f t="shared" si="3"/>
        <v>384.91666666666663</v>
      </c>
      <c r="T34" s="56"/>
      <c r="U34" s="639">
        <f t="shared" si="4"/>
        <v>0.1556613985711193</v>
      </c>
      <c r="V34" s="600"/>
      <c r="Z34" s="629"/>
      <c r="AA34" s="629"/>
      <c r="AB34" s="628">
        <v>5</v>
      </c>
      <c r="AC34" s="628">
        <v>13</v>
      </c>
      <c r="AD34" s="600">
        <v>27</v>
      </c>
      <c r="AE34" s="600">
        <v>0</v>
      </c>
      <c r="AF34" s="600"/>
    </row>
    <row r="35" spans="1:32" ht="13.5" x14ac:dyDescent="0.25">
      <c r="A35" s="111" t="s">
        <v>235</v>
      </c>
      <c r="B35" s="551">
        <v>265</v>
      </c>
      <c r="C35" s="73">
        <v>299</v>
      </c>
      <c r="D35" s="28">
        <v>564</v>
      </c>
      <c r="E35" s="73">
        <v>295</v>
      </c>
      <c r="F35" s="73">
        <v>79</v>
      </c>
      <c r="G35" s="73">
        <v>29</v>
      </c>
      <c r="H35" s="73">
        <v>11</v>
      </c>
      <c r="I35" s="73">
        <v>70</v>
      </c>
      <c r="J35" s="73">
        <v>211</v>
      </c>
      <c r="K35" s="73">
        <v>49</v>
      </c>
      <c r="L35" s="28">
        <f t="shared" si="0"/>
        <v>1043</v>
      </c>
      <c r="M35" s="631">
        <f t="shared" si="1"/>
        <v>744.91666666666674</v>
      </c>
      <c r="N35" s="73">
        <v>725</v>
      </c>
      <c r="O35" s="73">
        <v>1711</v>
      </c>
      <c r="P35" s="73">
        <v>779</v>
      </c>
      <c r="Q35" s="27">
        <f t="shared" si="2"/>
        <v>3215</v>
      </c>
      <c r="R35" s="56"/>
      <c r="S35" s="631">
        <f t="shared" si="3"/>
        <v>4738.916666666667</v>
      </c>
      <c r="T35" s="56"/>
      <c r="U35" s="641">
        <f t="shared" si="4"/>
        <v>0.15719134119964129</v>
      </c>
      <c r="V35" s="600"/>
      <c r="Z35" s="629"/>
      <c r="AA35" s="629"/>
      <c r="AB35" s="628">
        <v>30</v>
      </c>
      <c r="AC35" s="628">
        <v>265</v>
      </c>
      <c r="AD35" s="600">
        <v>203</v>
      </c>
      <c r="AE35" s="600">
        <v>8</v>
      </c>
      <c r="AF35" s="600"/>
    </row>
    <row r="36" spans="1:32" x14ac:dyDescent="0.2">
      <c r="A36" s="303" t="s">
        <v>134</v>
      </c>
      <c r="B36" s="548">
        <v>36</v>
      </c>
      <c r="C36" s="16">
        <v>52</v>
      </c>
      <c r="D36" s="188">
        <v>88</v>
      </c>
      <c r="E36" s="16">
        <v>7</v>
      </c>
      <c r="F36" s="16"/>
      <c r="G36" s="16">
        <v>1</v>
      </c>
      <c r="H36" s="16"/>
      <c r="I36" s="16">
        <v>8</v>
      </c>
      <c r="J36" s="16">
        <v>5</v>
      </c>
      <c r="K36" s="16"/>
      <c r="L36" s="188">
        <f t="shared" si="0"/>
        <v>73</v>
      </c>
      <c r="M36" s="635">
        <f t="shared" si="1"/>
        <v>28.833333333333332</v>
      </c>
      <c r="N36" s="16">
        <v>48</v>
      </c>
      <c r="O36" s="16">
        <v>43</v>
      </c>
      <c r="P36" s="16">
        <v>24</v>
      </c>
      <c r="Q36" s="188">
        <f t="shared" si="2"/>
        <v>115</v>
      </c>
      <c r="R36" s="56"/>
      <c r="S36" s="635">
        <f t="shared" si="3"/>
        <v>167.83333333333331</v>
      </c>
      <c r="T36" s="56"/>
      <c r="U36" s="640">
        <f t="shared" si="4"/>
        <v>0.17179741807348561</v>
      </c>
      <c r="V36" s="600"/>
      <c r="Z36" s="629"/>
      <c r="AA36" s="629"/>
      <c r="AB36" s="628">
        <v>0</v>
      </c>
      <c r="AC36" s="628">
        <v>7</v>
      </c>
      <c r="AD36" s="600">
        <v>5</v>
      </c>
      <c r="AE36" s="600">
        <v>0</v>
      </c>
      <c r="AF36" s="600"/>
    </row>
    <row r="37" spans="1:32" x14ac:dyDescent="0.2">
      <c r="A37" s="304" t="s">
        <v>508</v>
      </c>
      <c r="B37" s="549"/>
      <c r="C37" s="19"/>
      <c r="D37" s="189"/>
      <c r="E37" s="19"/>
      <c r="F37" s="19">
        <v>22</v>
      </c>
      <c r="G37" s="19"/>
      <c r="H37" s="19"/>
      <c r="I37" s="19"/>
      <c r="J37" s="19">
        <v>4</v>
      </c>
      <c r="K37" s="19"/>
      <c r="L37" s="189">
        <f t="shared" si="0"/>
        <v>26</v>
      </c>
      <c r="M37" s="632">
        <f t="shared" si="1"/>
        <v>46</v>
      </c>
      <c r="N37" s="19">
        <v>3</v>
      </c>
      <c r="O37" s="19">
        <v>3</v>
      </c>
      <c r="P37" s="19"/>
      <c r="Q37" s="189">
        <f t="shared" si="2"/>
        <v>6</v>
      </c>
      <c r="R37" s="56"/>
      <c r="S37" s="632">
        <f t="shared" si="3"/>
        <v>52</v>
      </c>
      <c r="T37" s="56"/>
      <c r="U37" s="637">
        <f t="shared" si="4"/>
        <v>0.88461538461538458</v>
      </c>
      <c r="V37" s="600"/>
      <c r="Z37" s="629"/>
      <c r="AA37" s="629"/>
      <c r="AB37" s="628"/>
      <c r="AC37" s="628"/>
      <c r="AD37" s="600">
        <v>4</v>
      </c>
      <c r="AE37" s="600">
        <v>0</v>
      </c>
      <c r="AF37" s="600"/>
    </row>
    <row r="38" spans="1:32" x14ac:dyDescent="0.2">
      <c r="A38" s="304" t="s">
        <v>135</v>
      </c>
      <c r="B38" s="549">
        <v>36</v>
      </c>
      <c r="C38" s="19">
        <v>32</v>
      </c>
      <c r="D38" s="189">
        <v>68</v>
      </c>
      <c r="E38" s="19">
        <v>50</v>
      </c>
      <c r="F38" s="19">
        <v>4</v>
      </c>
      <c r="G38" s="19">
        <v>4</v>
      </c>
      <c r="H38" s="19">
        <v>2</v>
      </c>
      <c r="I38" s="19"/>
      <c r="J38" s="19">
        <v>46</v>
      </c>
      <c r="K38" s="19">
        <v>1</v>
      </c>
      <c r="L38" s="189">
        <f t="shared" si="0"/>
        <v>139</v>
      </c>
      <c r="M38" s="632">
        <f t="shared" si="1"/>
        <v>94.166666666666657</v>
      </c>
      <c r="N38" s="19">
        <v>91</v>
      </c>
      <c r="O38" s="19">
        <v>209</v>
      </c>
      <c r="P38" s="19">
        <v>107</v>
      </c>
      <c r="Q38" s="189">
        <f t="shared" si="2"/>
        <v>407</v>
      </c>
      <c r="R38" s="56"/>
      <c r="S38" s="632">
        <f t="shared" si="3"/>
        <v>608.16666666666663</v>
      </c>
      <c r="T38" s="56"/>
      <c r="U38" s="637">
        <f t="shared" si="4"/>
        <v>0.15483694162784323</v>
      </c>
      <c r="V38" s="600"/>
      <c r="Z38" s="629"/>
      <c r="AA38" s="629"/>
      <c r="AB38" s="628">
        <v>9</v>
      </c>
      <c r="AC38" s="628">
        <v>41</v>
      </c>
      <c r="AD38" s="600">
        <v>46</v>
      </c>
      <c r="AE38" s="600">
        <v>0</v>
      </c>
      <c r="AF38" s="600"/>
    </row>
    <row r="39" spans="1:32" x14ac:dyDescent="0.2">
      <c r="A39" s="304" t="s">
        <v>136</v>
      </c>
      <c r="B39" s="549">
        <v>57</v>
      </c>
      <c r="C39" s="19">
        <v>38</v>
      </c>
      <c r="D39" s="189">
        <v>95</v>
      </c>
      <c r="E39" s="19">
        <v>97</v>
      </c>
      <c r="F39" s="19">
        <v>14</v>
      </c>
      <c r="G39" s="19">
        <v>8</v>
      </c>
      <c r="H39" s="19">
        <v>2</v>
      </c>
      <c r="I39" s="19">
        <v>44</v>
      </c>
      <c r="J39" s="19">
        <v>67</v>
      </c>
      <c r="K39" s="19">
        <v>39</v>
      </c>
      <c r="L39" s="189">
        <f t="shared" si="0"/>
        <v>309</v>
      </c>
      <c r="M39" s="632">
        <f t="shared" si="1"/>
        <v>219.16666666666666</v>
      </c>
      <c r="N39" s="19">
        <v>189</v>
      </c>
      <c r="O39" s="19">
        <v>504</v>
      </c>
      <c r="P39" s="19">
        <v>369</v>
      </c>
      <c r="Q39" s="189">
        <f t="shared" si="2"/>
        <v>1062</v>
      </c>
      <c r="R39" s="56"/>
      <c r="S39" s="632">
        <f t="shared" si="3"/>
        <v>1650.1666666666665</v>
      </c>
      <c r="T39" s="56"/>
      <c r="U39" s="637">
        <f t="shared" si="4"/>
        <v>0.13281486718513283</v>
      </c>
      <c r="V39" s="600"/>
      <c r="Z39" s="629"/>
      <c r="AA39" s="629"/>
      <c r="AB39" s="628">
        <v>16</v>
      </c>
      <c r="AC39" s="628">
        <v>81</v>
      </c>
      <c r="AD39" s="600">
        <v>64</v>
      </c>
      <c r="AE39" s="600">
        <v>3</v>
      </c>
      <c r="AF39" s="600"/>
    </row>
    <row r="40" spans="1:32" x14ac:dyDescent="0.2">
      <c r="A40" s="304" t="s">
        <v>137</v>
      </c>
      <c r="B40" s="549">
        <v>70</v>
      </c>
      <c r="C40" s="19">
        <v>120</v>
      </c>
      <c r="D40" s="189">
        <v>190</v>
      </c>
      <c r="E40" s="19">
        <v>55</v>
      </c>
      <c r="F40" s="19">
        <v>25</v>
      </c>
      <c r="G40" s="19">
        <v>6</v>
      </c>
      <c r="H40" s="19">
        <v>4</v>
      </c>
      <c r="I40" s="19"/>
      <c r="J40" s="19">
        <v>30</v>
      </c>
      <c r="K40" s="19">
        <v>1</v>
      </c>
      <c r="L40" s="189">
        <f t="shared" si="0"/>
        <v>241</v>
      </c>
      <c r="M40" s="632">
        <f t="shared" si="1"/>
        <v>172</v>
      </c>
      <c r="N40" s="19">
        <v>170</v>
      </c>
      <c r="O40" s="19">
        <v>464</v>
      </c>
      <c r="P40" s="19">
        <v>185</v>
      </c>
      <c r="Q40" s="189">
        <f t="shared" si="2"/>
        <v>819</v>
      </c>
      <c r="R40" s="56"/>
      <c r="S40" s="632">
        <f t="shared" si="3"/>
        <v>1176</v>
      </c>
      <c r="T40" s="56"/>
      <c r="U40" s="637">
        <f t="shared" si="4"/>
        <v>0.14625850340136054</v>
      </c>
      <c r="V40" s="600"/>
      <c r="Z40" s="629"/>
      <c r="AA40" s="629"/>
      <c r="AB40" s="628">
        <v>0</v>
      </c>
      <c r="AC40" s="628">
        <v>55</v>
      </c>
      <c r="AD40" s="600">
        <v>28</v>
      </c>
      <c r="AE40" s="600">
        <v>2</v>
      </c>
      <c r="AF40" s="600"/>
    </row>
    <row r="41" spans="1:32" x14ac:dyDescent="0.2">
      <c r="A41" s="304" t="s">
        <v>138</v>
      </c>
      <c r="B41" s="549">
        <v>61</v>
      </c>
      <c r="C41" s="19">
        <v>56</v>
      </c>
      <c r="D41" s="189">
        <v>117</v>
      </c>
      <c r="E41" s="19">
        <v>86</v>
      </c>
      <c r="F41" s="19">
        <v>12</v>
      </c>
      <c r="G41" s="19">
        <v>10</v>
      </c>
      <c r="H41" s="19">
        <v>3</v>
      </c>
      <c r="I41" s="19">
        <v>17</v>
      </c>
      <c r="J41" s="19">
        <v>58</v>
      </c>
      <c r="K41" s="19">
        <v>8</v>
      </c>
      <c r="L41" s="189">
        <f t="shared" si="0"/>
        <v>250</v>
      </c>
      <c r="M41" s="632">
        <f t="shared" si="1"/>
        <v>179.79166666666669</v>
      </c>
      <c r="N41" s="19">
        <v>215</v>
      </c>
      <c r="O41" s="19">
        <v>466</v>
      </c>
      <c r="P41" s="19">
        <v>85</v>
      </c>
      <c r="Q41" s="189">
        <f t="shared" si="2"/>
        <v>766</v>
      </c>
      <c r="R41" s="56"/>
      <c r="S41" s="632">
        <f t="shared" si="3"/>
        <v>1030.7916666666667</v>
      </c>
      <c r="T41" s="56"/>
      <c r="U41" s="637">
        <f t="shared" si="4"/>
        <v>0.17442095476777558</v>
      </c>
      <c r="V41" s="600"/>
      <c r="Z41" s="629"/>
      <c r="AA41" s="629"/>
      <c r="AB41" s="628">
        <v>5</v>
      </c>
      <c r="AC41" s="628">
        <v>81</v>
      </c>
      <c r="AD41" s="600">
        <v>55</v>
      </c>
      <c r="AE41" s="600">
        <v>3</v>
      </c>
      <c r="AF41" s="600"/>
    </row>
    <row r="42" spans="1:32" x14ac:dyDescent="0.2">
      <c r="A42" s="305" t="s">
        <v>139</v>
      </c>
      <c r="B42" s="550">
        <v>5</v>
      </c>
      <c r="C42" s="22">
        <v>1</v>
      </c>
      <c r="D42" s="214">
        <v>6</v>
      </c>
      <c r="E42" s="22"/>
      <c r="F42" s="22">
        <v>2</v>
      </c>
      <c r="G42" s="22"/>
      <c r="H42" s="22"/>
      <c r="I42" s="22">
        <v>1</v>
      </c>
      <c r="J42" s="22">
        <v>1</v>
      </c>
      <c r="K42" s="22"/>
      <c r="L42" s="214">
        <f t="shared" si="0"/>
        <v>5</v>
      </c>
      <c r="M42" s="633">
        <f t="shared" si="1"/>
        <v>4.958333333333333</v>
      </c>
      <c r="N42" s="22">
        <v>9</v>
      </c>
      <c r="O42" s="22">
        <v>22</v>
      </c>
      <c r="P42" s="22">
        <v>9</v>
      </c>
      <c r="Q42" s="214">
        <f t="shared" si="2"/>
        <v>40</v>
      </c>
      <c r="R42" s="56"/>
      <c r="S42" s="633">
        <f t="shared" si="3"/>
        <v>53.958333333333329</v>
      </c>
      <c r="T42" s="56"/>
      <c r="U42" s="638">
        <f t="shared" si="4"/>
        <v>9.1891891891891897E-2</v>
      </c>
      <c r="V42" s="33"/>
      <c r="W42" s="33"/>
      <c r="Z42" s="629"/>
      <c r="AA42" s="629"/>
      <c r="AB42" s="628"/>
      <c r="AC42" s="628"/>
      <c r="AD42" s="600">
        <v>1</v>
      </c>
      <c r="AE42" s="600">
        <v>0</v>
      </c>
      <c r="AF42" s="600"/>
    </row>
    <row r="43" spans="1:32" ht="13.5" x14ac:dyDescent="0.25">
      <c r="A43" s="111" t="s">
        <v>236</v>
      </c>
      <c r="B43" s="551">
        <v>47</v>
      </c>
      <c r="C43" s="73">
        <v>80</v>
      </c>
      <c r="D43" s="28">
        <v>127</v>
      </c>
      <c r="E43" s="73">
        <v>59</v>
      </c>
      <c r="F43" s="73">
        <v>12</v>
      </c>
      <c r="G43" s="73">
        <v>23</v>
      </c>
      <c r="H43" s="73"/>
      <c r="I43" s="73">
        <v>21</v>
      </c>
      <c r="J43" s="73">
        <v>24</v>
      </c>
      <c r="K43" s="73">
        <v>2</v>
      </c>
      <c r="L43" s="28">
        <f t="shared" si="0"/>
        <v>221</v>
      </c>
      <c r="M43" s="631">
        <f t="shared" si="1"/>
        <v>149.79166666666669</v>
      </c>
      <c r="N43" s="73">
        <v>275</v>
      </c>
      <c r="O43" s="73">
        <v>578</v>
      </c>
      <c r="P43" s="73">
        <v>333</v>
      </c>
      <c r="Q43" s="27">
        <f t="shared" si="2"/>
        <v>1186</v>
      </c>
      <c r="R43" s="56"/>
      <c r="S43" s="631">
        <f t="shared" si="3"/>
        <v>1668.7916666666667</v>
      </c>
      <c r="T43" s="56"/>
      <c r="U43" s="641">
        <f t="shared" si="4"/>
        <v>8.9760555292002706E-2</v>
      </c>
      <c r="V43" s="600"/>
      <c r="Z43" s="629"/>
      <c r="AA43" s="629"/>
      <c r="AB43" s="628">
        <v>0</v>
      </c>
      <c r="AC43" s="628">
        <v>59</v>
      </c>
      <c r="AD43" s="600">
        <v>23</v>
      </c>
      <c r="AE43" s="600">
        <v>1</v>
      </c>
      <c r="AF43" s="600"/>
    </row>
    <row r="44" spans="1:32" x14ac:dyDescent="0.2">
      <c r="A44" s="303" t="s">
        <v>140</v>
      </c>
      <c r="B44" s="548">
        <v>42</v>
      </c>
      <c r="C44" s="16">
        <v>80</v>
      </c>
      <c r="D44" s="188">
        <v>122</v>
      </c>
      <c r="E44" s="16">
        <v>58</v>
      </c>
      <c r="F44" s="16">
        <v>12</v>
      </c>
      <c r="G44" s="16">
        <v>23</v>
      </c>
      <c r="H44" s="16"/>
      <c r="I44" s="16">
        <v>21</v>
      </c>
      <c r="J44" s="16">
        <v>23</v>
      </c>
      <c r="K44" s="16">
        <v>2</v>
      </c>
      <c r="L44" s="188">
        <f t="shared" si="0"/>
        <v>219</v>
      </c>
      <c r="M44" s="635">
        <f t="shared" si="1"/>
        <v>148.29166666666669</v>
      </c>
      <c r="N44" s="16">
        <v>265</v>
      </c>
      <c r="O44" s="16">
        <v>563</v>
      </c>
      <c r="P44" s="16">
        <v>333</v>
      </c>
      <c r="Q44" s="188">
        <f t="shared" si="2"/>
        <v>1161</v>
      </c>
      <c r="R44" s="56"/>
      <c r="S44" s="635">
        <f t="shared" si="3"/>
        <v>1642.2916666666667</v>
      </c>
      <c r="T44" s="56"/>
      <c r="U44" s="640">
        <f t="shared" si="4"/>
        <v>9.0295572751490555E-2</v>
      </c>
      <c r="V44" s="600"/>
      <c r="Z44" s="629"/>
      <c r="AA44" s="629"/>
      <c r="AB44" s="628">
        <v>0</v>
      </c>
      <c r="AC44" s="628">
        <v>58</v>
      </c>
      <c r="AD44" s="600">
        <v>22</v>
      </c>
      <c r="AE44" s="600">
        <v>1</v>
      </c>
      <c r="AF44" s="600"/>
    </row>
    <row r="45" spans="1:32" x14ac:dyDescent="0.2">
      <c r="A45" s="305" t="s">
        <v>141</v>
      </c>
      <c r="B45" s="550">
        <v>5</v>
      </c>
      <c r="C45" s="22"/>
      <c r="D45" s="214">
        <v>5</v>
      </c>
      <c r="E45" s="22">
        <v>1</v>
      </c>
      <c r="F45" s="22"/>
      <c r="G45" s="22"/>
      <c r="H45" s="22"/>
      <c r="I45" s="22"/>
      <c r="J45" s="22">
        <v>1</v>
      </c>
      <c r="K45" s="22"/>
      <c r="L45" s="214">
        <f t="shared" si="0"/>
        <v>2</v>
      </c>
      <c r="M45" s="633">
        <f t="shared" si="1"/>
        <v>1.5</v>
      </c>
      <c r="N45" s="22">
        <v>10</v>
      </c>
      <c r="O45" s="22">
        <v>15</v>
      </c>
      <c r="P45" s="22"/>
      <c r="Q45" s="214">
        <f t="shared" si="2"/>
        <v>25</v>
      </c>
      <c r="R45" s="56"/>
      <c r="S45" s="633">
        <f t="shared" si="3"/>
        <v>26.5</v>
      </c>
      <c r="T45" s="56"/>
      <c r="U45" s="638">
        <f t="shared" si="4"/>
        <v>5.6603773584905662E-2</v>
      </c>
      <c r="V45" s="600"/>
      <c r="Z45" s="629"/>
      <c r="AA45" s="629"/>
      <c r="AB45" s="628">
        <v>0</v>
      </c>
      <c r="AC45" s="628">
        <v>1</v>
      </c>
      <c r="AD45" s="600">
        <v>1</v>
      </c>
      <c r="AE45" s="600">
        <v>0</v>
      </c>
      <c r="AF45" s="600"/>
    </row>
    <row r="46" spans="1:32" ht="13.5" x14ac:dyDescent="0.25">
      <c r="A46" s="111" t="s">
        <v>237</v>
      </c>
      <c r="B46" s="551">
        <v>637</v>
      </c>
      <c r="C46" s="73">
        <v>359</v>
      </c>
      <c r="D46" s="28">
        <v>996</v>
      </c>
      <c r="E46" s="73">
        <v>153</v>
      </c>
      <c r="F46" s="73">
        <v>37</v>
      </c>
      <c r="G46" s="73">
        <v>28</v>
      </c>
      <c r="H46" s="73">
        <v>3</v>
      </c>
      <c r="I46" s="73">
        <v>29</v>
      </c>
      <c r="J46" s="73">
        <v>106</v>
      </c>
      <c r="K46" s="73">
        <v>108</v>
      </c>
      <c r="L46" s="28">
        <f t="shared" si="0"/>
        <v>823</v>
      </c>
      <c r="M46" s="631">
        <f t="shared" si="1"/>
        <v>517.79166666666674</v>
      </c>
      <c r="N46" s="73">
        <v>715</v>
      </c>
      <c r="O46" s="73">
        <v>1554</v>
      </c>
      <c r="P46" s="73">
        <v>697</v>
      </c>
      <c r="Q46" s="27">
        <f t="shared" si="2"/>
        <v>2966</v>
      </c>
      <c r="R46" s="56"/>
      <c r="S46" s="631">
        <f t="shared" si="3"/>
        <v>4180.791666666667</v>
      </c>
      <c r="T46" s="56"/>
      <c r="U46" s="641">
        <f t="shared" si="4"/>
        <v>0.12385014799828582</v>
      </c>
      <c r="V46" s="600"/>
      <c r="Z46" s="629"/>
      <c r="AA46" s="629"/>
      <c r="AB46" s="628">
        <v>53</v>
      </c>
      <c r="AC46" s="628">
        <v>100</v>
      </c>
      <c r="AD46" s="600">
        <v>102</v>
      </c>
      <c r="AE46" s="600">
        <v>4</v>
      </c>
      <c r="AF46" s="600"/>
    </row>
    <row r="47" spans="1:32" x14ac:dyDescent="0.2">
      <c r="A47" s="303" t="s">
        <v>142</v>
      </c>
      <c r="B47" s="548">
        <v>57</v>
      </c>
      <c r="C47" s="16">
        <v>42</v>
      </c>
      <c r="D47" s="188">
        <v>99</v>
      </c>
      <c r="E47" s="16">
        <v>23</v>
      </c>
      <c r="F47" s="16"/>
      <c r="G47" s="16">
        <v>6</v>
      </c>
      <c r="H47" s="16"/>
      <c r="I47" s="16"/>
      <c r="J47" s="16">
        <v>17</v>
      </c>
      <c r="K47" s="16">
        <v>27</v>
      </c>
      <c r="L47" s="188">
        <f t="shared" si="0"/>
        <v>115</v>
      </c>
      <c r="M47" s="635">
        <f t="shared" si="1"/>
        <v>78.5</v>
      </c>
      <c r="N47" s="16">
        <v>118</v>
      </c>
      <c r="O47" s="16">
        <v>277</v>
      </c>
      <c r="P47" s="16">
        <v>152</v>
      </c>
      <c r="Q47" s="188">
        <f t="shared" si="2"/>
        <v>547</v>
      </c>
      <c r="R47" s="56"/>
      <c r="S47" s="635">
        <f t="shared" si="3"/>
        <v>777.5</v>
      </c>
      <c r="T47" s="56"/>
      <c r="U47" s="640">
        <f t="shared" si="4"/>
        <v>0.10096463022508038</v>
      </c>
      <c r="V47" s="600"/>
      <c r="Z47" s="629"/>
      <c r="AA47" s="629"/>
      <c r="AB47" s="628">
        <v>0</v>
      </c>
      <c r="AC47" s="628">
        <v>23</v>
      </c>
      <c r="AD47" s="600">
        <v>17</v>
      </c>
      <c r="AE47" s="600">
        <v>0</v>
      </c>
      <c r="AF47" s="600"/>
    </row>
    <row r="48" spans="1:32" x14ac:dyDescent="0.2">
      <c r="A48" s="304" t="s">
        <v>553</v>
      </c>
      <c r="B48" s="549">
        <v>482</v>
      </c>
      <c r="C48" s="19">
        <v>268</v>
      </c>
      <c r="D48" s="189">
        <v>750</v>
      </c>
      <c r="E48" s="19">
        <v>121</v>
      </c>
      <c r="F48" s="19">
        <v>37</v>
      </c>
      <c r="G48" s="19">
        <v>22</v>
      </c>
      <c r="H48" s="19">
        <v>2</v>
      </c>
      <c r="I48" s="19">
        <v>20</v>
      </c>
      <c r="J48" s="19">
        <v>72</v>
      </c>
      <c r="K48" s="19">
        <v>76</v>
      </c>
      <c r="L48" s="189">
        <f t="shared" si="0"/>
        <v>618</v>
      </c>
      <c r="M48" s="632">
        <f t="shared" si="1"/>
        <v>401.83333333333331</v>
      </c>
      <c r="N48" s="19">
        <v>456</v>
      </c>
      <c r="O48" s="19">
        <v>1067</v>
      </c>
      <c r="P48" s="19">
        <v>471</v>
      </c>
      <c r="Q48" s="189">
        <f t="shared" si="2"/>
        <v>1994</v>
      </c>
      <c r="R48" s="56"/>
      <c r="S48" s="632">
        <f t="shared" si="3"/>
        <v>2866.833333333333</v>
      </c>
      <c r="T48" s="56"/>
      <c r="U48" s="637">
        <f t="shared" si="4"/>
        <v>0.14016626940294169</v>
      </c>
      <c r="V48" s="600"/>
      <c r="Z48" s="629"/>
      <c r="AA48" s="629"/>
      <c r="AB48" s="628">
        <v>44</v>
      </c>
      <c r="AC48" s="628">
        <v>77</v>
      </c>
      <c r="AD48" s="600">
        <v>70</v>
      </c>
      <c r="AE48" s="600">
        <v>2</v>
      </c>
      <c r="AF48" s="600"/>
    </row>
    <row r="49" spans="1:32" x14ac:dyDescent="0.2">
      <c r="A49" s="304" t="s">
        <v>143</v>
      </c>
      <c r="B49" s="549">
        <v>5</v>
      </c>
      <c r="C49" s="19">
        <v>2</v>
      </c>
      <c r="D49" s="189">
        <v>7</v>
      </c>
      <c r="E49" s="19">
        <v>9</v>
      </c>
      <c r="F49" s="19"/>
      <c r="G49" s="19"/>
      <c r="H49" s="19">
        <v>1</v>
      </c>
      <c r="I49" s="19">
        <v>9</v>
      </c>
      <c r="J49" s="19">
        <v>7</v>
      </c>
      <c r="K49" s="19"/>
      <c r="L49" s="189">
        <f t="shared" si="0"/>
        <v>28</v>
      </c>
      <c r="M49" s="632">
        <f t="shared" si="1"/>
        <v>11.291666666666668</v>
      </c>
      <c r="N49" s="19">
        <v>14</v>
      </c>
      <c r="O49" s="19">
        <v>29</v>
      </c>
      <c r="P49" s="19">
        <v>12</v>
      </c>
      <c r="Q49" s="189">
        <f t="shared" si="2"/>
        <v>55</v>
      </c>
      <c r="R49" s="56"/>
      <c r="S49" s="632">
        <f t="shared" si="3"/>
        <v>78.291666666666671</v>
      </c>
      <c r="T49" s="56"/>
      <c r="U49" s="637">
        <f t="shared" si="4"/>
        <v>0.14422565194252263</v>
      </c>
      <c r="V49" s="600"/>
      <c r="Z49" s="629"/>
      <c r="AA49" s="629"/>
      <c r="AB49" s="628">
        <v>9</v>
      </c>
      <c r="AC49" s="628">
        <v>0</v>
      </c>
      <c r="AD49" s="600">
        <v>6</v>
      </c>
      <c r="AE49" s="600">
        <v>1</v>
      </c>
      <c r="AF49" s="600"/>
    </row>
    <row r="50" spans="1:32" x14ac:dyDescent="0.2">
      <c r="A50" s="305" t="s">
        <v>144</v>
      </c>
      <c r="B50" s="550">
        <v>93</v>
      </c>
      <c r="C50" s="22">
        <v>47</v>
      </c>
      <c r="D50" s="214">
        <v>140</v>
      </c>
      <c r="E50" s="22"/>
      <c r="F50" s="22"/>
      <c r="G50" s="22"/>
      <c r="H50" s="22"/>
      <c r="I50" s="22"/>
      <c r="J50" s="22">
        <v>10</v>
      </c>
      <c r="K50" s="22">
        <v>5</v>
      </c>
      <c r="L50" s="214">
        <f t="shared" si="0"/>
        <v>62</v>
      </c>
      <c r="M50" s="633">
        <f t="shared" si="1"/>
        <v>26.166666666666664</v>
      </c>
      <c r="N50" s="22">
        <v>127</v>
      </c>
      <c r="O50" s="22">
        <v>181</v>
      </c>
      <c r="P50" s="22">
        <v>62</v>
      </c>
      <c r="Q50" s="214">
        <f t="shared" si="2"/>
        <v>370</v>
      </c>
      <c r="R50" s="56"/>
      <c r="S50" s="633">
        <f t="shared" si="3"/>
        <v>458.16666666666663</v>
      </c>
      <c r="T50" s="56"/>
      <c r="U50" s="638">
        <f t="shared" si="4"/>
        <v>5.7111676973444887E-2</v>
      </c>
      <c r="V50" s="600"/>
      <c r="Z50" s="629"/>
      <c r="AA50" s="629"/>
      <c r="AB50" s="628"/>
      <c r="AC50" s="628"/>
      <c r="AD50" s="600">
        <v>9</v>
      </c>
      <c r="AE50" s="600">
        <v>1</v>
      </c>
      <c r="AF50" s="600"/>
    </row>
    <row r="51" spans="1:32" ht="13.5" x14ac:dyDescent="0.25">
      <c r="A51" s="111" t="s">
        <v>238</v>
      </c>
      <c r="B51" s="551">
        <v>17</v>
      </c>
      <c r="C51" s="73">
        <v>10</v>
      </c>
      <c r="D51" s="28">
        <v>27</v>
      </c>
      <c r="E51" s="73">
        <v>34</v>
      </c>
      <c r="F51" s="73">
        <v>8</v>
      </c>
      <c r="G51" s="73">
        <v>3</v>
      </c>
      <c r="H51" s="73"/>
      <c r="I51" s="73">
        <v>11</v>
      </c>
      <c r="J51" s="73">
        <v>21</v>
      </c>
      <c r="K51" s="73"/>
      <c r="L51" s="28">
        <f t="shared" si="0"/>
        <v>87</v>
      </c>
      <c r="M51" s="631">
        <f t="shared" si="1"/>
        <v>62.708333333333336</v>
      </c>
      <c r="N51" s="73">
        <v>61</v>
      </c>
      <c r="O51" s="73">
        <v>222</v>
      </c>
      <c r="P51" s="73">
        <v>106</v>
      </c>
      <c r="Q51" s="27">
        <f t="shared" si="2"/>
        <v>389</v>
      </c>
      <c r="R51" s="56"/>
      <c r="S51" s="631">
        <f t="shared" si="3"/>
        <v>557.70833333333337</v>
      </c>
      <c r="T51" s="56"/>
      <c r="U51" s="641">
        <f t="shared" si="4"/>
        <v>0.11243929772132984</v>
      </c>
      <c r="V51" s="600"/>
      <c r="Z51" s="629"/>
      <c r="AA51" s="629"/>
      <c r="AB51" s="628">
        <v>12</v>
      </c>
      <c r="AC51" s="628">
        <v>22</v>
      </c>
      <c r="AD51" s="600">
        <v>20</v>
      </c>
      <c r="AE51" s="600">
        <v>1</v>
      </c>
      <c r="AF51" s="600"/>
    </row>
    <row r="52" spans="1:32" x14ac:dyDescent="0.2">
      <c r="A52" s="306" t="s">
        <v>555</v>
      </c>
      <c r="B52" s="552">
        <v>17</v>
      </c>
      <c r="C52" s="25">
        <v>10</v>
      </c>
      <c r="D52" s="263">
        <v>27</v>
      </c>
      <c r="E52" s="25">
        <v>34</v>
      </c>
      <c r="F52" s="25">
        <v>8</v>
      </c>
      <c r="G52" s="25">
        <v>3</v>
      </c>
      <c r="H52" s="25"/>
      <c r="I52" s="25">
        <v>11</v>
      </c>
      <c r="J52" s="25">
        <v>21</v>
      </c>
      <c r="K52" s="25"/>
      <c r="L52" s="263">
        <f t="shared" si="0"/>
        <v>87</v>
      </c>
      <c r="M52" s="634">
        <f t="shared" si="1"/>
        <v>62.708333333333336</v>
      </c>
      <c r="N52" s="25">
        <v>61</v>
      </c>
      <c r="O52" s="25">
        <v>222</v>
      </c>
      <c r="P52" s="25">
        <v>106</v>
      </c>
      <c r="Q52" s="263">
        <f t="shared" si="2"/>
        <v>389</v>
      </c>
      <c r="R52" s="56"/>
      <c r="S52" s="634">
        <f t="shared" si="3"/>
        <v>557.70833333333337</v>
      </c>
      <c r="T52" s="56"/>
      <c r="U52" s="639">
        <f t="shared" si="4"/>
        <v>0.11243929772132984</v>
      </c>
      <c r="V52" s="600"/>
      <c r="W52" s="600"/>
      <c r="X52" s="600"/>
      <c r="Z52" s="629"/>
      <c r="AA52" s="629"/>
      <c r="AB52" s="628">
        <v>12</v>
      </c>
      <c r="AC52" s="628">
        <v>22</v>
      </c>
      <c r="AD52" s="600">
        <v>20</v>
      </c>
      <c r="AE52" s="600">
        <v>1</v>
      </c>
      <c r="AF52" s="600"/>
    </row>
    <row r="53" spans="1:32" ht="13.5" x14ac:dyDescent="0.25">
      <c r="A53" s="111" t="s">
        <v>556</v>
      </c>
      <c r="B53" s="551">
        <v>8</v>
      </c>
      <c r="C53" s="73">
        <v>4</v>
      </c>
      <c r="D53" s="28">
        <v>12</v>
      </c>
      <c r="E53" s="73">
        <v>4</v>
      </c>
      <c r="F53" s="73">
        <v>10</v>
      </c>
      <c r="G53" s="73"/>
      <c r="H53" s="73"/>
      <c r="I53" s="73"/>
      <c r="J53" s="73">
        <v>5</v>
      </c>
      <c r="K53" s="73"/>
      <c r="L53" s="28">
        <f t="shared" si="0"/>
        <v>23</v>
      </c>
      <c r="M53" s="631">
        <f t="shared" si="1"/>
        <v>27.833333333333332</v>
      </c>
      <c r="N53" s="73">
        <v>3</v>
      </c>
      <c r="O53" s="73">
        <v>49</v>
      </c>
      <c r="P53" s="73">
        <v>25</v>
      </c>
      <c r="Q53" s="27">
        <f t="shared" si="2"/>
        <v>77</v>
      </c>
      <c r="R53" s="56"/>
      <c r="S53" s="631">
        <f t="shared" si="3"/>
        <v>129.83333333333331</v>
      </c>
      <c r="T53" s="56"/>
      <c r="U53" s="641">
        <f t="shared" si="4"/>
        <v>0.21437740693196408</v>
      </c>
      <c r="V53" s="600"/>
      <c r="W53" s="600"/>
      <c r="X53" s="600"/>
      <c r="Z53" s="629"/>
      <c r="AA53" s="629"/>
      <c r="AB53" s="628">
        <v>0</v>
      </c>
      <c r="AC53" s="628">
        <v>4</v>
      </c>
      <c r="AD53" s="600">
        <v>5</v>
      </c>
      <c r="AE53" s="600">
        <v>0</v>
      </c>
      <c r="AF53" s="600"/>
    </row>
    <row r="54" spans="1:32" x14ac:dyDescent="0.2">
      <c r="A54" s="306" t="s">
        <v>557</v>
      </c>
      <c r="B54" s="552">
        <v>8</v>
      </c>
      <c r="C54" s="25">
        <v>4</v>
      </c>
      <c r="D54" s="263">
        <v>12</v>
      </c>
      <c r="E54" s="25">
        <v>4</v>
      </c>
      <c r="F54" s="25">
        <v>10</v>
      </c>
      <c r="G54" s="25"/>
      <c r="H54" s="25"/>
      <c r="I54" s="25"/>
      <c r="J54" s="25">
        <v>5</v>
      </c>
      <c r="K54" s="25"/>
      <c r="L54" s="263">
        <f t="shared" si="0"/>
        <v>23</v>
      </c>
      <c r="M54" s="634">
        <f t="shared" si="1"/>
        <v>27.833333333333332</v>
      </c>
      <c r="N54" s="25">
        <v>3</v>
      </c>
      <c r="O54" s="25">
        <v>49</v>
      </c>
      <c r="P54" s="25">
        <v>25</v>
      </c>
      <c r="Q54" s="263">
        <f t="shared" si="2"/>
        <v>77</v>
      </c>
      <c r="R54" s="56"/>
      <c r="S54" s="634">
        <f t="shared" si="3"/>
        <v>129.83333333333331</v>
      </c>
      <c r="T54" s="56"/>
      <c r="U54" s="639">
        <f t="shared" si="4"/>
        <v>0.21437740693196408</v>
      </c>
      <c r="V54" s="600"/>
      <c r="Z54" s="629"/>
      <c r="AA54" s="629"/>
      <c r="AB54" s="628">
        <v>0</v>
      </c>
      <c r="AC54" s="628">
        <v>4</v>
      </c>
      <c r="AD54" s="600">
        <v>5</v>
      </c>
      <c r="AE54" s="600">
        <v>0</v>
      </c>
      <c r="AF54" s="600"/>
    </row>
    <row r="55" spans="1:32" ht="13.5" x14ac:dyDescent="0.25">
      <c r="A55" s="111" t="s">
        <v>586</v>
      </c>
      <c r="B55" s="551">
        <v>11</v>
      </c>
      <c r="C55" s="73">
        <v>13</v>
      </c>
      <c r="D55" s="28">
        <v>24</v>
      </c>
      <c r="E55" s="73">
        <v>10</v>
      </c>
      <c r="F55" s="73">
        <v>8</v>
      </c>
      <c r="G55" s="73">
        <v>1</v>
      </c>
      <c r="H55" s="73">
        <v>1</v>
      </c>
      <c r="I55" s="73"/>
      <c r="J55" s="73"/>
      <c r="K55" s="73">
        <v>4</v>
      </c>
      <c r="L55" s="28">
        <f t="shared" si="0"/>
        <v>37</v>
      </c>
      <c r="M55" s="631">
        <f t="shared" si="1"/>
        <v>33.333333333333329</v>
      </c>
      <c r="N55" s="73">
        <v>35</v>
      </c>
      <c r="O55" s="73">
        <v>121</v>
      </c>
      <c r="P55" s="73">
        <v>74</v>
      </c>
      <c r="Q55" s="27">
        <f t="shared" si="2"/>
        <v>230</v>
      </c>
      <c r="R55" s="56"/>
      <c r="S55" s="631">
        <f t="shared" si="3"/>
        <v>337.33333333333331</v>
      </c>
      <c r="T55" s="56"/>
      <c r="U55" s="641">
        <f t="shared" si="4"/>
        <v>9.8814229249011842E-2</v>
      </c>
      <c r="V55" s="600"/>
      <c r="Z55" s="629"/>
      <c r="AA55" s="629"/>
      <c r="AB55" s="628">
        <v>6</v>
      </c>
      <c r="AC55" s="628">
        <v>4</v>
      </c>
      <c r="AD55" s="600"/>
      <c r="AE55" s="600"/>
      <c r="AF55" s="600"/>
    </row>
    <row r="56" spans="1:32" x14ac:dyDescent="0.2">
      <c r="A56" s="303" t="s">
        <v>431</v>
      </c>
      <c r="B56" s="548"/>
      <c r="C56" s="16"/>
      <c r="D56" s="188"/>
      <c r="E56" s="16">
        <v>1</v>
      </c>
      <c r="F56" s="16">
        <v>3</v>
      </c>
      <c r="G56" s="16"/>
      <c r="H56" s="16"/>
      <c r="I56" s="16"/>
      <c r="J56" s="16"/>
      <c r="K56" s="16"/>
      <c r="L56" s="188">
        <f t="shared" si="0"/>
        <v>4</v>
      </c>
      <c r="M56" s="635">
        <f t="shared" si="1"/>
        <v>6.5</v>
      </c>
      <c r="N56" s="16"/>
      <c r="O56" s="16">
        <v>8</v>
      </c>
      <c r="P56" s="16"/>
      <c r="Q56" s="188">
        <f t="shared" si="2"/>
        <v>8</v>
      </c>
      <c r="R56" s="56"/>
      <c r="S56" s="635">
        <f t="shared" si="3"/>
        <v>14.5</v>
      </c>
      <c r="T56" s="56"/>
      <c r="U56" s="640">
        <f t="shared" si="4"/>
        <v>0.44827586206896552</v>
      </c>
      <c r="V56" s="600"/>
      <c r="Z56" s="629"/>
      <c r="AA56" s="629"/>
      <c r="AB56" s="628">
        <v>1</v>
      </c>
      <c r="AC56" s="628">
        <v>0</v>
      </c>
      <c r="AD56" s="600"/>
      <c r="AE56" s="600"/>
      <c r="AF56" s="600"/>
    </row>
    <row r="57" spans="1:32" x14ac:dyDescent="0.2">
      <c r="A57" s="304" t="s">
        <v>145</v>
      </c>
      <c r="B57" s="549">
        <v>2</v>
      </c>
      <c r="C57" s="19">
        <v>8</v>
      </c>
      <c r="D57" s="189">
        <v>10</v>
      </c>
      <c r="E57" s="19">
        <v>2</v>
      </c>
      <c r="F57" s="19">
        <v>1</v>
      </c>
      <c r="G57" s="19">
        <v>1</v>
      </c>
      <c r="H57" s="19">
        <v>1</v>
      </c>
      <c r="I57" s="19"/>
      <c r="J57" s="19"/>
      <c r="K57" s="19">
        <v>2</v>
      </c>
      <c r="L57" s="189">
        <f t="shared" si="0"/>
        <v>15</v>
      </c>
      <c r="M57" s="632">
        <f t="shared" si="1"/>
        <v>10.166666666666666</v>
      </c>
      <c r="N57" s="19">
        <v>21</v>
      </c>
      <c r="O57" s="19">
        <v>63</v>
      </c>
      <c r="P57" s="19">
        <v>34</v>
      </c>
      <c r="Q57" s="189">
        <f t="shared" si="2"/>
        <v>118</v>
      </c>
      <c r="R57" s="56"/>
      <c r="S57" s="632">
        <f t="shared" si="3"/>
        <v>162.16666666666666</v>
      </c>
      <c r="T57" s="56"/>
      <c r="U57" s="637">
        <f t="shared" si="4"/>
        <v>6.2692702980472761E-2</v>
      </c>
      <c r="V57" s="600"/>
      <c r="Z57" s="629"/>
      <c r="AA57" s="629"/>
      <c r="AB57" s="628">
        <v>1</v>
      </c>
      <c r="AC57" s="628">
        <v>1</v>
      </c>
      <c r="AD57" s="600"/>
      <c r="AE57" s="600"/>
      <c r="AF57" s="600"/>
    </row>
    <row r="58" spans="1:32" x14ac:dyDescent="0.2">
      <c r="A58" s="305" t="s">
        <v>146</v>
      </c>
      <c r="B58" s="550">
        <v>9</v>
      </c>
      <c r="C58" s="22">
        <v>5</v>
      </c>
      <c r="D58" s="214">
        <v>14</v>
      </c>
      <c r="E58" s="22">
        <v>7</v>
      </c>
      <c r="F58" s="22">
        <v>4</v>
      </c>
      <c r="G58" s="22"/>
      <c r="H58" s="22"/>
      <c r="I58" s="22"/>
      <c r="J58" s="22"/>
      <c r="K58" s="22">
        <v>2</v>
      </c>
      <c r="L58" s="214">
        <f t="shared" si="0"/>
        <v>18</v>
      </c>
      <c r="M58" s="633">
        <f t="shared" si="1"/>
        <v>16.666666666666668</v>
      </c>
      <c r="N58" s="22">
        <v>14</v>
      </c>
      <c r="O58" s="22">
        <v>50</v>
      </c>
      <c r="P58" s="22">
        <v>40</v>
      </c>
      <c r="Q58" s="214">
        <f t="shared" si="2"/>
        <v>104</v>
      </c>
      <c r="R58" s="56"/>
      <c r="S58" s="633">
        <f t="shared" si="3"/>
        <v>160.66666666666669</v>
      </c>
      <c r="T58" s="56"/>
      <c r="U58" s="638">
        <f t="shared" si="4"/>
        <v>0.10373443983402489</v>
      </c>
      <c r="V58" s="600"/>
      <c r="Z58" s="629"/>
      <c r="AA58" s="629"/>
      <c r="AB58" s="628">
        <v>4</v>
      </c>
      <c r="AC58" s="628">
        <v>3</v>
      </c>
      <c r="AD58" s="600"/>
      <c r="AE58" s="600"/>
      <c r="AF58" s="600"/>
    </row>
    <row r="59" spans="1:32" ht="13.5" x14ac:dyDescent="0.25">
      <c r="A59" s="111" t="s">
        <v>239</v>
      </c>
      <c r="B59" s="551">
        <v>18</v>
      </c>
      <c r="C59" s="73">
        <v>12</v>
      </c>
      <c r="D59" s="28">
        <v>30</v>
      </c>
      <c r="E59" s="73">
        <v>27</v>
      </c>
      <c r="F59" s="73">
        <v>3</v>
      </c>
      <c r="G59" s="73">
        <v>1</v>
      </c>
      <c r="H59" s="73"/>
      <c r="I59" s="73"/>
      <c r="J59" s="73">
        <v>8</v>
      </c>
      <c r="K59" s="73">
        <v>2</v>
      </c>
      <c r="L59" s="28">
        <f t="shared" si="0"/>
        <v>53</v>
      </c>
      <c r="M59" s="631">
        <f t="shared" si="1"/>
        <v>38.5</v>
      </c>
      <c r="N59" s="73">
        <v>92</v>
      </c>
      <c r="O59" s="73">
        <v>218</v>
      </c>
      <c r="P59" s="73">
        <v>121</v>
      </c>
      <c r="Q59" s="27">
        <f t="shared" si="2"/>
        <v>431</v>
      </c>
      <c r="R59" s="56"/>
      <c r="S59" s="631">
        <f t="shared" si="3"/>
        <v>590.5</v>
      </c>
      <c r="T59" s="56"/>
      <c r="U59" s="641">
        <f t="shared" si="4"/>
        <v>6.519898391193904E-2</v>
      </c>
      <c r="V59" s="600"/>
      <c r="Z59" s="629"/>
      <c r="AA59" s="629"/>
      <c r="AB59" s="628">
        <v>11</v>
      </c>
      <c r="AC59" s="628">
        <v>16</v>
      </c>
      <c r="AD59" s="600">
        <v>8</v>
      </c>
      <c r="AE59" s="600">
        <v>0</v>
      </c>
      <c r="AF59" s="600"/>
    </row>
    <row r="60" spans="1:32" x14ac:dyDescent="0.2">
      <c r="A60" s="306" t="s">
        <v>147</v>
      </c>
      <c r="B60" s="552">
        <v>18</v>
      </c>
      <c r="C60" s="25">
        <v>12</v>
      </c>
      <c r="D60" s="263">
        <v>30</v>
      </c>
      <c r="E60" s="25">
        <v>27</v>
      </c>
      <c r="F60" s="25">
        <v>3</v>
      </c>
      <c r="G60" s="25">
        <v>1</v>
      </c>
      <c r="H60" s="25"/>
      <c r="I60" s="25"/>
      <c r="J60" s="25">
        <v>8</v>
      </c>
      <c r="K60" s="25">
        <v>2</v>
      </c>
      <c r="L60" s="263">
        <f t="shared" si="0"/>
        <v>53</v>
      </c>
      <c r="M60" s="634">
        <f t="shared" si="1"/>
        <v>38.5</v>
      </c>
      <c r="N60" s="25">
        <v>92</v>
      </c>
      <c r="O60" s="25">
        <v>218</v>
      </c>
      <c r="P60" s="25">
        <v>121</v>
      </c>
      <c r="Q60" s="263">
        <f t="shared" si="2"/>
        <v>431</v>
      </c>
      <c r="R60" s="56"/>
      <c r="S60" s="634">
        <f t="shared" si="3"/>
        <v>590.5</v>
      </c>
      <c r="T60" s="56"/>
      <c r="U60" s="639">
        <f t="shared" si="4"/>
        <v>6.519898391193904E-2</v>
      </c>
      <c r="V60" s="600"/>
      <c r="Z60" s="629"/>
      <c r="AA60" s="629"/>
      <c r="AB60" s="628">
        <v>11</v>
      </c>
      <c r="AC60" s="628">
        <v>16</v>
      </c>
      <c r="AD60" s="600">
        <v>8</v>
      </c>
      <c r="AE60" s="600">
        <v>0</v>
      </c>
      <c r="AF60" s="600"/>
    </row>
    <row r="61" spans="1:32" ht="13.5" x14ac:dyDescent="0.25">
      <c r="A61" s="111" t="s">
        <v>240</v>
      </c>
      <c r="B61" s="551">
        <v>379</v>
      </c>
      <c r="C61" s="73">
        <v>283</v>
      </c>
      <c r="D61" s="28">
        <v>662</v>
      </c>
      <c r="E61" s="73">
        <v>291</v>
      </c>
      <c r="F61" s="73">
        <v>123</v>
      </c>
      <c r="G61" s="73">
        <v>46</v>
      </c>
      <c r="H61" s="73">
        <v>9</v>
      </c>
      <c r="I61" s="73">
        <v>69</v>
      </c>
      <c r="J61" s="73">
        <v>204</v>
      </c>
      <c r="K61" s="73">
        <v>15</v>
      </c>
      <c r="L61" s="28">
        <f t="shared" si="0"/>
        <v>1040</v>
      </c>
      <c r="M61" s="631">
        <f t="shared" si="1"/>
        <v>775.95833333333326</v>
      </c>
      <c r="N61" s="73">
        <v>938</v>
      </c>
      <c r="O61" s="73">
        <v>2229</v>
      </c>
      <c r="P61" s="73">
        <v>901</v>
      </c>
      <c r="Q61" s="27">
        <f t="shared" si="2"/>
        <v>4068</v>
      </c>
      <c r="R61" s="56"/>
      <c r="S61" s="631">
        <f t="shared" si="3"/>
        <v>5744.958333333333</v>
      </c>
      <c r="T61" s="56"/>
      <c r="U61" s="641">
        <f t="shared" si="4"/>
        <v>0.13506770429144394</v>
      </c>
      <c r="V61" s="600"/>
      <c r="Z61" s="629"/>
      <c r="AA61" s="629"/>
      <c r="AB61" s="628">
        <v>80</v>
      </c>
      <c r="AC61" s="628">
        <v>211</v>
      </c>
      <c r="AD61" s="600">
        <v>196</v>
      </c>
      <c r="AE61" s="600">
        <v>8</v>
      </c>
      <c r="AF61" s="600"/>
    </row>
    <row r="62" spans="1:32" x14ac:dyDescent="0.2">
      <c r="A62" s="303" t="s">
        <v>148</v>
      </c>
      <c r="B62" s="548">
        <v>19</v>
      </c>
      <c r="C62" s="16">
        <v>24</v>
      </c>
      <c r="D62" s="188">
        <v>43</v>
      </c>
      <c r="E62" s="16">
        <v>39</v>
      </c>
      <c r="F62" s="16">
        <v>14</v>
      </c>
      <c r="G62" s="16">
        <v>3</v>
      </c>
      <c r="H62" s="16"/>
      <c r="I62" s="16">
        <v>5</v>
      </c>
      <c r="J62" s="16">
        <v>20</v>
      </c>
      <c r="K62" s="16">
        <v>4</v>
      </c>
      <c r="L62" s="188">
        <f t="shared" si="0"/>
        <v>109</v>
      </c>
      <c r="M62" s="635">
        <f t="shared" si="1"/>
        <v>89.625</v>
      </c>
      <c r="N62" s="16">
        <v>99</v>
      </c>
      <c r="O62" s="16">
        <v>243</v>
      </c>
      <c r="P62" s="16">
        <v>148</v>
      </c>
      <c r="Q62" s="188">
        <f t="shared" si="2"/>
        <v>490</v>
      </c>
      <c r="R62" s="56"/>
      <c r="S62" s="635">
        <f t="shared" si="3"/>
        <v>727.625</v>
      </c>
      <c r="T62" s="56"/>
      <c r="U62" s="640">
        <f t="shared" si="4"/>
        <v>0.12317471224875451</v>
      </c>
      <c r="V62" s="600"/>
      <c r="Z62" s="629"/>
      <c r="AA62" s="629"/>
      <c r="AB62" s="628">
        <v>6</v>
      </c>
      <c r="AC62" s="628">
        <v>33</v>
      </c>
      <c r="AD62" s="600">
        <v>20</v>
      </c>
      <c r="AE62" s="600">
        <v>0</v>
      </c>
      <c r="AF62" s="600"/>
    </row>
    <row r="63" spans="1:32" s="600" customFormat="1" x14ac:dyDescent="0.2">
      <c r="A63" s="303" t="s">
        <v>656</v>
      </c>
      <c r="B63" s="548"/>
      <c r="C63" s="16"/>
      <c r="D63" s="188"/>
      <c r="E63" s="16"/>
      <c r="F63" s="16"/>
      <c r="G63" s="16"/>
      <c r="H63" s="16"/>
      <c r="I63" s="16"/>
      <c r="J63" s="16"/>
      <c r="K63" s="16"/>
      <c r="L63" s="188"/>
      <c r="M63" s="635">
        <f t="shared" si="1"/>
        <v>0</v>
      </c>
      <c r="N63" s="16">
        <v>7</v>
      </c>
      <c r="O63" s="16">
        <v>65</v>
      </c>
      <c r="P63" s="16">
        <v>60</v>
      </c>
      <c r="Q63" s="188">
        <f t="shared" si="2"/>
        <v>132</v>
      </c>
      <c r="R63" s="56"/>
      <c r="S63" s="635">
        <f t="shared" si="3"/>
        <v>192</v>
      </c>
      <c r="T63" s="56"/>
      <c r="U63" s="640">
        <f t="shared" si="4"/>
        <v>0</v>
      </c>
      <c r="W63" s="620"/>
      <c r="X63"/>
      <c r="Y63" s="78"/>
      <c r="Z63" s="629"/>
      <c r="AA63" s="629"/>
      <c r="AB63" s="628"/>
      <c r="AC63" s="628"/>
    </row>
    <row r="64" spans="1:32" x14ac:dyDescent="0.2">
      <c r="A64" s="304" t="s">
        <v>149</v>
      </c>
      <c r="B64" s="549">
        <v>181</v>
      </c>
      <c r="C64" s="19">
        <v>142</v>
      </c>
      <c r="D64" s="189">
        <v>323</v>
      </c>
      <c r="E64" s="19">
        <v>72</v>
      </c>
      <c r="F64" s="19">
        <v>7</v>
      </c>
      <c r="G64" s="19">
        <v>3</v>
      </c>
      <c r="H64" s="19"/>
      <c r="I64" s="19">
        <v>13</v>
      </c>
      <c r="J64" s="19">
        <v>51</v>
      </c>
      <c r="K64" s="19"/>
      <c r="L64" s="189">
        <f t="shared" si="0"/>
        <v>288</v>
      </c>
      <c r="M64" s="632">
        <f t="shared" si="1"/>
        <v>157.45833333333334</v>
      </c>
      <c r="N64" s="19">
        <v>345</v>
      </c>
      <c r="O64" s="19">
        <v>659</v>
      </c>
      <c r="P64" s="19">
        <v>202</v>
      </c>
      <c r="Q64" s="189">
        <f t="shared" si="2"/>
        <v>1206</v>
      </c>
      <c r="R64" s="56"/>
      <c r="S64" s="632">
        <f t="shared" si="3"/>
        <v>1565.4583333333335</v>
      </c>
      <c r="T64" s="56"/>
      <c r="U64" s="637">
        <f t="shared" si="4"/>
        <v>0.10058289638284847</v>
      </c>
      <c r="V64" s="600"/>
      <c r="Z64" s="629"/>
      <c r="AA64" s="629"/>
      <c r="AB64" s="628">
        <v>15</v>
      </c>
      <c r="AC64" s="628">
        <v>57</v>
      </c>
      <c r="AD64" s="600">
        <v>48</v>
      </c>
      <c r="AE64" s="600">
        <v>3</v>
      </c>
      <c r="AF64" s="600"/>
    </row>
    <row r="65" spans="1:32" x14ac:dyDescent="0.2">
      <c r="A65" s="304" t="s">
        <v>150</v>
      </c>
      <c r="B65" s="549">
        <v>60</v>
      </c>
      <c r="C65" s="19">
        <v>38</v>
      </c>
      <c r="D65" s="189">
        <v>98</v>
      </c>
      <c r="E65" s="19">
        <v>51</v>
      </c>
      <c r="F65" s="19">
        <v>27</v>
      </c>
      <c r="G65" s="19"/>
      <c r="H65" s="19"/>
      <c r="I65" s="19">
        <v>10</v>
      </c>
      <c r="J65" s="19">
        <v>34</v>
      </c>
      <c r="K65" s="19"/>
      <c r="L65" s="189">
        <f t="shared" si="0"/>
        <v>160</v>
      </c>
      <c r="M65" s="632">
        <f t="shared" si="1"/>
        <v>120.41666666666666</v>
      </c>
      <c r="N65" s="19">
        <v>111</v>
      </c>
      <c r="O65" s="19">
        <v>264</v>
      </c>
      <c r="P65" s="19">
        <v>99</v>
      </c>
      <c r="Q65" s="189">
        <f t="shared" si="2"/>
        <v>474</v>
      </c>
      <c r="R65" s="56"/>
      <c r="S65" s="632">
        <f t="shared" si="3"/>
        <v>693.41666666666663</v>
      </c>
      <c r="T65" s="56"/>
      <c r="U65" s="637">
        <f t="shared" si="4"/>
        <v>0.1736570123783199</v>
      </c>
      <c r="V65" s="600"/>
      <c r="Z65" s="629"/>
      <c r="AA65" s="629"/>
      <c r="AB65" s="628">
        <v>33</v>
      </c>
      <c r="AC65" s="628">
        <v>18</v>
      </c>
      <c r="AD65" s="600">
        <v>32</v>
      </c>
      <c r="AE65" s="600">
        <v>2</v>
      </c>
      <c r="AF65" s="600"/>
    </row>
    <row r="66" spans="1:32" x14ac:dyDescent="0.2">
      <c r="A66" s="304" t="s">
        <v>151</v>
      </c>
      <c r="B66" s="549">
        <v>20</v>
      </c>
      <c r="C66" s="19">
        <v>44</v>
      </c>
      <c r="D66" s="189">
        <v>64</v>
      </c>
      <c r="E66" s="19">
        <v>57</v>
      </c>
      <c r="F66" s="19">
        <v>60</v>
      </c>
      <c r="G66" s="19">
        <v>25</v>
      </c>
      <c r="H66" s="19">
        <v>8</v>
      </c>
      <c r="I66" s="19"/>
      <c r="J66" s="19">
        <v>35</v>
      </c>
      <c r="K66" s="19"/>
      <c r="L66" s="189">
        <f t="shared" si="0"/>
        <v>229</v>
      </c>
      <c r="M66" s="632">
        <f t="shared" si="1"/>
        <v>239.16666666666666</v>
      </c>
      <c r="N66" s="19">
        <v>138</v>
      </c>
      <c r="O66" s="19">
        <v>385</v>
      </c>
      <c r="P66" s="19">
        <v>83</v>
      </c>
      <c r="Q66" s="189">
        <f t="shared" si="2"/>
        <v>606</v>
      </c>
      <c r="R66" s="56"/>
      <c r="S66" s="632">
        <f t="shared" si="3"/>
        <v>928.16666666666663</v>
      </c>
      <c r="T66" s="56"/>
      <c r="U66" s="637">
        <f t="shared" si="4"/>
        <v>0.25767642305620397</v>
      </c>
      <c r="V66" s="600"/>
      <c r="Z66" s="629"/>
      <c r="AA66" s="629"/>
      <c r="AB66" s="628">
        <v>7</v>
      </c>
      <c r="AC66" s="628">
        <v>50</v>
      </c>
      <c r="AD66" s="600">
        <v>34</v>
      </c>
      <c r="AE66" s="600">
        <v>1</v>
      </c>
      <c r="AF66" s="600"/>
    </row>
    <row r="67" spans="1:32" x14ac:dyDescent="0.2">
      <c r="A67" s="304" t="s">
        <v>152</v>
      </c>
      <c r="B67" s="549">
        <v>16</v>
      </c>
      <c r="C67" s="19">
        <v>13</v>
      </c>
      <c r="D67" s="189">
        <v>29</v>
      </c>
      <c r="E67" s="19">
        <v>10</v>
      </c>
      <c r="F67" s="19"/>
      <c r="G67" s="19"/>
      <c r="H67" s="19"/>
      <c r="I67" s="19">
        <v>24</v>
      </c>
      <c r="J67" s="19"/>
      <c r="K67" s="19">
        <v>8</v>
      </c>
      <c r="L67" s="189">
        <f t="shared" si="0"/>
        <v>55</v>
      </c>
      <c r="M67" s="632">
        <f t="shared" si="1"/>
        <v>24.833333333333332</v>
      </c>
      <c r="N67" s="19">
        <v>32</v>
      </c>
      <c r="O67" s="19">
        <v>45</v>
      </c>
      <c r="P67" s="19">
        <v>17</v>
      </c>
      <c r="Q67" s="189">
        <f t="shared" si="2"/>
        <v>94</v>
      </c>
      <c r="R67" s="56"/>
      <c r="S67" s="632">
        <f t="shared" si="3"/>
        <v>135.83333333333331</v>
      </c>
      <c r="T67" s="56"/>
      <c r="U67" s="637">
        <f t="shared" si="4"/>
        <v>0.18282208588957058</v>
      </c>
      <c r="V67" s="600"/>
      <c r="Z67" s="629"/>
      <c r="AA67" s="629"/>
      <c r="AB67" s="628">
        <v>1</v>
      </c>
      <c r="AC67" s="628">
        <v>9</v>
      </c>
      <c r="AD67" s="600"/>
      <c r="AE67" s="600"/>
      <c r="AF67" s="600"/>
    </row>
    <row r="68" spans="1:32" x14ac:dyDescent="0.2">
      <c r="A68" s="304" t="s">
        <v>587</v>
      </c>
      <c r="B68" s="549">
        <v>2</v>
      </c>
      <c r="C68" s="19">
        <v>2</v>
      </c>
      <c r="D68" s="189">
        <v>4</v>
      </c>
      <c r="E68" s="19"/>
      <c r="F68" s="19">
        <v>1</v>
      </c>
      <c r="G68" s="19"/>
      <c r="H68" s="19"/>
      <c r="I68" s="19"/>
      <c r="J68" s="19">
        <v>2</v>
      </c>
      <c r="K68" s="19"/>
      <c r="L68" s="189">
        <f t="shared" si="0"/>
        <v>5</v>
      </c>
      <c r="M68" s="632">
        <f t="shared" si="1"/>
        <v>3.6666666666666665</v>
      </c>
      <c r="N68" s="19">
        <v>15</v>
      </c>
      <c r="O68" s="19">
        <v>25</v>
      </c>
      <c r="P68" s="19">
        <v>9</v>
      </c>
      <c r="Q68" s="189">
        <f t="shared" si="2"/>
        <v>49</v>
      </c>
      <c r="R68" s="56"/>
      <c r="S68" s="632">
        <f t="shared" si="3"/>
        <v>61.666666666666671</v>
      </c>
      <c r="T68" s="56"/>
      <c r="U68" s="637">
        <f t="shared" si="4"/>
        <v>5.9459459459459456E-2</v>
      </c>
      <c r="V68" s="600"/>
      <c r="Z68" s="629"/>
      <c r="AA68" s="629"/>
      <c r="AB68" s="628"/>
      <c r="AC68" s="628"/>
      <c r="AD68" s="600">
        <v>2</v>
      </c>
      <c r="AE68" s="600">
        <v>0</v>
      </c>
      <c r="AF68" s="600"/>
    </row>
    <row r="69" spans="1:32" x14ac:dyDescent="0.2">
      <c r="A69" s="304" t="s">
        <v>153</v>
      </c>
      <c r="B69" s="549"/>
      <c r="C69" s="19"/>
      <c r="D69" s="189"/>
      <c r="E69" s="19">
        <v>11</v>
      </c>
      <c r="F69" s="19"/>
      <c r="G69" s="19"/>
      <c r="H69" s="19">
        <v>1</v>
      </c>
      <c r="I69" s="19">
        <v>17</v>
      </c>
      <c r="J69" s="19">
        <v>1</v>
      </c>
      <c r="K69" s="19"/>
      <c r="L69" s="189">
        <f t="shared" si="0"/>
        <v>30</v>
      </c>
      <c r="M69" s="632">
        <f t="shared" si="1"/>
        <v>10.125</v>
      </c>
      <c r="N69" s="19">
        <v>5</v>
      </c>
      <c r="O69" s="19">
        <v>21</v>
      </c>
      <c r="P69" s="19">
        <v>7</v>
      </c>
      <c r="Q69" s="189">
        <f t="shared" si="2"/>
        <v>33</v>
      </c>
      <c r="R69" s="56"/>
      <c r="S69" s="632">
        <f t="shared" si="3"/>
        <v>50.125</v>
      </c>
      <c r="T69" s="56"/>
      <c r="U69" s="637">
        <f t="shared" si="4"/>
        <v>0.20199501246882792</v>
      </c>
      <c r="V69" s="600"/>
      <c r="Z69" s="629"/>
      <c r="AA69" s="629"/>
      <c r="AB69" s="628">
        <v>9</v>
      </c>
      <c r="AC69" s="628">
        <v>2</v>
      </c>
      <c r="AD69" s="600">
        <v>1</v>
      </c>
      <c r="AE69" s="600">
        <v>0</v>
      </c>
      <c r="AF69" s="600"/>
    </row>
    <row r="70" spans="1:32" x14ac:dyDescent="0.2">
      <c r="A70" s="304" t="s">
        <v>154</v>
      </c>
      <c r="B70" s="549">
        <v>33</v>
      </c>
      <c r="C70" s="19">
        <v>9</v>
      </c>
      <c r="D70" s="189">
        <v>42</v>
      </c>
      <c r="E70" s="19">
        <v>17</v>
      </c>
      <c r="F70" s="19">
        <v>2</v>
      </c>
      <c r="G70" s="19">
        <v>4</v>
      </c>
      <c r="H70" s="19"/>
      <c r="I70" s="19"/>
      <c r="J70" s="19">
        <v>27</v>
      </c>
      <c r="K70" s="19"/>
      <c r="L70" s="189">
        <f t="shared" si="0"/>
        <v>59</v>
      </c>
      <c r="M70" s="632">
        <f t="shared" si="1"/>
        <v>41.5</v>
      </c>
      <c r="N70" s="19">
        <v>75</v>
      </c>
      <c r="O70" s="19">
        <v>235</v>
      </c>
      <c r="P70" s="19">
        <v>127</v>
      </c>
      <c r="Q70" s="189">
        <f t="shared" si="2"/>
        <v>437</v>
      </c>
      <c r="R70" s="56"/>
      <c r="S70" s="632">
        <f t="shared" si="3"/>
        <v>605.5</v>
      </c>
      <c r="T70" s="56"/>
      <c r="U70" s="637">
        <f t="shared" si="4"/>
        <v>6.8538398018166802E-2</v>
      </c>
      <c r="V70" s="600"/>
      <c r="Z70" s="629"/>
      <c r="AA70" s="629"/>
      <c r="AB70" s="628">
        <v>0</v>
      </c>
      <c r="AC70" s="628">
        <v>17</v>
      </c>
      <c r="AD70" s="600">
        <v>27</v>
      </c>
      <c r="AE70" s="600">
        <v>0</v>
      </c>
      <c r="AF70" s="600"/>
    </row>
    <row r="71" spans="1:32" x14ac:dyDescent="0.2">
      <c r="A71" s="304" t="s">
        <v>155</v>
      </c>
      <c r="B71" s="549">
        <v>18</v>
      </c>
      <c r="C71" s="19"/>
      <c r="D71" s="189">
        <v>18</v>
      </c>
      <c r="E71" s="19">
        <v>3</v>
      </c>
      <c r="F71" s="19">
        <v>5</v>
      </c>
      <c r="G71" s="19"/>
      <c r="H71" s="19"/>
      <c r="I71" s="19"/>
      <c r="J71" s="19">
        <v>1</v>
      </c>
      <c r="K71" s="19"/>
      <c r="L71" s="189">
        <f t="shared" si="0"/>
        <v>9</v>
      </c>
      <c r="M71" s="632">
        <f t="shared" si="1"/>
        <v>13.5</v>
      </c>
      <c r="N71" s="19">
        <v>9</v>
      </c>
      <c r="O71" s="19">
        <v>17</v>
      </c>
      <c r="P71" s="19">
        <v>3</v>
      </c>
      <c r="Q71" s="189">
        <f t="shared" si="2"/>
        <v>29</v>
      </c>
      <c r="R71" s="56"/>
      <c r="S71" s="632">
        <f t="shared" si="3"/>
        <v>45.5</v>
      </c>
      <c r="T71" s="56"/>
      <c r="U71" s="637">
        <f t="shared" si="4"/>
        <v>0.2967032967032967</v>
      </c>
      <c r="V71" s="600"/>
      <c r="Z71" s="629"/>
      <c r="AA71" s="629"/>
      <c r="AB71" s="628">
        <v>0</v>
      </c>
      <c r="AC71" s="628">
        <v>3</v>
      </c>
      <c r="AD71" s="600">
        <v>1</v>
      </c>
      <c r="AE71" s="600">
        <v>0</v>
      </c>
      <c r="AF71" s="600"/>
    </row>
    <row r="72" spans="1:32" x14ac:dyDescent="0.2">
      <c r="A72" s="305" t="s">
        <v>156</v>
      </c>
      <c r="B72" s="550">
        <v>30</v>
      </c>
      <c r="C72" s="22">
        <v>11</v>
      </c>
      <c r="D72" s="214">
        <v>41</v>
      </c>
      <c r="E72" s="22">
        <v>31</v>
      </c>
      <c r="F72" s="22">
        <v>7</v>
      </c>
      <c r="G72" s="22">
        <v>11</v>
      </c>
      <c r="H72" s="22"/>
      <c r="I72" s="22"/>
      <c r="J72" s="22">
        <v>33</v>
      </c>
      <c r="K72" s="22">
        <v>3</v>
      </c>
      <c r="L72" s="214">
        <f t="shared" si="0"/>
        <v>96</v>
      </c>
      <c r="M72" s="633">
        <f t="shared" si="1"/>
        <v>75.666666666666657</v>
      </c>
      <c r="N72" s="22">
        <v>102</v>
      </c>
      <c r="O72" s="22">
        <v>270</v>
      </c>
      <c r="P72" s="22">
        <v>146</v>
      </c>
      <c r="Q72" s="214">
        <f t="shared" si="2"/>
        <v>518</v>
      </c>
      <c r="R72" s="56"/>
      <c r="S72" s="633">
        <f t="shared" si="3"/>
        <v>739.66666666666663</v>
      </c>
      <c r="T72" s="56"/>
      <c r="U72" s="638">
        <f t="shared" si="4"/>
        <v>0.10229833258224424</v>
      </c>
      <c r="V72" s="600"/>
      <c r="Z72" s="629"/>
      <c r="AA72" s="629"/>
      <c r="AB72" s="628">
        <v>9</v>
      </c>
      <c r="AC72" s="628">
        <v>22</v>
      </c>
      <c r="AD72" s="600">
        <v>31</v>
      </c>
      <c r="AE72" s="600">
        <v>2</v>
      </c>
      <c r="AF72" s="600"/>
    </row>
    <row r="73" spans="1:32" ht="13.5" x14ac:dyDescent="0.25">
      <c r="A73" s="111" t="s">
        <v>241</v>
      </c>
      <c r="B73" s="551">
        <v>22</v>
      </c>
      <c r="C73" s="73">
        <v>54</v>
      </c>
      <c r="D73" s="28">
        <v>76</v>
      </c>
      <c r="E73" s="73">
        <v>44</v>
      </c>
      <c r="F73" s="73">
        <v>23</v>
      </c>
      <c r="G73" s="73">
        <v>7</v>
      </c>
      <c r="H73" s="73"/>
      <c r="I73" s="73">
        <v>19</v>
      </c>
      <c r="J73" s="73">
        <v>12</v>
      </c>
      <c r="K73" s="73"/>
      <c r="L73" s="28">
        <f t="shared" si="0"/>
        <v>159</v>
      </c>
      <c r="M73" s="631">
        <f t="shared" si="1"/>
        <v>114.375</v>
      </c>
      <c r="N73" s="73">
        <v>152</v>
      </c>
      <c r="O73" s="73">
        <v>358</v>
      </c>
      <c r="P73" s="73">
        <v>196</v>
      </c>
      <c r="Q73" s="27">
        <f t="shared" si="2"/>
        <v>706</v>
      </c>
      <c r="R73" s="56"/>
      <c r="S73" s="631">
        <f t="shared" si="3"/>
        <v>1016.375</v>
      </c>
      <c r="T73" s="56"/>
      <c r="U73" s="641">
        <f t="shared" si="4"/>
        <v>0.11253228385192474</v>
      </c>
      <c r="V73" s="600"/>
      <c r="Z73" s="629"/>
      <c r="AA73" s="629"/>
      <c r="AB73" s="628">
        <v>18</v>
      </c>
      <c r="AC73" s="628">
        <v>26</v>
      </c>
      <c r="AD73" s="600">
        <v>12</v>
      </c>
      <c r="AE73" s="600">
        <v>0</v>
      </c>
      <c r="AF73" s="600"/>
    </row>
    <row r="74" spans="1:32" x14ac:dyDescent="0.2">
      <c r="A74" s="303" t="s">
        <v>157</v>
      </c>
      <c r="B74" s="548">
        <v>22</v>
      </c>
      <c r="C74" s="16">
        <v>54</v>
      </c>
      <c r="D74" s="188">
        <v>76</v>
      </c>
      <c r="E74" s="16">
        <v>44</v>
      </c>
      <c r="F74" s="16">
        <v>23</v>
      </c>
      <c r="G74" s="16">
        <v>7</v>
      </c>
      <c r="H74" s="16"/>
      <c r="I74" s="16">
        <v>19</v>
      </c>
      <c r="J74" s="16">
        <v>12</v>
      </c>
      <c r="K74" s="16"/>
      <c r="L74" s="188">
        <f t="shared" si="0"/>
        <v>159</v>
      </c>
      <c r="M74" s="635">
        <f t="shared" ref="M74:M137" si="5">C74/3+AB74/2+AC74+F74*2+G74+H74+I74/8+AD74/2+AE74+K74</f>
        <v>114.375</v>
      </c>
      <c r="N74" s="16">
        <v>152</v>
      </c>
      <c r="O74" s="16">
        <v>358</v>
      </c>
      <c r="P74" s="16">
        <v>196</v>
      </c>
      <c r="Q74" s="188">
        <f t="shared" ref="Q74:Q137" si="6">SUM(N74:P74)</f>
        <v>706</v>
      </c>
      <c r="R74" s="56"/>
      <c r="S74" s="635">
        <f t="shared" ref="S74:S137" si="7">M74+N74+O74+P74*2</f>
        <v>1016.375</v>
      </c>
      <c r="T74" s="56"/>
      <c r="U74" s="640">
        <f t="shared" ref="U74:U137" si="8">M74/S74</f>
        <v>0.11253228385192474</v>
      </c>
      <c r="V74" s="600"/>
      <c r="Z74" s="629"/>
      <c r="AA74" s="629"/>
      <c r="AB74" s="628">
        <v>18</v>
      </c>
      <c r="AC74" s="628">
        <v>26</v>
      </c>
      <c r="AD74" s="600">
        <v>12</v>
      </c>
      <c r="AE74" s="600">
        <v>0</v>
      </c>
      <c r="AF74" s="600"/>
    </row>
    <row r="75" spans="1:32" ht="13.5" x14ac:dyDescent="0.25">
      <c r="A75" s="111" t="s">
        <v>242</v>
      </c>
      <c r="B75" s="551">
        <v>382</v>
      </c>
      <c r="C75" s="73">
        <v>687</v>
      </c>
      <c r="D75" s="28">
        <v>1069</v>
      </c>
      <c r="E75" s="73">
        <v>287</v>
      </c>
      <c r="F75" s="73">
        <v>67</v>
      </c>
      <c r="G75" s="73">
        <v>66</v>
      </c>
      <c r="H75" s="73">
        <v>8</v>
      </c>
      <c r="I75" s="73">
        <v>167</v>
      </c>
      <c r="J75" s="73">
        <v>158</v>
      </c>
      <c r="K75" s="73">
        <v>104</v>
      </c>
      <c r="L75" s="28">
        <f t="shared" ref="L75:L141" si="9">C75+SUM(E75:K75)</f>
        <v>1544</v>
      </c>
      <c r="M75" s="631">
        <f t="shared" si="5"/>
        <v>890.875</v>
      </c>
      <c r="N75" s="73">
        <v>1008</v>
      </c>
      <c r="O75" s="73">
        <v>2206</v>
      </c>
      <c r="P75" s="73">
        <v>1023</v>
      </c>
      <c r="Q75" s="27">
        <f t="shared" si="6"/>
        <v>4237</v>
      </c>
      <c r="R75" s="56"/>
      <c r="S75" s="631">
        <f t="shared" si="7"/>
        <v>6150.875</v>
      </c>
      <c r="T75" s="56"/>
      <c r="U75" s="641">
        <f t="shared" si="8"/>
        <v>0.14483711667039242</v>
      </c>
      <c r="V75" s="600"/>
      <c r="Z75" s="629"/>
      <c r="AA75" s="629"/>
      <c r="AB75" s="628">
        <v>77</v>
      </c>
      <c r="AC75" s="628">
        <v>210</v>
      </c>
      <c r="AD75" s="600">
        <v>155</v>
      </c>
      <c r="AE75" s="600">
        <v>3</v>
      </c>
      <c r="AF75" s="600"/>
    </row>
    <row r="76" spans="1:32" x14ac:dyDescent="0.2">
      <c r="A76" s="304" t="s">
        <v>158</v>
      </c>
      <c r="B76" s="549">
        <v>146</v>
      </c>
      <c r="C76" s="19">
        <v>273</v>
      </c>
      <c r="D76" s="189">
        <v>419</v>
      </c>
      <c r="E76" s="19">
        <v>42</v>
      </c>
      <c r="F76" s="19">
        <v>15</v>
      </c>
      <c r="G76" s="19">
        <v>1</v>
      </c>
      <c r="H76" s="19"/>
      <c r="I76" s="19">
        <v>21</v>
      </c>
      <c r="J76" s="19">
        <v>10</v>
      </c>
      <c r="K76" s="19">
        <v>66</v>
      </c>
      <c r="L76" s="189">
        <f t="shared" si="9"/>
        <v>428</v>
      </c>
      <c r="M76" s="632">
        <f t="shared" si="5"/>
        <v>220.125</v>
      </c>
      <c r="N76" s="19">
        <v>297</v>
      </c>
      <c r="O76" s="19">
        <v>757</v>
      </c>
      <c r="P76" s="19">
        <v>367</v>
      </c>
      <c r="Q76" s="189">
        <f t="shared" si="6"/>
        <v>1421</v>
      </c>
      <c r="R76" s="56"/>
      <c r="S76" s="632">
        <f t="shared" si="7"/>
        <v>2008.125</v>
      </c>
      <c r="T76" s="56"/>
      <c r="U76" s="637">
        <f t="shared" si="8"/>
        <v>0.1096171802054155</v>
      </c>
      <c r="V76" s="600"/>
      <c r="Z76" s="629"/>
      <c r="AA76" s="629"/>
      <c r="AB76" s="628">
        <v>35</v>
      </c>
      <c r="AC76" s="628">
        <v>7</v>
      </c>
      <c r="AD76" s="600">
        <v>10</v>
      </c>
      <c r="AE76" s="600">
        <v>0</v>
      </c>
      <c r="AF76" s="600"/>
    </row>
    <row r="77" spans="1:32" x14ac:dyDescent="0.2">
      <c r="A77" s="303" t="s">
        <v>159</v>
      </c>
      <c r="B77" s="548">
        <v>69</v>
      </c>
      <c r="C77" s="16">
        <v>75</v>
      </c>
      <c r="D77" s="188">
        <v>144</v>
      </c>
      <c r="E77" s="16">
        <v>70</v>
      </c>
      <c r="F77" s="16">
        <v>9</v>
      </c>
      <c r="G77" s="16">
        <v>16</v>
      </c>
      <c r="H77" s="16">
        <v>6</v>
      </c>
      <c r="I77" s="16">
        <v>32</v>
      </c>
      <c r="J77" s="16">
        <v>35</v>
      </c>
      <c r="K77" s="16"/>
      <c r="L77" s="188">
        <f t="shared" si="9"/>
        <v>243</v>
      </c>
      <c r="M77" s="635">
        <f t="shared" si="5"/>
        <v>156.5</v>
      </c>
      <c r="N77" s="16">
        <v>190</v>
      </c>
      <c r="O77" s="16">
        <v>363</v>
      </c>
      <c r="P77" s="16">
        <v>113</v>
      </c>
      <c r="Q77" s="188">
        <f t="shared" si="6"/>
        <v>666</v>
      </c>
      <c r="R77" s="56"/>
      <c r="S77" s="635">
        <f t="shared" si="7"/>
        <v>935.5</v>
      </c>
      <c r="T77" s="56"/>
      <c r="U77" s="640">
        <f t="shared" si="8"/>
        <v>0.16729021913415287</v>
      </c>
      <c r="V77" s="600"/>
      <c r="Z77" s="629"/>
      <c r="AA77" s="629"/>
      <c r="AB77" s="628">
        <v>0</v>
      </c>
      <c r="AC77" s="628">
        <v>70</v>
      </c>
      <c r="AD77" s="600">
        <v>35</v>
      </c>
      <c r="AE77" s="600">
        <v>0</v>
      </c>
      <c r="AF77" s="600"/>
    </row>
    <row r="78" spans="1:32" x14ac:dyDescent="0.2">
      <c r="A78" s="304" t="s">
        <v>160</v>
      </c>
      <c r="B78" s="549">
        <v>36</v>
      </c>
      <c r="C78" s="19">
        <v>38</v>
      </c>
      <c r="D78" s="189">
        <v>74</v>
      </c>
      <c r="E78" s="19">
        <v>63</v>
      </c>
      <c r="F78" s="19"/>
      <c r="G78" s="19">
        <v>18</v>
      </c>
      <c r="H78" s="19">
        <v>1</v>
      </c>
      <c r="I78" s="19">
        <v>47</v>
      </c>
      <c r="J78" s="19">
        <v>63</v>
      </c>
      <c r="K78" s="19">
        <v>5</v>
      </c>
      <c r="L78" s="189">
        <f t="shared" si="9"/>
        <v>235</v>
      </c>
      <c r="M78" s="632">
        <f t="shared" si="5"/>
        <v>137.04166666666669</v>
      </c>
      <c r="N78" s="19">
        <v>135</v>
      </c>
      <c r="O78" s="19">
        <v>266</v>
      </c>
      <c r="P78" s="19">
        <v>94</v>
      </c>
      <c r="Q78" s="189">
        <f t="shared" si="6"/>
        <v>495</v>
      </c>
      <c r="R78" s="56"/>
      <c r="S78" s="632">
        <f t="shared" si="7"/>
        <v>726.04166666666674</v>
      </c>
      <c r="T78" s="56"/>
      <c r="U78" s="637">
        <f t="shared" si="8"/>
        <v>0.18875179340028694</v>
      </c>
      <c r="V78" s="600"/>
      <c r="Z78" s="629"/>
      <c r="AA78" s="629"/>
      <c r="AB78" s="628">
        <v>2</v>
      </c>
      <c r="AC78" s="628">
        <v>61</v>
      </c>
      <c r="AD78" s="600">
        <v>61</v>
      </c>
      <c r="AE78" s="600">
        <v>2</v>
      </c>
      <c r="AF78" s="600"/>
    </row>
    <row r="79" spans="1:32" x14ac:dyDescent="0.2">
      <c r="A79" s="304" t="s">
        <v>588</v>
      </c>
      <c r="B79" s="549">
        <v>32</v>
      </c>
      <c r="C79" s="19">
        <v>35</v>
      </c>
      <c r="D79" s="189">
        <v>67</v>
      </c>
      <c r="E79" s="19">
        <v>10</v>
      </c>
      <c r="F79" s="19">
        <v>1</v>
      </c>
      <c r="G79" s="19"/>
      <c r="H79" s="19"/>
      <c r="I79" s="19">
        <v>13</v>
      </c>
      <c r="J79" s="19">
        <v>5</v>
      </c>
      <c r="K79" s="19">
        <v>5</v>
      </c>
      <c r="L79" s="189">
        <f t="shared" si="9"/>
        <v>69</v>
      </c>
      <c r="M79" s="632">
        <f t="shared" si="5"/>
        <v>31.791666666666664</v>
      </c>
      <c r="N79" s="19">
        <v>33</v>
      </c>
      <c r="O79" s="19">
        <v>73</v>
      </c>
      <c r="P79" s="19">
        <v>21</v>
      </c>
      <c r="Q79" s="189">
        <f t="shared" si="6"/>
        <v>127</v>
      </c>
      <c r="R79" s="56"/>
      <c r="S79" s="632">
        <f t="shared" si="7"/>
        <v>179.79166666666666</v>
      </c>
      <c r="T79" s="56"/>
      <c r="U79" s="637">
        <f t="shared" si="8"/>
        <v>0.1768250289687138</v>
      </c>
      <c r="V79" s="600"/>
      <c r="Z79" s="629"/>
      <c r="AA79" s="629"/>
      <c r="AB79" s="628">
        <v>2</v>
      </c>
      <c r="AC79" s="628">
        <v>8</v>
      </c>
      <c r="AD79" s="600">
        <v>5</v>
      </c>
      <c r="AE79" s="600">
        <v>0</v>
      </c>
      <c r="AF79" s="600"/>
    </row>
    <row r="80" spans="1:32" x14ac:dyDescent="0.2">
      <c r="A80" s="304" t="s">
        <v>161</v>
      </c>
      <c r="B80" s="549">
        <v>37</v>
      </c>
      <c r="C80" s="19">
        <v>143</v>
      </c>
      <c r="D80" s="189">
        <v>180</v>
      </c>
      <c r="E80" s="19">
        <v>26</v>
      </c>
      <c r="F80" s="19"/>
      <c r="G80" s="19">
        <v>17</v>
      </c>
      <c r="H80" s="19">
        <v>1</v>
      </c>
      <c r="I80" s="19">
        <v>3</v>
      </c>
      <c r="J80" s="19">
        <v>2</v>
      </c>
      <c r="K80" s="19"/>
      <c r="L80" s="189">
        <f t="shared" si="9"/>
        <v>192</v>
      </c>
      <c r="M80" s="632">
        <f t="shared" si="5"/>
        <v>91.541666666666657</v>
      </c>
      <c r="N80" s="19">
        <v>72</v>
      </c>
      <c r="O80" s="19">
        <v>113</v>
      </c>
      <c r="P80" s="19">
        <v>117</v>
      </c>
      <c r="Q80" s="189">
        <f t="shared" si="6"/>
        <v>302</v>
      </c>
      <c r="R80" s="56"/>
      <c r="S80" s="632">
        <f t="shared" si="7"/>
        <v>510.54166666666663</v>
      </c>
      <c r="T80" s="56"/>
      <c r="U80" s="637">
        <f t="shared" si="8"/>
        <v>0.17930302782991919</v>
      </c>
      <c r="V80" s="600"/>
      <c r="Z80" s="629"/>
      <c r="AA80" s="629"/>
      <c r="AB80" s="628">
        <v>3</v>
      </c>
      <c r="AC80" s="628">
        <v>23</v>
      </c>
      <c r="AD80" s="600">
        <v>2</v>
      </c>
      <c r="AE80" s="600">
        <v>0</v>
      </c>
      <c r="AF80" s="600"/>
    </row>
    <row r="81" spans="1:32" x14ac:dyDescent="0.2">
      <c r="A81" s="304" t="s">
        <v>311</v>
      </c>
      <c r="B81" s="549"/>
      <c r="C81" s="19"/>
      <c r="D81" s="189"/>
      <c r="E81" s="19"/>
      <c r="F81" s="19">
        <v>29</v>
      </c>
      <c r="G81" s="19"/>
      <c r="H81" s="19"/>
      <c r="I81" s="19"/>
      <c r="J81" s="19">
        <v>3</v>
      </c>
      <c r="K81" s="19"/>
      <c r="L81" s="189">
        <f t="shared" si="9"/>
        <v>32</v>
      </c>
      <c r="M81" s="632">
        <f t="shared" si="5"/>
        <v>59.5</v>
      </c>
      <c r="N81" s="19">
        <v>1</v>
      </c>
      <c r="O81" s="19">
        <v>1</v>
      </c>
      <c r="P81" s="19">
        <v>6</v>
      </c>
      <c r="Q81" s="189">
        <f t="shared" si="6"/>
        <v>8</v>
      </c>
      <c r="R81" s="56"/>
      <c r="S81" s="632">
        <f t="shared" si="7"/>
        <v>73.5</v>
      </c>
      <c r="T81" s="56"/>
      <c r="U81" s="637">
        <f t="shared" si="8"/>
        <v>0.80952380952380953</v>
      </c>
      <c r="V81" s="600"/>
      <c r="Z81" s="629"/>
      <c r="AA81" s="629"/>
      <c r="AB81" s="628"/>
      <c r="AC81" s="628"/>
      <c r="AD81" s="600">
        <v>3</v>
      </c>
      <c r="AE81" s="600">
        <v>0</v>
      </c>
      <c r="AF81" s="600"/>
    </row>
    <row r="82" spans="1:32" x14ac:dyDescent="0.2">
      <c r="A82" s="304" t="s">
        <v>162</v>
      </c>
      <c r="B82" s="549"/>
      <c r="C82" s="19"/>
      <c r="D82" s="189"/>
      <c r="E82" s="19">
        <v>2</v>
      </c>
      <c r="F82" s="19"/>
      <c r="G82" s="19"/>
      <c r="H82" s="19"/>
      <c r="I82" s="19"/>
      <c r="J82" s="19">
        <v>4</v>
      </c>
      <c r="K82" s="19"/>
      <c r="L82" s="189">
        <f t="shared" si="9"/>
        <v>6</v>
      </c>
      <c r="M82" s="632">
        <f t="shared" si="5"/>
        <v>4</v>
      </c>
      <c r="N82" s="19">
        <v>6</v>
      </c>
      <c r="O82" s="19">
        <v>6</v>
      </c>
      <c r="P82" s="19"/>
      <c r="Q82" s="189">
        <f t="shared" si="6"/>
        <v>12</v>
      </c>
      <c r="R82" s="56"/>
      <c r="S82" s="632">
        <f t="shared" si="7"/>
        <v>16</v>
      </c>
      <c r="T82" s="56"/>
      <c r="U82" s="637">
        <f t="shared" si="8"/>
        <v>0.25</v>
      </c>
      <c r="V82" s="600"/>
      <c r="Z82" s="629"/>
      <c r="AA82" s="629"/>
      <c r="AB82" s="628">
        <v>0</v>
      </c>
      <c r="AC82" s="628">
        <v>2</v>
      </c>
      <c r="AD82" s="600">
        <v>4</v>
      </c>
      <c r="AE82" s="600">
        <v>0</v>
      </c>
      <c r="AF82" s="600"/>
    </row>
    <row r="83" spans="1:32" x14ac:dyDescent="0.2">
      <c r="A83" s="304" t="s">
        <v>163</v>
      </c>
      <c r="B83" s="549"/>
      <c r="C83" s="19">
        <v>3</v>
      </c>
      <c r="D83" s="189">
        <v>3</v>
      </c>
      <c r="E83" s="19">
        <v>11</v>
      </c>
      <c r="F83" s="19"/>
      <c r="G83" s="19"/>
      <c r="H83" s="19"/>
      <c r="I83" s="19">
        <v>12</v>
      </c>
      <c r="J83" s="19">
        <v>5</v>
      </c>
      <c r="K83" s="19"/>
      <c r="L83" s="189">
        <f t="shared" si="9"/>
        <v>31</v>
      </c>
      <c r="M83" s="632">
        <f t="shared" si="5"/>
        <v>13</v>
      </c>
      <c r="N83" s="19">
        <v>17</v>
      </c>
      <c r="O83" s="19">
        <v>26</v>
      </c>
      <c r="P83" s="19">
        <v>5</v>
      </c>
      <c r="Q83" s="189">
        <f t="shared" si="6"/>
        <v>48</v>
      </c>
      <c r="R83" s="56"/>
      <c r="S83" s="632">
        <f t="shared" si="7"/>
        <v>66</v>
      </c>
      <c r="T83" s="56"/>
      <c r="U83" s="637">
        <f t="shared" si="8"/>
        <v>0.19696969696969696</v>
      </c>
      <c r="V83" s="600"/>
      <c r="Z83" s="629"/>
      <c r="AA83" s="629"/>
      <c r="AB83" s="628">
        <v>6</v>
      </c>
      <c r="AC83" s="628">
        <v>5</v>
      </c>
      <c r="AD83" s="600">
        <v>5</v>
      </c>
      <c r="AE83" s="600">
        <v>0</v>
      </c>
      <c r="AF83" s="600"/>
    </row>
    <row r="84" spans="1:32" x14ac:dyDescent="0.2">
      <c r="A84" s="304" t="s">
        <v>164</v>
      </c>
      <c r="B84" s="549">
        <v>43</v>
      </c>
      <c r="C84" s="19">
        <v>69</v>
      </c>
      <c r="D84" s="189">
        <v>112</v>
      </c>
      <c r="E84" s="19">
        <v>29</v>
      </c>
      <c r="F84" s="19">
        <v>13</v>
      </c>
      <c r="G84" s="19">
        <v>4</v>
      </c>
      <c r="H84" s="19"/>
      <c r="I84" s="19">
        <v>20</v>
      </c>
      <c r="J84" s="19">
        <v>11</v>
      </c>
      <c r="K84" s="19"/>
      <c r="L84" s="189">
        <f t="shared" si="9"/>
        <v>146</v>
      </c>
      <c r="M84" s="632">
        <f t="shared" si="5"/>
        <v>83.5</v>
      </c>
      <c r="N84" s="19">
        <v>140</v>
      </c>
      <c r="O84" s="19">
        <v>286</v>
      </c>
      <c r="P84" s="19">
        <v>101</v>
      </c>
      <c r="Q84" s="189">
        <f t="shared" si="6"/>
        <v>527</v>
      </c>
      <c r="R84" s="56"/>
      <c r="S84" s="632">
        <f t="shared" si="7"/>
        <v>711.5</v>
      </c>
      <c r="T84" s="56"/>
      <c r="U84" s="637">
        <f t="shared" si="8"/>
        <v>0.11735769501054111</v>
      </c>
      <c r="V84" s="600"/>
      <c r="Z84" s="629"/>
      <c r="AA84" s="629"/>
      <c r="AB84" s="628">
        <v>13</v>
      </c>
      <c r="AC84" s="628">
        <v>16</v>
      </c>
      <c r="AD84" s="600">
        <v>11</v>
      </c>
      <c r="AE84" s="600">
        <v>0</v>
      </c>
      <c r="AF84" s="600"/>
    </row>
    <row r="85" spans="1:32" x14ac:dyDescent="0.2">
      <c r="A85" s="304" t="s">
        <v>165</v>
      </c>
      <c r="B85" s="549">
        <v>16</v>
      </c>
      <c r="C85" s="19">
        <v>49</v>
      </c>
      <c r="D85" s="189">
        <v>65</v>
      </c>
      <c r="E85" s="19">
        <v>30</v>
      </c>
      <c r="F85" s="19"/>
      <c r="G85" s="19">
        <v>9</v>
      </c>
      <c r="H85" s="19"/>
      <c r="I85" s="19">
        <v>18</v>
      </c>
      <c r="J85" s="19">
        <v>19</v>
      </c>
      <c r="K85" s="19">
        <v>28</v>
      </c>
      <c r="L85" s="189">
        <f t="shared" si="9"/>
        <v>153</v>
      </c>
      <c r="M85" s="632">
        <f t="shared" si="5"/>
        <v>89.083333333333329</v>
      </c>
      <c r="N85" s="19">
        <v>107</v>
      </c>
      <c r="O85" s="19">
        <v>296</v>
      </c>
      <c r="P85" s="19">
        <v>162</v>
      </c>
      <c r="Q85" s="189">
        <f t="shared" si="6"/>
        <v>565</v>
      </c>
      <c r="R85" s="56"/>
      <c r="S85" s="632">
        <f t="shared" si="7"/>
        <v>816.08333333333326</v>
      </c>
      <c r="T85" s="56"/>
      <c r="U85" s="637">
        <f t="shared" si="8"/>
        <v>0.10915960379863168</v>
      </c>
      <c r="V85" s="600"/>
      <c r="Z85" s="629"/>
      <c r="AA85" s="629"/>
      <c r="AB85" s="628">
        <v>12</v>
      </c>
      <c r="AC85" s="628">
        <v>18</v>
      </c>
      <c r="AD85" s="600">
        <v>19</v>
      </c>
      <c r="AE85" s="600">
        <v>0</v>
      </c>
      <c r="AF85" s="600"/>
    </row>
    <row r="86" spans="1:32" x14ac:dyDescent="0.2">
      <c r="A86" s="304" t="s">
        <v>166</v>
      </c>
      <c r="B86" s="549">
        <v>3</v>
      </c>
      <c r="C86" s="19">
        <v>2</v>
      </c>
      <c r="D86" s="189">
        <v>5</v>
      </c>
      <c r="E86" s="19">
        <v>4</v>
      </c>
      <c r="F86" s="19"/>
      <c r="G86" s="19">
        <v>1</v>
      </c>
      <c r="H86" s="19"/>
      <c r="I86" s="19">
        <v>1</v>
      </c>
      <c r="J86" s="19">
        <v>1</v>
      </c>
      <c r="K86" s="19"/>
      <c r="L86" s="189">
        <f t="shared" si="9"/>
        <v>9</v>
      </c>
      <c r="M86" s="632">
        <f t="shared" si="5"/>
        <v>4.7916666666666661</v>
      </c>
      <c r="N86" s="19">
        <v>10</v>
      </c>
      <c r="O86" s="19">
        <v>19</v>
      </c>
      <c r="P86" s="19">
        <v>37</v>
      </c>
      <c r="Q86" s="189">
        <f t="shared" si="6"/>
        <v>66</v>
      </c>
      <c r="R86" s="56"/>
      <c r="S86" s="632">
        <f t="shared" si="7"/>
        <v>107.79166666666666</v>
      </c>
      <c r="T86" s="56"/>
      <c r="U86" s="637">
        <f t="shared" si="8"/>
        <v>4.4453034402783143E-2</v>
      </c>
      <c r="V86" s="600"/>
      <c r="Z86" s="629"/>
      <c r="AA86" s="629"/>
      <c r="AB86" s="628">
        <v>4</v>
      </c>
      <c r="AC86" s="628">
        <v>0</v>
      </c>
      <c r="AD86" s="600">
        <v>0</v>
      </c>
      <c r="AE86" s="600">
        <v>1</v>
      </c>
      <c r="AF86" s="600"/>
    </row>
    <row r="87" spans="1:32" ht="13.5" x14ac:dyDescent="0.25">
      <c r="A87" s="111" t="s">
        <v>243</v>
      </c>
      <c r="B87" s="551">
        <v>366</v>
      </c>
      <c r="C87" s="73">
        <v>262</v>
      </c>
      <c r="D87" s="28">
        <v>628</v>
      </c>
      <c r="E87" s="73">
        <v>185</v>
      </c>
      <c r="F87" s="73">
        <v>29</v>
      </c>
      <c r="G87" s="73">
        <v>26</v>
      </c>
      <c r="H87" s="73">
        <v>1</v>
      </c>
      <c r="I87" s="73">
        <v>6</v>
      </c>
      <c r="J87" s="73">
        <v>81</v>
      </c>
      <c r="K87" s="73">
        <v>29</v>
      </c>
      <c r="L87" s="28">
        <f t="shared" si="9"/>
        <v>619</v>
      </c>
      <c r="M87" s="631">
        <f t="shared" si="5"/>
        <v>408.08333333333331</v>
      </c>
      <c r="N87" s="73">
        <v>638</v>
      </c>
      <c r="O87" s="73">
        <v>1324</v>
      </c>
      <c r="P87" s="73">
        <v>566</v>
      </c>
      <c r="Q87" s="27">
        <f t="shared" si="6"/>
        <v>2528</v>
      </c>
      <c r="R87" s="56"/>
      <c r="S87" s="631">
        <f t="shared" si="7"/>
        <v>3502.083333333333</v>
      </c>
      <c r="T87" s="56"/>
      <c r="U87" s="641">
        <f t="shared" si="8"/>
        <v>0.11652587745389649</v>
      </c>
      <c r="V87" s="600"/>
      <c r="Z87" s="629"/>
      <c r="AA87" s="629"/>
      <c r="AB87" s="628">
        <v>43</v>
      </c>
      <c r="AC87" s="628">
        <v>142</v>
      </c>
      <c r="AD87" s="600">
        <v>77</v>
      </c>
      <c r="AE87" s="600">
        <v>4</v>
      </c>
      <c r="AF87" s="600"/>
    </row>
    <row r="88" spans="1:32" x14ac:dyDescent="0.2">
      <c r="A88" s="304" t="s">
        <v>480</v>
      </c>
      <c r="B88" s="549">
        <v>292</v>
      </c>
      <c r="C88" s="19">
        <v>190</v>
      </c>
      <c r="D88" s="189">
        <v>482</v>
      </c>
      <c r="E88" s="19">
        <v>90</v>
      </c>
      <c r="F88" s="19"/>
      <c r="G88" s="19">
        <v>4</v>
      </c>
      <c r="H88" s="19"/>
      <c r="I88" s="19"/>
      <c r="J88" s="19">
        <v>32</v>
      </c>
      <c r="K88" s="19">
        <v>14</v>
      </c>
      <c r="L88" s="189">
        <f t="shared" si="9"/>
        <v>330</v>
      </c>
      <c r="M88" s="632">
        <f t="shared" si="5"/>
        <v>179.33333333333334</v>
      </c>
      <c r="N88" s="19">
        <v>384</v>
      </c>
      <c r="O88" s="19">
        <v>749</v>
      </c>
      <c r="P88" s="19">
        <v>389</v>
      </c>
      <c r="Q88" s="189">
        <f t="shared" si="6"/>
        <v>1522</v>
      </c>
      <c r="R88" s="56"/>
      <c r="S88" s="632">
        <f t="shared" si="7"/>
        <v>2090.3333333333335</v>
      </c>
      <c r="T88" s="56"/>
      <c r="U88" s="637">
        <f t="shared" si="8"/>
        <v>8.5791739754425125E-2</v>
      </c>
      <c r="V88" s="600"/>
      <c r="Z88" s="629"/>
      <c r="AA88" s="629"/>
      <c r="AB88" s="628">
        <v>19</v>
      </c>
      <c r="AC88" s="628">
        <v>71</v>
      </c>
      <c r="AD88" s="600">
        <v>29</v>
      </c>
      <c r="AE88" s="600">
        <v>3</v>
      </c>
      <c r="AF88" s="600"/>
    </row>
    <row r="89" spans="1:32" x14ac:dyDescent="0.2">
      <c r="A89" s="303" t="s">
        <v>167</v>
      </c>
      <c r="B89" s="548">
        <v>34</v>
      </c>
      <c r="C89" s="16">
        <v>35</v>
      </c>
      <c r="D89" s="188">
        <v>69</v>
      </c>
      <c r="E89" s="16">
        <v>42</v>
      </c>
      <c r="F89" s="16">
        <v>15</v>
      </c>
      <c r="G89" s="16">
        <v>16</v>
      </c>
      <c r="H89" s="16"/>
      <c r="I89" s="16">
        <v>1</v>
      </c>
      <c r="J89" s="16">
        <v>28</v>
      </c>
      <c r="K89" s="16">
        <v>14</v>
      </c>
      <c r="L89" s="188">
        <f t="shared" si="9"/>
        <v>151</v>
      </c>
      <c r="M89" s="635">
        <f t="shared" si="5"/>
        <v>126.29166666666666</v>
      </c>
      <c r="N89" s="16">
        <v>143</v>
      </c>
      <c r="O89" s="16">
        <v>294</v>
      </c>
      <c r="P89" s="16">
        <v>88</v>
      </c>
      <c r="Q89" s="188">
        <f t="shared" si="6"/>
        <v>525</v>
      </c>
      <c r="R89" s="56"/>
      <c r="S89" s="635">
        <f t="shared" si="7"/>
        <v>739.29166666666663</v>
      </c>
      <c r="T89" s="56"/>
      <c r="U89" s="640">
        <f t="shared" si="8"/>
        <v>0.17082793214225328</v>
      </c>
      <c r="V89" s="600"/>
      <c r="Z89" s="629"/>
      <c r="AA89" s="629"/>
      <c r="AB89" s="628">
        <v>4</v>
      </c>
      <c r="AC89" s="628">
        <v>38</v>
      </c>
      <c r="AD89" s="600">
        <v>27</v>
      </c>
      <c r="AE89" s="600">
        <v>1</v>
      </c>
      <c r="AF89" s="600"/>
    </row>
    <row r="90" spans="1:32" x14ac:dyDescent="0.2">
      <c r="A90" s="304" t="s">
        <v>168</v>
      </c>
      <c r="B90" s="549">
        <v>18</v>
      </c>
      <c r="C90" s="19">
        <v>10</v>
      </c>
      <c r="D90" s="189">
        <v>28</v>
      </c>
      <c r="E90" s="19">
        <v>5</v>
      </c>
      <c r="F90" s="19"/>
      <c r="G90" s="19"/>
      <c r="H90" s="19"/>
      <c r="I90" s="19"/>
      <c r="J90" s="19"/>
      <c r="K90" s="19"/>
      <c r="L90" s="189">
        <f t="shared" si="9"/>
        <v>15</v>
      </c>
      <c r="M90" s="632">
        <f t="shared" si="5"/>
        <v>7.3333333333333339</v>
      </c>
      <c r="N90" s="19">
        <v>13</v>
      </c>
      <c r="O90" s="19">
        <v>24</v>
      </c>
      <c r="P90" s="19">
        <v>5</v>
      </c>
      <c r="Q90" s="189">
        <f t="shared" si="6"/>
        <v>42</v>
      </c>
      <c r="R90" s="56"/>
      <c r="S90" s="632">
        <f t="shared" si="7"/>
        <v>54.333333333333336</v>
      </c>
      <c r="T90" s="56"/>
      <c r="U90" s="637">
        <f t="shared" si="8"/>
        <v>0.13496932515337423</v>
      </c>
      <c r="V90" s="600"/>
      <c r="Z90" s="629"/>
      <c r="AA90" s="629"/>
      <c r="AB90" s="628">
        <v>2</v>
      </c>
      <c r="AC90" s="628">
        <v>3</v>
      </c>
      <c r="AD90" s="600"/>
      <c r="AE90" s="600"/>
      <c r="AF90" s="600"/>
    </row>
    <row r="91" spans="1:32" x14ac:dyDescent="0.2">
      <c r="A91" s="304" t="s">
        <v>169</v>
      </c>
      <c r="B91" s="549">
        <v>1</v>
      </c>
      <c r="C91" s="19">
        <v>14</v>
      </c>
      <c r="D91" s="189">
        <v>15</v>
      </c>
      <c r="E91" s="19">
        <v>13</v>
      </c>
      <c r="F91" s="19">
        <v>1</v>
      </c>
      <c r="G91" s="19">
        <v>1</v>
      </c>
      <c r="H91" s="19">
        <v>1</v>
      </c>
      <c r="I91" s="19"/>
      <c r="J91" s="19">
        <v>8</v>
      </c>
      <c r="K91" s="19"/>
      <c r="L91" s="189">
        <f t="shared" si="9"/>
        <v>38</v>
      </c>
      <c r="M91" s="632">
        <f t="shared" si="5"/>
        <v>21.166666666666668</v>
      </c>
      <c r="N91" s="19">
        <v>15</v>
      </c>
      <c r="O91" s="19">
        <v>53</v>
      </c>
      <c r="P91" s="19">
        <v>15</v>
      </c>
      <c r="Q91" s="189">
        <f t="shared" si="6"/>
        <v>83</v>
      </c>
      <c r="R91" s="56"/>
      <c r="S91" s="632">
        <f t="shared" si="7"/>
        <v>119.16666666666667</v>
      </c>
      <c r="T91" s="56"/>
      <c r="U91" s="637">
        <f t="shared" si="8"/>
        <v>0.17762237762237762</v>
      </c>
      <c r="V91" s="600"/>
      <c r="Z91" s="629"/>
      <c r="AA91" s="629"/>
      <c r="AB91" s="628">
        <v>9</v>
      </c>
      <c r="AC91" s="628">
        <v>4</v>
      </c>
      <c r="AD91" s="600">
        <v>8</v>
      </c>
      <c r="AE91" s="600">
        <v>0</v>
      </c>
      <c r="AF91" s="600"/>
    </row>
    <row r="92" spans="1:32" x14ac:dyDescent="0.2">
      <c r="A92" s="304" t="s">
        <v>170</v>
      </c>
      <c r="B92" s="549">
        <v>21</v>
      </c>
      <c r="C92" s="19">
        <v>13</v>
      </c>
      <c r="D92" s="189">
        <v>34</v>
      </c>
      <c r="E92" s="19">
        <v>35</v>
      </c>
      <c r="F92" s="19">
        <v>13</v>
      </c>
      <c r="G92" s="19">
        <v>5</v>
      </c>
      <c r="H92" s="19"/>
      <c r="I92" s="19">
        <v>5</v>
      </c>
      <c r="J92" s="19">
        <v>13</v>
      </c>
      <c r="K92" s="19">
        <v>1</v>
      </c>
      <c r="L92" s="189">
        <f t="shared" si="9"/>
        <v>85</v>
      </c>
      <c r="M92" s="632">
        <f t="shared" si="5"/>
        <v>73.958333333333329</v>
      </c>
      <c r="N92" s="19">
        <v>83</v>
      </c>
      <c r="O92" s="19">
        <v>204</v>
      </c>
      <c r="P92" s="19">
        <v>69</v>
      </c>
      <c r="Q92" s="189">
        <f t="shared" si="6"/>
        <v>356</v>
      </c>
      <c r="R92" s="56"/>
      <c r="S92" s="632">
        <f t="shared" si="7"/>
        <v>498.95833333333331</v>
      </c>
      <c r="T92" s="56"/>
      <c r="U92" s="637">
        <f t="shared" si="8"/>
        <v>0.14822546972860126</v>
      </c>
      <c r="V92" s="600"/>
      <c r="Z92" s="629"/>
      <c r="AA92" s="629"/>
      <c r="AB92" s="628">
        <v>9</v>
      </c>
      <c r="AC92" s="628">
        <v>26</v>
      </c>
      <c r="AD92" s="600">
        <v>13</v>
      </c>
      <c r="AE92" s="600">
        <v>0</v>
      </c>
      <c r="AF92" s="600"/>
    </row>
    <row r="93" spans="1:32" ht="13.5" x14ac:dyDescent="0.25">
      <c r="A93" s="111" t="s">
        <v>244</v>
      </c>
      <c r="B93" s="551">
        <v>284</v>
      </c>
      <c r="C93" s="73">
        <v>136</v>
      </c>
      <c r="D93" s="28">
        <v>420</v>
      </c>
      <c r="E93" s="73">
        <v>162</v>
      </c>
      <c r="F93" s="73">
        <v>21</v>
      </c>
      <c r="G93" s="73">
        <v>28</v>
      </c>
      <c r="H93" s="73">
        <v>6</v>
      </c>
      <c r="I93" s="73">
        <v>74</v>
      </c>
      <c r="J93" s="73">
        <v>79</v>
      </c>
      <c r="K93" s="73">
        <v>1</v>
      </c>
      <c r="L93" s="28">
        <f t="shared" si="9"/>
        <v>507</v>
      </c>
      <c r="M93" s="631">
        <f t="shared" si="5"/>
        <v>320.58333333333337</v>
      </c>
      <c r="N93" s="73">
        <v>649</v>
      </c>
      <c r="O93" s="73">
        <v>1373</v>
      </c>
      <c r="P93" s="73">
        <v>578</v>
      </c>
      <c r="Q93" s="27">
        <f t="shared" si="6"/>
        <v>2600</v>
      </c>
      <c r="R93" s="56"/>
      <c r="S93" s="631">
        <f t="shared" si="7"/>
        <v>3498.5833333333335</v>
      </c>
      <c r="T93" s="56"/>
      <c r="U93" s="641">
        <f t="shared" si="8"/>
        <v>9.1632327370602396E-2</v>
      </c>
      <c r="V93" s="600"/>
      <c r="Z93" s="629"/>
      <c r="AA93" s="629"/>
      <c r="AB93" s="628">
        <v>25</v>
      </c>
      <c r="AC93" s="628">
        <v>137</v>
      </c>
      <c r="AD93" s="600">
        <v>79</v>
      </c>
      <c r="AE93" s="600">
        <v>0</v>
      </c>
      <c r="AF93" s="600"/>
    </row>
    <row r="94" spans="1:32" x14ac:dyDescent="0.2">
      <c r="A94" s="304" t="s">
        <v>171</v>
      </c>
      <c r="B94" s="549">
        <v>284</v>
      </c>
      <c r="C94" s="19">
        <v>136</v>
      </c>
      <c r="D94" s="189">
        <v>420</v>
      </c>
      <c r="E94" s="19">
        <v>162</v>
      </c>
      <c r="F94" s="19">
        <v>21</v>
      </c>
      <c r="G94" s="19">
        <v>28</v>
      </c>
      <c r="H94" s="19">
        <v>6</v>
      </c>
      <c r="I94" s="19">
        <v>74</v>
      </c>
      <c r="J94" s="19">
        <v>79</v>
      </c>
      <c r="K94" s="19">
        <v>1</v>
      </c>
      <c r="L94" s="189">
        <f t="shared" si="9"/>
        <v>507</v>
      </c>
      <c r="M94" s="632">
        <f t="shared" si="5"/>
        <v>320.58333333333337</v>
      </c>
      <c r="N94" s="19">
        <v>649</v>
      </c>
      <c r="O94" s="19">
        <v>1373</v>
      </c>
      <c r="P94" s="19">
        <v>578</v>
      </c>
      <c r="Q94" s="189">
        <f t="shared" si="6"/>
        <v>2600</v>
      </c>
      <c r="R94" s="56"/>
      <c r="S94" s="632">
        <f t="shared" si="7"/>
        <v>3498.5833333333335</v>
      </c>
      <c r="T94" s="56"/>
      <c r="U94" s="637">
        <f t="shared" si="8"/>
        <v>9.1632327370602396E-2</v>
      </c>
      <c r="V94" s="600"/>
      <c r="Z94" s="629"/>
      <c r="AA94" s="629"/>
      <c r="AB94" s="628">
        <v>25</v>
      </c>
      <c r="AC94" s="628">
        <v>137</v>
      </c>
      <c r="AD94" s="600">
        <v>79</v>
      </c>
      <c r="AE94" s="600">
        <v>0</v>
      </c>
      <c r="AF94" s="600"/>
    </row>
    <row r="95" spans="1:32" ht="13.5" x14ac:dyDescent="0.25">
      <c r="A95" s="111" t="s">
        <v>245</v>
      </c>
      <c r="B95" s="551">
        <v>256</v>
      </c>
      <c r="C95" s="73">
        <v>178</v>
      </c>
      <c r="D95" s="28">
        <v>434</v>
      </c>
      <c r="E95" s="73">
        <v>178</v>
      </c>
      <c r="F95" s="73">
        <v>35</v>
      </c>
      <c r="G95" s="73">
        <v>41</v>
      </c>
      <c r="H95" s="73">
        <v>1</v>
      </c>
      <c r="I95" s="73">
        <v>56</v>
      </c>
      <c r="J95" s="73">
        <v>93</v>
      </c>
      <c r="K95" s="73">
        <v>93</v>
      </c>
      <c r="L95" s="28">
        <f t="shared" si="9"/>
        <v>675</v>
      </c>
      <c r="M95" s="631">
        <f t="shared" si="5"/>
        <v>516.33333333333337</v>
      </c>
      <c r="N95" s="73">
        <v>602</v>
      </c>
      <c r="O95" s="73">
        <v>1358</v>
      </c>
      <c r="P95" s="73">
        <v>626</v>
      </c>
      <c r="Q95" s="27">
        <f t="shared" si="6"/>
        <v>2586</v>
      </c>
      <c r="R95" s="56"/>
      <c r="S95" s="631">
        <f t="shared" si="7"/>
        <v>3728.3333333333335</v>
      </c>
      <c r="T95" s="56"/>
      <c r="U95" s="641">
        <f t="shared" si="8"/>
        <v>0.13848904783191776</v>
      </c>
      <c r="V95" s="600"/>
      <c r="Z95" s="629"/>
      <c r="AA95" s="629"/>
      <c r="AB95" s="628">
        <v>1</v>
      </c>
      <c r="AC95" s="628">
        <v>177</v>
      </c>
      <c r="AD95" s="600">
        <v>51</v>
      </c>
      <c r="AE95" s="600">
        <v>42</v>
      </c>
      <c r="AF95" s="600"/>
    </row>
    <row r="96" spans="1:32" x14ac:dyDescent="0.2">
      <c r="A96" s="304" t="s">
        <v>173</v>
      </c>
      <c r="B96" s="549">
        <v>66</v>
      </c>
      <c r="C96" s="19">
        <v>52</v>
      </c>
      <c r="D96" s="189">
        <v>118</v>
      </c>
      <c r="E96" s="19">
        <v>49</v>
      </c>
      <c r="F96" s="19">
        <v>8</v>
      </c>
      <c r="G96" s="19">
        <v>10</v>
      </c>
      <c r="H96" s="19">
        <v>1</v>
      </c>
      <c r="I96" s="19">
        <v>36</v>
      </c>
      <c r="J96" s="19">
        <v>38</v>
      </c>
      <c r="K96" s="19">
        <v>14</v>
      </c>
      <c r="L96" s="189">
        <f t="shared" si="9"/>
        <v>208</v>
      </c>
      <c r="M96" s="632">
        <f t="shared" si="5"/>
        <v>130.83333333333331</v>
      </c>
      <c r="N96" s="19">
        <v>136</v>
      </c>
      <c r="O96" s="19">
        <v>341</v>
      </c>
      <c r="P96" s="19">
        <v>138</v>
      </c>
      <c r="Q96" s="189">
        <f t="shared" si="6"/>
        <v>615</v>
      </c>
      <c r="R96" s="56"/>
      <c r="S96" s="632">
        <f t="shared" si="7"/>
        <v>883.83333333333326</v>
      </c>
      <c r="T96" s="56"/>
      <c r="U96" s="637">
        <f t="shared" si="8"/>
        <v>0.14802941731095606</v>
      </c>
      <c r="V96" s="600"/>
      <c r="Z96" s="629"/>
      <c r="AA96" s="629"/>
      <c r="AB96" s="628">
        <v>1</v>
      </c>
      <c r="AC96" s="628">
        <v>48</v>
      </c>
      <c r="AD96" s="600">
        <v>37</v>
      </c>
      <c r="AE96" s="600">
        <v>1</v>
      </c>
      <c r="AF96" s="600"/>
    </row>
    <row r="97" spans="1:32" x14ac:dyDescent="0.2">
      <c r="A97" s="303" t="s">
        <v>174</v>
      </c>
      <c r="B97" s="548">
        <v>19</v>
      </c>
      <c r="C97" s="16">
        <v>53</v>
      </c>
      <c r="D97" s="188">
        <v>72</v>
      </c>
      <c r="E97" s="16">
        <v>45</v>
      </c>
      <c r="F97" s="16">
        <v>2</v>
      </c>
      <c r="G97" s="16">
        <v>7</v>
      </c>
      <c r="H97" s="16"/>
      <c r="I97" s="16">
        <v>17</v>
      </c>
      <c r="J97" s="16">
        <v>13</v>
      </c>
      <c r="K97" s="16">
        <v>20</v>
      </c>
      <c r="L97" s="188">
        <f t="shared" si="9"/>
        <v>157</v>
      </c>
      <c r="M97" s="635">
        <f t="shared" si="5"/>
        <v>102.29166666666667</v>
      </c>
      <c r="N97" s="16">
        <v>105</v>
      </c>
      <c r="O97" s="16">
        <v>250</v>
      </c>
      <c r="P97" s="16">
        <v>118</v>
      </c>
      <c r="Q97" s="188">
        <f t="shared" si="6"/>
        <v>473</v>
      </c>
      <c r="R97" s="56"/>
      <c r="S97" s="635">
        <f t="shared" si="7"/>
        <v>693.29166666666674</v>
      </c>
      <c r="T97" s="56"/>
      <c r="U97" s="640">
        <f t="shared" si="8"/>
        <v>0.14754492457479415</v>
      </c>
      <c r="V97" s="600"/>
      <c r="Z97" s="629"/>
      <c r="AA97" s="629"/>
      <c r="AB97" s="628">
        <v>0</v>
      </c>
      <c r="AC97" s="628">
        <v>45</v>
      </c>
      <c r="AD97" s="600">
        <v>13</v>
      </c>
      <c r="AE97" s="600">
        <v>0</v>
      </c>
      <c r="AF97" s="600"/>
    </row>
    <row r="98" spans="1:32" x14ac:dyDescent="0.2">
      <c r="A98" s="304" t="s">
        <v>172</v>
      </c>
      <c r="B98" s="549">
        <v>167</v>
      </c>
      <c r="C98" s="19">
        <v>66</v>
      </c>
      <c r="D98" s="189">
        <v>233</v>
      </c>
      <c r="E98" s="19">
        <v>84</v>
      </c>
      <c r="F98" s="19">
        <v>25</v>
      </c>
      <c r="G98" s="19">
        <v>23</v>
      </c>
      <c r="H98" s="19"/>
      <c r="I98" s="19">
        <v>3</v>
      </c>
      <c r="J98" s="19">
        <v>41</v>
      </c>
      <c r="K98" s="19">
        <v>32</v>
      </c>
      <c r="L98" s="189">
        <f t="shared" si="9"/>
        <v>274</v>
      </c>
      <c r="M98" s="632">
        <f t="shared" si="5"/>
        <v>252.375</v>
      </c>
      <c r="N98" s="19">
        <v>325</v>
      </c>
      <c r="O98" s="19">
        <v>707</v>
      </c>
      <c r="P98" s="19">
        <v>361</v>
      </c>
      <c r="Q98" s="189">
        <f t="shared" si="6"/>
        <v>1393</v>
      </c>
      <c r="R98" s="56"/>
      <c r="S98" s="632">
        <f t="shared" si="7"/>
        <v>2006.375</v>
      </c>
      <c r="T98" s="56"/>
      <c r="U98" s="637">
        <f t="shared" si="8"/>
        <v>0.12578655535480657</v>
      </c>
      <c r="V98" s="600"/>
      <c r="Z98" s="629"/>
      <c r="AA98" s="629"/>
      <c r="AB98" s="628">
        <v>0</v>
      </c>
      <c r="AC98" s="628">
        <v>84</v>
      </c>
      <c r="AD98" s="600">
        <v>0</v>
      </c>
      <c r="AE98" s="600">
        <v>41</v>
      </c>
      <c r="AF98" s="600"/>
    </row>
    <row r="99" spans="1:32" x14ac:dyDescent="0.2">
      <c r="A99" s="304" t="s">
        <v>589</v>
      </c>
      <c r="B99" s="549">
        <v>4</v>
      </c>
      <c r="C99" s="19">
        <v>7</v>
      </c>
      <c r="D99" s="189">
        <v>11</v>
      </c>
      <c r="E99" s="19"/>
      <c r="F99" s="19"/>
      <c r="G99" s="19">
        <v>1</v>
      </c>
      <c r="H99" s="19"/>
      <c r="I99" s="19"/>
      <c r="J99" s="19">
        <v>1</v>
      </c>
      <c r="K99" s="19">
        <v>27</v>
      </c>
      <c r="L99" s="189">
        <f t="shared" si="9"/>
        <v>36</v>
      </c>
      <c r="M99" s="632">
        <f t="shared" si="5"/>
        <v>30.833333333333332</v>
      </c>
      <c r="N99" s="19">
        <v>36</v>
      </c>
      <c r="O99" s="19">
        <v>60</v>
      </c>
      <c r="P99" s="19">
        <v>9</v>
      </c>
      <c r="Q99" s="189">
        <f t="shared" si="6"/>
        <v>105</v>
      </c>
      <c r="R99" s="56"/>
      <c r="S99" s="632">
        <f t="shared" si="7"/>
        <v>144.83333333333331</v>
      </c>
      <c r="T99" s="56"/>
      <c r="U99" s="637">
        <f t="shared" si="8"/>
        <v>0.21288837744533948</v>
      </c>
      <c r="V99" s="600"/>
      <c r="Z99" s="629"/>
      <c r="AA99" s="629"/>
      <c r="AB99" s="628"/>
      <c r="AC99" s="628"/>
      <c r="AD99" s="600">
        <v>1</v>
      </c>
      <c r="AE99" s="600">
        <v>0</v>
      </c>
      <c r="AF99" s="600"/>
    </row>
    <row r="100" spans="1:32" ht="13.5" x14ac:dyDescent="0.25">
      <c r="A100" s="111" t="s">
        <v>246</v>
      </c>
      <c r="B100" s="551">
        <v>43</v>
      </c>
      <c r="C100" s="73">
        <v>23</v>
      </c>
      <c r="D100" s="28">
        <v>66</v>
      </c>
      <c r="E100" s="73">
        <v>97</v>
      </c>
      <c r="F100" s="73">
        <v>27</v>
      </c>
      <c r="G100" s="73">
        <v>23</v>
      </c>
      <c r="H100" s="73">
        <v>3</v>
      </c>
      <c r="I100" s="73"/>
      <c r="J100" s="73">
        <v>33</v>
      </c>
      <c r="K100" s="73">
        <v>15</v>
      </c>
      <c r="L100" s="28">
        <f t="shared" si="9"/>
        <v>221</v>
      </c>
      <c r="M100" s="631">
        <f t="shared" si="5"/>
        <v>193.66666666666669</v>
      </c>
      <c r="N100" s="73">
        <v>378</v>
      </c>
      <c r="O100" s="73">
        <v>800</v>
      </c>
      <c r="P100" s="73">
        <v>312</v>
      </c>
      <c r="Q100" s="27">
        <f t="shared" si="6"/>
        <v>1490</v>
      </c>
      <c r="R100" s="56"/>
      <c r="S100" s="631">
        <f t="shared" si="7"/>
        <v>1995.6666666666667</v>
      </c>
      <c r="T100" s="56"/>
      <c r="U100" s="641">
        <f t="shared" si="8"/>
        <v>9.7043594454651758E-2</v>
      </c>
      <c r="V100" s="600"/>
      <c r="Z100" s="629"/>
      <c r="AA100" s="629"/>
      <c r="AB100" s="628">
        <v>45</v>
      </c>
      <c r="AC100" s="628">
        <v>52</v>
      </c>
      <c r="AD100" s="600">
        <v>33</v>
      </c>
      <c r="AE100" s="600">
        <v>0</v>
      </c>
      <c r="AF100" s="600"/>
    </row>
    <row r="101" spans="1:32" x14ac:dyDescent="0.2">
      <c r="A101" s="304" t="s">
        <v>175</v>
      </c>
      <c r="B101" s="549">
        <v>17</v>
      </c>
      <c r="C101" s="19">
        <v>5</v>
      </c>
      <c r="D101" s="189">
        <v>22</v>
      </c>
      <c r="E101" s="19">
        <v>76</v>
      </c>
      <c r="F101" s="19">
        <v>12</v>
      </c>
      <c r="G101" s="19">
        <v>22</v>
      </c>
      <c r="H101" s="19">
        <v>2</v>
      </c>
      <c r="I101" s="19"/>
      <c r="J101" s="19">
        <v>33</v>
      </c>
      <c r="K101" s="19"/>
      <c r="L101" s="189">
        <f t="shared" si="9"/>
        <v>150</v>
      </c>
      <c r="M101" s="632">
        <f t="shared" si="5"/>
        <v>120.16666666666667</v>
      </c>
      <c r="N101" s="19">
        <v>285</v>
      </c>
      <c r="O101" s="19">
        <v>551</v>
      </c>
      <c r="P101" s="19">
        <v>216</v>
      </c>
      <c r="Q101" s="189">
        <f t="shared" si="6"/>
        <v>1052</v>
      </c>
      <c r="R101" s="56"/>
      <c r="S101" s="632">
        <f t="shared" si="7"/>
        <v>1388.1666666666667</v>
      </c>
      <c r="T101" s="56"/>
      <c r="U101" s="637">
        <f t="shared" si="8"/>
        <v>8.6565013807179736E-2</v>
      </c>
      <c r="V101" s="600"/>
      <c r="Z101" s="629"/>
      <c r="AA101" s="629"/>
      <c r="AB101" s="628">
        <v>44</v>
      </c>
      <c r="AC101" s="628">
        <v>32</v>
      </c>
      <c r="AD101" s="600">
        <v>33</v>
      </c>
      <c r="AE101" s="600">
        <v>0</v>
      </c>
      <c r="AF101" s="600"/>
    </row>
    <row r="102" spans="1:32" s="600" customFormat="1" x14ac:dyDescent="0.2">
      <c r="A102" s="303" t="s">
        <v>657</v>
      </c>
      <c r="B102" s="548"/>
      <c r="C102" s="16"/>
      <c r="D102" s="188"/>
      <c r="E102" s="16"/>
      <c r="F102" s="16"/>
      <c r="G102" s="16"/>
      <c r="H102" s="16"/>
      <c r="I102" s="16"/>
      <c r="J102" s="16"/>
      <c r="K102" s="16"/>
      <c r="L102" s="188"/>
      <c r="M102" s="635">
        <f t="shared" si="5"/>
        <v>0</v>
      </c>
      <c r="N102" s="16">
        <v>15</v>
      </c>
      <c r="O102" s="16">
        <v>19</v>
      </c>
      <c r="P102" s="16"/>
      <c r="Q102" s="188">
        <f t="shared" si="6"/>
        <v>34</v>
      </c>
      <c r="R102" s="56"/>
      <c r="S102" s="635">
        <f t="shared" si="7"/>
        <v>34</v>
      </c>
      <c r="T102" s="56"/>
      <c r="U102" s="640">
        <f t="shared" si="8"/>
        <v>0</v>
      </c>
      <c r="Y102" s="78"/>
      <c r="Z102" s="629"/>
      <c r="AA102" s="629"/>
      <c r="AB102" s="628"/>
      <c r="AC102" s="628"/>
    </row>
    <row r="103" spans="1:32" x14ac:dyDescent="0.2">
      <c r="A103" s="303" t="s">
        <v>176</v>
      </c>
      <c r="B103" s="548">
        <v>26</v>
      </c>
      <c r="C103" s="16">
        <v>18</v>
      </c>
      <c r="D103" s="188">
        <v>44</v>
      </c>
      <c r="E103" s="16">
        <v>21</v>
      </c>
      <c r="F103" s="16">
        <v>15</v>
      </c>
      <c r="G103" s="16">
        <v>1</v>
      </c>
      <c r="H103" s="16">
        <v>1</v>
      </c>
      <c r="I103" s="16"/>
      <c r="J103" s="16"/>
      <c r="K103" s="16">
        <v>15</v>
      </c>
      <c r="L103" s="188">
        <f t="shared" si="9"/>
        <v>71</v>
      </c>
      <c r="M103" s="635">
        <f t="shared" si="5"/>
        <v>73.5</v>
      </c>
      <c r="N103" s="16">
        <v>78</v>
      </c>
      <c r="O103" s="16">
        <v>230</v>
      </c>
      <c r="P103" s="16">
        <v>96</v>
      </c>
      <c r="Q103" s="188">
        <f t="shared" si="6"/>
        <v>404</v>
      </c>
      <c r="R103" s="56"/>
      <c r="S103" s="635">
        <f t="shared" si="7"/>
        <v>573.5</v>
      </c>
      <c r="T103" s="56"/>
      <c r="U103" s="640">
        <f t="shared" si="8"/>
        <v>0.12816041848299914</v>
      </c>
      <c r="V103" s="600"/>
      <c r="Z103" s="629"/>
      <c r="AA103" s="629"/>
      <c r="AB103" s="628">
        <v>1</v>
      </c>
      <c r="AC103" s="628">
        <v>20</v>
      </c>
      <c r="AD103" s="600"/>
      <c r="AE103" s="600"/>
      <c r="AF103" s="600"/>
    </row>
    <row r="104" spans="1:32" ht="13.5" x14ac:dyDescent="0.25">
      <c r="A104" s="111" t="s">
        <v>257</v>
      </c>
      <c r="B104" s="551">
        <v>147</v>
      </c>
      <c r="C104" s="73">
        <v>157</v>
      </c>
      <c r="D104" s="28">
        <v>304</v>
      </c>
      <c r="E104" s="73">
        <v>109</v>
      </c>
      <c r="F104" s="73">
        <v>38</v>
      </c>
      <c r="G104" s="73">
        <v>21</v>
      </c>
      <c r="H104" s="73">
        <v>1</v>
      </c>
      <c r="I104" s="73">
        <v>19</v>
      </c>
      <c r="J104" s="73">
        <v>63</v>
      </c>
      <c r="K104" s="73">
        <v>79</v>
      </c>
      <c r="L104" s="28">
        <f t="shared" si="9"/>
        <v>487</v>
      </c>
      <c r="M104" s="631">
        <f t="shared" si="5"/>
        <v>370.20833333333337</v>
      </c>
      <c r="N104" s="73">
        <v>382</v>
      </c>
      <c r="O104" s="73">
        <v>983</v>
      </c>
      <c r="P104" s="73">
        <v>470</v>
      </c>
      <c r="Q104" s="27">
        <f t="shared" si="6"/>
        <v>1835</v>
      </c>
      <c r="R104" s="56"/>
      <c r="S104" s="631">
        <f t="shared" si="7"/>
        <v>2675.2083333333335</v>
      </c>
      <c r="T104" s="56"/>
      <c r="U104" s="641">
        <f t="shared" si="8"/>
        <v>0.13838486099213457</v>
      </c>
      <c r="V104" s="600"/>
      <c r="Z104" s="629"/>
      <c r="AA104" s="629"/>
      <c r="AB104" s="628">
        <v>4</v>
      </c>
      <c r="AC104" s="628">
        <v>105</v>
      </c>
      <c r="AD104" s="600">
        <v>63</v>
      </c>
      <c r="AE104" s="600">
        <v>0</v>
      </c>
      <c r="AF104" s="600"/>
    </row>
    <row r="105" spans="1:32" x14ac:dyDescent="0.2">
      <c r="A105" s="303" t="s">
        <v>481</v>
      </c>
      <c r="B105" s="548">
        <v>4</v>
      </c>
      <c r="C105" s="16">
        <v>10</v>
      </c>
      <c r="D105" s="188">
        <v>14</v>
      </c>
      <c r="E105" s="16">
        <v>3</v>
      </c>
      <c r="F105" s="16"/>
      <c r="G105" s="16"/>
      <c r="H105" s="16"/>
      <c r="I105" s="16"/>
      <c r="J105" s="16">
        <v>16</v>
      </c>
      <c r="K105" s="16">
        <v>5</v>
      </c>
      <c r="L105" s="188">
        <f t="shared" si="9"/>
        <v>34</v>
      </c>
      <c r="M105" s="635">
        <f t="shared" si="5"/>
        <v>19.333333333333336</v>
      </c>
      <c r="N105" s="16">
        <v>18</v>
      </c>
      <c r="O105" s="16">
        <v>41</v>
      </c>
      <c r="P105" s="16">
        <v>27</v>
      </c>
      <c r="Q105" s="188">
        <f t="shared" si="6"/>
        <v>86</v>
      </c>
      <c r="R105" s="56"/>
      <c r="S105" s="635">
        <f t="shared" si="7"/>
        <v>132.33333333333334</v>
      </c>
      <c r="T105" s="56"/>
      <c r="U105" s="640">
        <f t="shared" si="8"/>
        <v>0.14609571788413098</v>
      </c>
      <c r="V105" s="600"/>
      <c r="Z105" s="629"/>
      <c r="AA105" s="629"/>
      <c r="AB105" s="628">
        <v>0</v>
      </c>
      <c r="AC105" s="628">
        <v>3</v>
      </c>
      <c r="AD105" s="600">
        <v>16</v>
      </c>
      <c r="AE105" s="600">
        <v>0</v>
      </c>
      <c r="AF105" s="600"/>
    </row>
    <row r="106" spans="1:32" x14ac:dyDescent="0.2">
      <c r="A106" s="304" t="s">
        <v>177</v>
      </c>
      <c r="B106" s="549">
        <v>55</v>
      </c>
      <c r="C106" s="19">
        <v>102</v>
      </c>
      <c r="D106" s="189">
        <v>157</v>
      </c>
      <c r="E106" s="19">
        <v>36</v>
      </c>
      <c r="F106" s="19">
        <v>35</v>
      </c>
      <c r="G106" s="19">
        <v>4</v>
      </c>
      <c r="H106" s="19">
        <v>1</v>
      </c>
      <c r="I106" s="19"/>
      <c r="J106" s="19">
        <v>17</v>
      </c>
      <c r="K106" s="19"/>
      <c r="L106" s="189">
        <f t="shared" si="9"/>
        <v>195</v>
      </c>
      <c r="M106" s="632">
        <f t="shared" si="5"/>
        <v>151.5</v>
      </c>
      <c r="N106" s="19">
        <v>166</v>
      </c>
      <c r="O106" s="19">
        <v>439</v>
      </c>
      <c r="P106" s="19">
        <v>289</v>
      </c>
      <c r="Q106" s="189">
        <f t="shared" si="6"/>
        <v>894</v>
      </c>
      <c r="R106" s="56"/>
      <c r="S106" s="632">
        <f t="shared" si="7"/>
        <v>1334.5</v>
      </c>
      <c r="T106" s="56"/>
      <c r="U106" s="637">
        <f t="shared" si="8"/>
        <v>0.1135256650430873</v>
      </c>
      <c r="V106" s="600"/>
      <c r="Z106" s="629"/>
      <c r="AA106" s="629"/>
      <c r="AB106" s="628">
        <v>4</v>
      </c>
      <c r="AC106" s="628">
        <v>32</v>
      </c>
      <c r="AD106" s="600">
        <v>17</v>
      </c>
      <c r="AE106" s="600">
        <v>0</v>
      </c>
      <c r="AF106" s="600"/>
    </row>
    <row r="107" spans="1:32" x14ac:dyDescent="0.2">
      <c r="A107" s="304" t="s">
        <v>178</v>
      </c>
      <c r="B107" s="549">
        <v>88</v>
      </c>
      <c r="C107" s="19">
        <v>45</v>
      </c>
      <c r="D107" s="189">
        <v>133</v>
      </c>
      <c r="E107" s="19">
        <v>70</v>
      </c>
      <c r="F107" s="19">
        <v>3</v>
      </c>
      <c r="G107" s="19">
        <v>17</v>
      </c>
      <c r="H107" s="19"/>
      <c r="I107" s="19">
        <v>19</v>
      </c>
      <c r="J107" s="19">
        <v>30</v>
      </c>
      <c r="K107" s="19">
        <v>74</v>
      </c>
      <c r="L107" s="189">
        <f t="shared" si="9"/>
        <v>258</v>
      </c>
      <c r="M107" s="632">
        <f t="shared" si="5"/>
        <v>199.375</v>
      </c>
      <c r="N107" s="19">
        <v>198</v>
      </c>
      <c r="O107" s="19">
        <v>503</v>
      </c>
      <c r="P107" s="19">
        <v>154</v>
      </c>
      <c r="Q107" s="189">
        <f t="shared" si="6"/>
        <v>855</v>
      </c>
      <c r="R107" s="56"/>
      <c r="S107" s="632">
        <f t="shared" si="7"/>
        <v>1208.375</v>
      </c>
      <c r="T107" s="56"/>
      <c r="U107" s="637">
        <f t="shared" si="8"/>
        <v>0.16499431054101582</v>
      </c>
      <c r="V107" s="600"/>
      <c r="Z107" s="629"/>
      <c r="AA107" s="629"/>
      <c r="AB107" s="628">
        <v>0</v>
      </c>
      <c r="AC107" s="628">
        <v>70</v>
      </c>
      <c r="AD107" s="600">
        <v>30</v>
      </c>
      <c r="AE107" s="600">
        <v>0</v>
      </c>
      <c r="AF107" s="600"/>
    </row>
    <row r="108" spans="1:32" ht="13.5" x14ac:dyDescent="0.25">
      <c r="A108" s="111" t="s">
        <v>247</v>
      </c>
      <c r="B108" s="551">
        <v>2041</v>
      </c>
      <c r="C108" s="73">
        <v>1650</v>
      </c>
      <c r="D108" s="28">
        <v>3691</v>
      </c>
      <c r="E108" s="73">
        <v>845</v>
      </c>
      <c r="F108" s="73">
        <v>75</v>
      </c>
      <c r="G108" s="73">
        <v>151</v>
      </c>
      <c r="H108" s="73">
        <v>64</v>
      </c>
      <c r="I108" s="73">
        <v>602</v>
      </c>
      <c r="J108" s="73">
        <v>376</v>
      </c>
      <c r="K108" s="73">
        <v>41</v>
      </c>
      <c r="L108" s="28">
        <f t="shared" si="9"/>
        <v>3804</v>
      </c>
      <c r="M108" s="631">
        <f t="shared" si="5"/>
        <v>1898.75</v>
      </c>
      <c r="N108" s="73">
        <v>2611</v>
      </c>
      <c r="O108" s="73">
        <v>4437</v>
      </c>
      <c r="P108" s="73">
        <v>895</v>
      </c>
      <c r="Q108" s="27">
        <f t="shared" si="6"/>
        <v>7943</v>
      </c>
      <c r="R108" s="56"/>
      <c r="S108" s="631">
        <f t="shared" si="7"/>
        <v>10736.75</v>
      </c>
      <c r="T108" s="56"/>
      <c r="U108" s="641">
        <f t="shared" si="8"/>
        <v>0.17684587980534147</v>
      </c>
      <c r="V108" s="600"/>
      <c r="Z108" s="629"/>
      <c r="AA108" s="629"/>
      <c r="AB108" s="628">
        <v>360</v>
      </c>
      <c r="AC108" s="628">
        <v>485</v>
      </c>
      <c r="AD108" s="600">
        <v>347</v>
      </c>
      <c r="AE108" s="600">
        <v>29</v>
      </c>
      <c r="AF108" s="600"/>
    </row>
    <row r="109" spans="1:32" x14ac:dyDescent="0.2">
      <c r="A109" s="305" t="s">
        <v>179</v>
      </c>
      <c r="B109" s="550">
        <v>78</v>
      </c>
      <c r="C109" s="22">
        <v>211</v>
      </c>
      <c r="D109" s="214">
        <v>289</v>
      </c>
      <c r="E109" s="22">
        <v>176</v>
      </c>
      <c r="F109" s="22">
        <v>1</v>
      </c>
      <c r="G109" s="22">
        <v>4</v>
      </c>
      <c r="H109" s="22">
        <v>2</v>
      </c>
      <c r="I109" s="22">
        <v>44</v>
      </c>
      <c r="J109" s="22">
        <v>45</v>
      </c>
      <c r="K109" s="22"/>
      <c r="L109" s="214">
        <f t="shared" si="9"/>
        <v>483</v>
      </c>
      <c r="M109" s="633">
        <f t="shared" si="5"/>
        <v>210.33333333333331</v>
      </c>
      <c r="N109" s="22">
        <v>289</v>
      </c>
      <c r="O109" s="22">
        <v>437</v>
      </c>
      <c r="P109" s="22">
        <v>92</v>
      </c>
      <c r="Q109" s="214">
        <f t="shared" si="6"/>
        <v>818</v>
      </c>
      <c r="R109" s="56"/>
      <c r="S109" s="633">
        <f t="shared" si="7"/>
        <v>1120.3333333333333</v>
      </c>
      <c r="T109" s="56"/>
      <c r="U109" s="638">
        <f t="shared" si="8"/>
        <v>0.1877417435287117</v>
      </c>
      <c r="V109" s="600"/>
      <c r="Z109" s="629"/>
      <c r="AA109" s="629"/>
      <c r="AB109" s="628">
        <v>147</v>
      </c>
      <c r="AC109" s="628">
        <v>29</v>
      </c>
      <c r="AD109" s="600">
        <v>42</v>
      </c>
      <c r="AE109" s="600">
        <v>3</v>
      </c>
      <c r="AF109" s="600"/>
    </row>
    <row r="110" spans="1:32" x14ac:dyDescent="0.2">
      <c r="A110" s="304" t="s">
        <v>180</v>
      </c>
      <c r="B110" s="549">
        <v>46</v>
      </c>
      <c r="C110" s="19">
        <v>62</v>
      </c>
      <c r="D110" s="189">
        <v>108</v>
      </c>
      <c r="E110" s="19">
        <v>85</v>
      </c>
      <c r="F110" s="19">
        <v>7</v>
      </c>
      <c r="G110" s="19">
        <v>4</v>
      </c>
      <c r="H110" s="19">
        <v>5</v>
      </c>
      <c r="I110" s="19">
        <v>97</v>
      </c>
      <c r="J110" s="19">
        <v>28</v>
      </c>
      <c r="K110" s="19"/>
      <c r="L110" s="189">
        <f t="shared" si="9"/>
        <v>288</v>
      </c>
      <c r="M110" s="632">
        <f t="shared" si="5"/>
        <v>150.79166666666669</v>
      </c>
      <c r="N110" s="19">
        <v>135</v>
      </c>
      <c r="O110" s="19">
        <v>128</v>
      </c>
      <c r="P110" s="19">
        <v>46</v>
      </c>
      <c r="Q110" s="189">
        <f t="shared" si="6"/>
        <v>309</v>
      </c>
      <c r="R110" s="56"/>
      <c r="S110" s="632">
        <f t="shared" si="7"/>
        <v>505.79166666666669</v>
      </c>
      <c r="T110" s="56"/>
      <c r="U110" s="637">
        <f t="shared" si="8"/>
        <v>0.29812999423346243</v>
      </c>
      <c r="V110" s="600"/>
      <c r="Z110" s="629"/>
      <c r="AA110" s="629"/>
      <c r="AB110" s="628">
        <v>8</v>
      </c>
      <c r="AC110" s="628">
        <v>77</v>
      </c>
      <c r="AD110" s="600">
        <v>28</v>
      </c>
      <c r="AE110" s="600">
        <v>0</v>
      </c>
      <c r="AF110" s="600"/>
    </row>
    <row r="111" spans="1:32" x14ac:dyDescent="0.2">
      <c r="A111" s="303" t="s">
        <v>181</v>
      </c>
      <c r="B111" s="548">
        <v>96</v>
      </c>
      <c r="C111" s="16">
        <v>43</v>
      </c>
      <c r="D111" s="188">
        <v>139</v>
      </c>
      <c r="E111" s="16">
        <v>58</v>
      </c>
      <c r="F111" s="16"/>
      <c r="G111" s="16">
        <v>28</v>
      </c>
      <c r="H111" s="16">
        <v>7</v>
      </c>
      <c r="I111" s="16">
        <v>12</v>
      </c>
      <c r="J111" s="16">
        <v>34</v>
      </c>
      <c r="K111" s="16"/>
      <c r="L111" s="188">
        <f t="shared" si="9"/>
        <v>182</v>
      </c>
      <c r="M111" s="635">
        <f t="shared" si="5"/>
        <v>124.83333333333334</v>
      </c>
      <c r="N111" s="16">
        <v>137</v>
      </c>
      <c r="O111" s="16">
        <v>269</v>
      </c>
      <c r="P111" s="16">
        <v>49</v>
      </c>
      <c r="Q111" s="188">
        <f t="shared" si="6"/>
        <v>455</v>
      </c>
      <c r="R111" s="56"/>
      <c r="S111" s="635">
        <f t="shared" si="7"/>
        <v>628.83333333333337</v>
      </c>
      <c r="T111" s="56"/>
      <c r="U111" s="640">
        <f t="shared" si="8"/>
        <v>0.19851576994434136</v>
      </c>
      <c r="V111" s="600"/>
      <c r="Z111" s="629"/>
      <c r="AA111" s="629"/>
      <c r="AB111" s="628">
        <v>7</v>
      </c>
      <c r="AC111" s="628">
        <v>51</v>
      </c>
      <c r="AD111" s="600">
        <v>29</v>
      </c>
      <c r="AE111" s="600">
        <v>5</v>
      </c>
      <c r="AF111" s="600"/>
    </row>
    <row r="112" spans="1:32" x14ac:dyDescent="0.2">
      <c r="A112" s="304" t="s">
        <v>182</v>
      </c>
      <c r="B112" s="549">
        <v>35</v>
      </c>
      <c r="C112" s="19">
        <v>160</v>
      </c>
      <c r="D112" s="189">
        <v>195</v>
      </c>
      <c r="E112" s="19">
        <v>97</v>
      </c>
      <c r="F112" s="19">
        <v>1</v>
      </c>
      <c r="G112" s="19">
        <v>36</v>
      </c>
      <c r="H112" s="19">
        <v>18</v>
      </c>
      <c r="I112" s="19">
        <v>10</v>
      </c>
      <c r="J112" s="19">
        <v>36</v>
      </c>
      <c r="K112" s="19"/>
      <c r="L112" s="189">
        <f t="shared" si="9"/>
        <v>358</v>
      </c>
      <c r="M112" s="632">
        <f t="shared" si="5"/>
        <v>220.58333333333334</v>
      </c>
      <c r="N112" s="19">
        <v>226</v>
      </c>
      <c r="O112" s="19">
        <v>396</v>
      </c>
      <c r="P112" s="19">
        <v>150</v>
      </c>
      <c r="Q112" s="189">
        <f t="shared" si="6"/>
        <v>772</v>
      </c>
      <c r="R112" s="56"/>
      <c r="S112" s="632">
        <f t="shared" si="7"/>
        <v>1142.5833333333335</v>
      </c>
      <c r="T112" s="56"/>
      <c r="U112" s="637">
        <f t="shared" si="8"/>
        <v>0.19305666982714606</v>
      </c>
      <c r="V112" s="600"/>
      <c r="Z112" s="629"/>
      <c r="AA112" s="629"/>
      <c r="AB112" s="628">
        <v>11</v>
      </c>
      <c r="AC112" s="628">
        <v>86</v>
      </c>
      <c r="AD112" s="600">
        <v>35</v>
      </c>
      <c r="AE112" s="600">
        <v>1</v>
      </c>
      <c r="AF112" s="600"/>
    </row>
    <row r="113" spans="1:37" x14ac:dyDescent="0.2">
      <c r="A113" s="305" t="s">
        <v>183</v>
      </c>
      <c r="B113" s="550">
        <v>186</v>
      </c>
      <c r="C113" s="22">
        <v>136</v>
      </c>
      <c r="D113" s="214">
        <v>322</v>
      </c>
      <c r="E113" s="22">
        <v>71</v>
      </c>
      <c r="F113" s="22"/>
      <c r="G113" s="22">
        <v>2</v>
      </c>
      <c r="H113" s="22">
        <v>3</v>
      </c>
      <c r="I113" s="22">
        <v>10</v>
      </c>
      <c r="J113" s="22">
        <v>47</v>
      </c>
      <c r="K113" s="22">
        <v>8</v>
      </c>
      <c r="L113" s="214">
        <f t="shared" si="9"/>
        <v>277</v>
      </c>
      <c r="M113" s="633">
        <f t="shared" si="5"/>
        <v>141.58333333333334</v>
      </c>
      <c r="N113" s="22">
        <v>205</v>
      </c>
      <c r="O113" s="22">
        <v>445</v>
      </c>
      <c r="P113" s="22">
        <v>116</v>
      </c>
      <c r="Q113" s="214">
        <f t="shared" si="6"/>
        <v>766</v>
      </c>
      <c r="R113" s="56"/>
      <c r="S113" s="633">
        <f t="shared" si="7"/>
        <v>1023.5833333333334</v>
      </c>
      <c r="T113" s="56"/>
      <c r="U113" s="638">
        <f t="shared" si="8"/>
        <v>0.13832125702190018</v>
      </c>
      <c r="V113" s="600"/>
      <c r="Z113" s="629"/>
      <c r="AA113" s="629"/>
      <c r="AB113" s="628">
        <v>27</v>
      </c>
      <c r="AC113" s="628">
        <v>44</v>
      </c>
      <c r="AD113" s="600">
        <v>45</v>
      </c>
      <c r="AE113" s="600">
        <v>2</v>
      </c>
      <c r="AF113" s="600"/>
    </row>
    <row r="114" spans="1:37" x14ac:dyDescent="0.2">
      <c r="A114" s="304" t="s">
        <v>184</v>
      </c>
      <c r="B114" s="549">
        <v>711</v>
      </c>
      <c r="C114" s="19">
        <v>460</v>
      </c>
      <c r="D114" s="189">
        <v>1171</v>
      </c>
      <c r="E114" s="19">
        <v>78</v>
      </c>
      <c r="F114" s="19">
        <v>8</v>
      </c>
      <c r="G114" s="19"/>
      <c r="H114" s="19"/>
      <c r="I114" s="19">
        <v>22</v>
      </c>
      <c r="J114" s="19">
        <v>6</v>
      </c>
      <c r="K114" s="19">
        <v>4</v>
      </c>
      <c r="L114" s="189">
        <f t="shared" si="9"/>
        <v>578</v>
      </c>
      <c r="M114" s="632">
        <f t="shared" si="5"/>
        <v>250.08333333333334</v>
      </c>
      <c r="N114" s="19">
        <v>398</v>
      </c>
      <c r="O114" s="19">
        <v>899</v>
      </c>
      <c r="P114" s="19">
        <v>76</v>
      </c>
      <c r="Q114" s="189">
        <f t="shared" si="6"/>
        <v>1373</v>
      </c>
      <c r="R114" s="56"/>
      <c r="S114" s="632">
        <f t="shared" si="7"/>
        <v>1699.0833333333335</v>
      </c>
      <c r="T114" s="56"/>
      <c r="U114" s="637">
        <f t="shared" si="8"/>
        <v>0.14718720878905292</v>
      </c>
      <c r="V114" s="600"/>
      <c r="Z114" s="629"/>
      <c r="AA114" s="629"/>
      <c r="AB114" s="628">
        <v>14</v>
      </c>
      <c r="AC114" s="628">
        <v>64</v>
      </c>
      <c r="AD114" s="600">
        <v>6</v>
      </c>
      <c r="AE114" s="600">
        <v>0</v>
      </c>
      <c r="AF114" s="600"/>
    </row>
    <row r="115" spans="1:37" x14ac:dyDescent="0.2">
      <c r="A115" s="303" t="s">
        <v>185</v>
      </c>
      <c r="B115" s="548">
        <v>342</v>
      </c>
      <c r="C115" s="16">
        <v>310</v>
      </c>
      <c r="D115" s="188">
        <v>652</v>
      </c>
      <c r="E115" s="16">
        <v>62</v>
      </c>
      <c r="F115" s="16">
        <v>8</v>
      </c>
      <c r="G115" s="16">
        <v>13</v>
      </c>
      <c r="H115" s="16">
        <v>12</v>
      </c>
      <c r="I115" s="16">
        <v>57</v>
      </c>
      <c r="J115" s="16">
        <v>17</v>
      </c>
      <c r="K115" s="16"/>
      <c r="L115" s="188">
        <f t="shared" si="9"/>
        <v>479</v>
      </c>
      <c r="M115" s="635">
        <f t="shared" si="5"/>
        <v>217.95833333333331</v>
      </c>
      <c r="N115" s="16">
        <v>311</v>
      </c>
      <c r="O115" s="16">
        <v>591</v>
      </c>
      <c r="P115" s="16">
        <v>52</v>
      </c>
      <c r="Q115" s="188">
        <f t="shared" si="6"/>
        <v>954</v>
      </c>
      <c r="R115" s="56"/>
      <c r="S115" s="635">
        <f t="shared" si="7"/>
        <v>1223.9583333333333</v>
      </c>
      <c r="T115" s="56"/>
      <c r="U115" s="640">
        <f t="shared" si="8"/>
        <v>0.17807659574468085</v>
      </c>
      <c r="V115" s="600"/>
      <c r="Z115" s="629"/>
      <c r="AA115" s="629"/>
      <c r="AB115" s="628">
        <v>12</v>
      </c>
      <c r="AC115" s="628">
        <v>50</v>
      </c>
      <c r="AD115" s="600">
        <v>13</v>
      </c>
      <c r="AE115" s="600">
        <v>4</v>
      </c>
      <c r="AF115" s="600"/>
    </row>
    <row r="116" spans="1:37" x14ac:dyDescent="0.2">
      <c r="A116" s="304" t="s">
        <v>186</v>
      </c>
      <c r="B116" s="549">
        <v>4</v>
      </c>
      <c r="C116" s="19">
        <v>5</v>
      </c>
      <c r="D116" s="189">
        <v>9</v>
      </c>
      <c r="E116" s="19">
        <v>39</v>
      </c>
      <c r="F116" s="19"/>
      <c r="G116" s="19"/>
      <c r="H116" s="19"/>
      <c r="I116" s="19">
        <v>8</v>
      </c>
      <c r="J116" s="19">
        <v>98</v>
      </c>
      <c r="K116" s="19"/>
      <c r="L116" s="189">
        <f t="shared" si="9"/>
        <v>150</v>
      </c>
      <c r="M116" s="632">
        <f t="shared" si="5"/>
        <v>76.666666666666671</v>
      </c>
      <c r="N116" s="19">
        <v>115</v>
      </c>
      <c r="O116" s="19">
        <v>247</v>
      </c>
      <c r="P116" s="19">
        <v>30</v>
      </c>
      <c r="Q116" s="189">
        <f t="shared" si="6"/>
        <v>392</v>
      </c>
      <c r="R116" s="56"/>
      <c r="S116" s="632">
        <f t="shared" si="7"/>
        <v>498.66666666666669</v>
      </c>
      <c r="T116" s="56"/>
      <c r="U116" s="637">
        <f t="shared" si="8"/>
        <v>0.15374331550802139</v>
      </c>
      <c r="V116" s="600"/>
      <c r="Z116" s="629"/>
      <c r="AA116" s="629"/>
      <c r="AB116" s="628">
        <v>29</v>
      </c>
      <c r="AC116" s="628">
        <v>10</v>
      </c>
      <c r="AD116" s="600">
        <v>97</v>
      </c>
      <c r="AE116" s="600">
        <v>1</v>
      </c>
      <c r="AF116" s="600"/>
    </row>
    <row r="117" spans="1:37" x14ac:dyDescent="0.2">
      <c r="A117" s="304" t="s">
        <v>482</v>
      </c>
      <c r="B117" s="549">
        <v>9</v>
      </c>
      <c r="C117" s="19">
        <v>2</v>
      </c>
      <c r="D117" s="189">
        <v>11</v>
      </c>
      <c r="E117" s="19">
        <v>32</v>
      </c>
      <c r="F117" s="19"/>
      <c r="G117" s="19"/>
      <c r="H117" s="19"/>
      <c r="I117" s="19">
        <v>15</v>
      </c>
      <c r="J117" s="19">
        <v>9</v>
      </c>
      <c r="K117" s="19"/>
      <c r="L117" s="189">
        <f t="shared" si="9"/>
        <v>58</v>
      </c>
      <c r="M117" s="632">
        <f t="shared" si="5"/>
        <v>43.541666666666664</v>
      </c>
      <c r="N117" s="19">
        <v>31</v>
      </c>
      <c r="O117" s="19">
        <v>16</v>
      </c>
      <c r="P117" s="19"/>
      <c r="Q117" s="189">
        <f t="shared" si="6"/>
        <v>47</v>
      </c>
      <c r="R117" s="56"/>
      <c r="S117" s="632">
        <f t="shared" si="7"/>
        <v>90.541666666666657</v>
      </c>
      <c r="T117" s="56"/>
      <c r="U117" s="637">
        <f t="shared" si="8"/>
        <v>0.48090197883110908</v>
      </c>
      <c r="V117" s="600"/>
      <c r="Z117" s="629"/>
      <c r="AA117" s="629"/>
      <c r="AB117" s="628">
        <v>0</v>
      </c>
      <c r="AC117" s="628">
        <v>32</v>
      </c>
      <c r="AD117" s="600">
        <v>0</v>
      </c>
      <c r="AE117" s="600">
        <v>9</v>
      </c>
      <c r="AF117" s="600"/>
    </row>
    <row r="118" spans="1:37" x14ac:dyDescent="0.2">
      <c r="A118" s="304" t="s">
        <v>187</v>
      </c>
      <c r="B118" s="549">
        <v>30</v>
      </c>
      <c r="C118" s="19">
        <v>68</v>
      </c>
      <c r="D118" s="189">
        <v>98</v>
      </c>
      <c r="E118" s="19">
        <v>55</v>
      </c>
      <c r="F118" s="19"/>
      <c r="G118" s="19">
        <v>3</v>
      </c>
      <c r="H118" s="19"/>
      <c r="I118" s="19">
        <v>58</v>
      </c>
      <c r="J118" s="19">
        <v>24</v>
      </c>
      <c r="K118" s="19">
        <v>25</v>
      </c>
      <c r="L118" s="189">
        <f t="shared" si="9"/>
        <v>233</v>
      </c>
      <c r="M118" s="632">
        <f t="shared" si="5"/>
        <v>100.91666666666667</v>
      </c>
      <c r="N118" s="19">
        <v>105</v>
      </c>
      <c r="O118" s="19">
        <v>199</v>
      </c>
      <c r="P118" s="19">
        <v>25</v>
      </c>
      <c r="Q118" s="189">
        <f t="shared" si="6"/>
        <v>329</v>
      </c>
      <c r="R118" s="56"/>
      <c r="S118" s="632">
        <f t="shared" si="7"/>
        <v>454.91666666666669</v>
      </c>
      <c r="T118" s="56"/>
      <c r="U118" s="637">
        <f t="shared" si="8"/>
        <v>0.22183550100751054</v>
      </c>
      <c r="V118" s="600"/>
      <c r="Z118" s="629"/>
      <c r="AA118" s="629"/>
      <c r="AB118" s="628">
        <v>51</v>
      </c>
      <c r="AC118" s="628">
        <v>4</v>
      </c>
      <c r="AD118" s="600">
        <v>21</v>
      </c>
      <c r="AE118" s="600">
        <v>3</v>
      </c>
      <c r="AF118" s="600"/>
    </row>
    <row r="119" spans="1:37" s="600" customFormat="1" x14ac:dyDescent="0.2">
      <c r="A119" s="587" t="s">
        <v>658</v>
      </c>
      <c r="B119" s="549"/>
      <c r="C119" s="19"/>
      <c r="D119" s="603"/>
      <c r="E119" s="19"/>
      <c r="F119" s="19"/>
      <c r="G119" s="19"/>
      <c r="H119" s="19"/>
      <c r="I119" s="19"/>
      <c r="J119" s="19"/>
      <c r="K119" s="19"/>
      <c r="L119" s="603"/>
      <c r="M119" s="632">
        <f t="shared" si="5"/>
        <v>0</v>
      </c>
      <c r="N119" s="19">
        <v>12</v>
      </c>
      <c r="O119" s="19">
        <v>3</v>
      </c>
      <c r="P119" s="19">
        <v>1</v>
      </c>
      <c r="Q119" s="603">
        <f t="shared" si="6"/>
        <v>16</v>
      </c>
      <c r="R119" s="56"/>
      <c r="S119" s="632">
        <f t="shared" si="7"/>
        <v>17</v>
      </c>
      <c r="T119" s="56"/>
      <c r="U119" s="637">
        <f t="shared" si="8"/>
        <v>0</v>
      </c>
      <c r="W119" s="435"/>
      <c r="X119"/>
      <c r="Y119" s="78"/>
      <c r="Z119" s="629"/>
      <c r="AA119" s="629"/>
      <c r="AB119" s="628"/>
      <c r="AC119" s="628"/>
    </row>
    <row r="120" spans="1:37" x14ac:dyDescent="0.2">
      <c r="A120" s="304" t="s">
        <v>432</v>
      </c>
      <c r="B120" s="549"/>
      <c r="C120" s="19"/>
      <c r="D120" s="189"/>
      <c r="E120" s="19"/>
      <c r="F120" s="19"/>
      <c r="G120" s="19"/>
      <c r="H120" s="19"/>
      <c r="I120" s="19"/>
      <c r="J120" s="19"/>
      <c r="K120" s="19"/>
      <c r="L120" s="189">
        <f>C120+SUM(E120:K120)</f>
        <v>0</v>
      </c>
      <c r="M120" s="632">
        <f t="shared" si="5"/>
        <v>0</v>
      </c>
      <c r="N120" s="19">
        <v>12</v>
      </c>
      <c r="O120" s="19">
        <v>24</v>
      </c>
      <c r="P120" s="19"/>
      <c r="Q120" s="189">
        <f t="shared" si="6"/>
        <v>36</v>
      </c>
      <c r="R120" s="56"/>
      <c r="S120" s="632">
        <f t="shared" si="7"/>
        <v>36</v>
      </c>
      <c r="T120" s="56"/>
      <c r="U120" s="637">
        <f t="shared" si="8"/>
        <v>0</v>
      </c>
      <c r="V120" s="600"/>
      <c r="Z120" s="629"/>
      <c r="AA120" s="629"/>
      <c r="AB120" s="628"/>
      <c r="AC120" s="628"/>
      <c r="AD120" s="600"/>
      <c r="AE120" s="600"/>
    </row>
    <row r="121" spans="1:37" x14ac:dyDescent="0.2">
      <c r="A121" s="304" t="s">
        <v>188</v>
      </c>
      <c r="B121" s="549">
        <v>149</v>
      </c>
      <c r="C121" s="19">
        <v>34</v>
      </c>
      <c r="D121" s="189">
        <v>183</v>
      </c>
      <c r="E121" s="19">
        <v>12</v>
      </c>
      <c r="F121" s="19"/>
      <c r="G121" s="19"/>
      <c r="H121" s="19">
        <v>2</v>
      </c>
      <c r="I121" s="19">
        <v>101</v>
      </c>
      <c r="J121" s="19">
        <v>2</v>
      </c>
      <c r="K121" s="19">
        <v>2</v>
      </c>
      <c r="L121" s="189">
        <f t="shared" si="9"/>
        <v>153</v>
      </c>
      <c r="M121" s="632">
        <f t="shared" si="5"/>
        <v>34.958333333333336</v>
      </c>
      <c r="N121" s="19">
        <v>111</v>
      </c>
      <c r="O121" s="19">
        <v>66</v>
      </c>
      <c r="P121" s="19">
        <v>13</v>
      </c>
      <c r="Q121" s="189">
        <f t="shared" si="6"/>
        <v>190</v>
      </c>
      <c r="R121" s="56"/>
      <c r="S121" s="632">
        <f t="shared" si="7"/>
        <v>237.95833333333334</v>
      </c>
      <c r="T121" s="56"/>
      <c r="U121" s="637">
        <f t="shared" si="8"/>
        <v>0.14690947294694451</v>
      </c>
      <c r="V121" s="600"/>
      <c r="Z121" s="629"/>
      <c r="AA121" s="629"/>
      <c r="AB121" s="628">
        <v>12</v>
      </c>
      <c r="AC121" s="628">
        <v>0</v>
      </c>
      <c r="AD121" s="600">
        <v>2</v>
      </c>
      <c r="AE121" s="600">
        <v>0</v>
      </c>
      <c r="AK121" s="629"/>
    </row>
    <row r="122" spans="1:37" x14ac:dyDescent="0.2">
      <c r="A122" s="304" t="s">
        <v>189</v>
      </c>
      <c r="B122" s="549">
        <v>149</v>
      </c>
      <c r="C122" s="19"/>
      <c r="D122" s="189">
        <v>149</v>
      </c>
      <c r="E122" s="19">
        <v>13</v>
      </c>
      <c r="F122" s="19">
        <v>23</v>
      </c>
      <c r="G122" s="19">
        <v>6</v>
      </c>
      <c r="H122" s="19">
        <v>2</v>
      </c>
      <c r="I122" s="19">
        <v>47</v>
      </c>
      <c r="J122" s="19">
        <v>5</v>
      </c>
      <c r="K122" s="19">
        <v>1</v>
      </c>
      <c r="L122" s="189">
        <f t="shared" si="9"/>
        <v>97</v>
      </c>
      <c r="M122" s="632">
        <f t="shared" si="5"/>
        <v>76.875</v>
      </c>
      <c r="N122" s="19">
        <v>48</v>
      </c>
      <c r="O122" s="19">
        <v>71</v>
      </c>
      <c r="P122" s="19">
        <v>69</v>
      </c>
      <c r="Q122" s="189">
        <f t="shared" si="6"/>
        <v>188</v>
      </c>
      <c r="R122" s="56"/>
      <c r="S122" s="632">
        <f t="shared" si="7"/>
        <v>333.875</v>
      </c>
      <c r="T122" s="56"/>
      <c r="U122" s="637">
        <f t="shared" si="8"/>
        <v>0.23025084238113067</v>
      </c>
      <c r="V122" s="600"/>
      <c r="Z122" s="629"/>
      <c r="AA122" s="629"/>
      <c r="AB122" s="628">
        <v>0</v>
      </c>
      <c r="AC122" s="628">
        <v>13</v>
      </c>
      <c r="AD122" s="600">
        <v>4</v>
      </c>
      <c r="AE122" s="600">
        <v>1</v>
      </c>
      <c r="AK122" s="629"/>
    </row>
    <row r="123" spans="1:37" x14ac:dyDescent="0.2">
      <c r="A123" s="304" t="s">
        <v>312</v>
      </c>
      <c r="B123" s="549">
        <v>3</v>
      </c>
      <c r="C123" s="19">
        <v>3</v>
      </c>
      <c r="D123" s="189">
        <v>6</v>
      </c>
      <c r="E123" s="19">
        <v>1</v>
      </c>
      <c r="F123" s="19"/>
      <c r="G123" s="19"/>
      <c r="H123" s="19"/>
      <c r="I123" s="19">
        <v>3</v>
      </c>
      <c r="J123" s="19">
        <v>2</v>
      </c>
      <c r="K123" s="19">
        <v>1</v>
      </c>
      <c r="L123" s="189">
        <f t="shared" si="9"/>
        <v>10</v>
      </c>
      <c r="M123" s="632">
        <f t="shared" si="5"/>
        <v>4.375</v>
      </c>
      <c r="N123" s="19">
        <v>13</v>
      </c>
      <c r="O123" s="19">
        <v>29</v>
      </c>
      <c r="P123" s="19">
        <v>4</v>
      </c>
      <c r="Q123" s="189">
        <f t="shared" si="6"/>
        <v>46</v>
      </c>
      <c r="R123" s="56"/>
      <c r="S123" s="632">
        <f t="shared" si="7"/>
        <v>54.375</v>
      </c>
      <c r="T123" s="56"/>
      <c r="U123" s="637">
        <f t="shared" si="8"/>
        <v>8.0459770114942528E-2</v>
      </c>
      <c r="V123" s="600"/>
      <c r="Z123" s="629"/>
      <c r="AA123" s="629"/>
      <c r="AB123" s="628">
        <v>0</v>
      </c>
      <c r="AC123" s="628">
        <v>1</v>
      </c>
      <c r="AD123" s="600">
        <v>2</v>
      </c>
      <c r="AE123" s="600">
        <v>0</v>
      </c>
    </row>
    <row r="124" spans="1:37" x14ac:dyDescent="0.2">
      <c r="A124" s="304" t="s">
        <v>190</v>
      </c>
      <c r="B124" s="549">
        <v>18</v>
      </c>
      <c r="C124" s="19">
        <v>36</v>
      </c>
      <c r="D124" s="189">
        <v>54</v>
      </c>
      <c r="E124" s="19">
        <v>3</v>
      </c>
      <c r="F124" s="19">
        <v>20</v>
      </c>
      <c r="G124" s="19">
        <v>2</v>
      </c>
      <c r="H124" s="19">
        <v>1</v>
      </c>
      <c r="I124" s="19">
        <v>14</v>
      </c>
      <c r="J124" s="19">
        <v>6</v>
      </c>
      <c r="K124" s="19"/>
      <c r="L124" s="189">
        <f t="shared" si="9"/>
        <v>82</v>
      </c>
      <c r="M124" s="632">
        <f t="shared" si="5"/>
        <v>62.75</v>
      </c>
      <c r="N124" s="19">
        <v>63</v>
      </c>
      <c r="O124" s="19">
        <v>155</v>
      </c>
      <c r="P124" s="19">
        <v>113</v>
      </c>
      <c r="Q124" s="189">
        <f t="shared" si="6"/>
        <v>331</v>
      </c>
      <c r="R124" s="56"/>
      <c r="S124" s="632">
        <f t="shared" si="7"/>
        <v>506.75</v>
      </c>
      <c r="T124" s="56"/>
      <c r="U124" s="637">
        <f t="shared" si="8"/>
        <v>0.12382831771090282</v>
      </c>
      <c r="V124" s="600"/>
      <c r="Z124" s="629"/>
      <c r="AA124" s="629"/>
      <c r="AB124" s="628">
        <v>0</v>
      </c>
      <c r="AC124" s="628">
        <v>3</v>
      </c>
      <c r="AD124" s="600">
        <v>6</v>
      </c>
      <c r="AE124" s="600">
        <v>0</v>
      </c>
      <c r="AF124" s="600"/>
    </row>
    <row r="125" spans="1:37" x14ac:dyDescent="0.2">
      <c r="A125" s="304" t="s">
        <v>191</v>
      </c>
      <c r="B125" s="549">
        <v>57</v>
      </c>
      <c r="C125" s="19">
        <v>11</v>
      </c>
      <c r="D125" s="189">
        <v>68</v>
      </c>
      <c r="E125" s="19">
        <v>8</v>
      </c>
      <c r="F125" s="19"/>
      <c r="G125" s="19"/>
      <c r="H125" s="19"/>
      <c r="I125" s="19">
        <v>23</v>
      </c>
      <c r="J125" s="19"/>
      <c r="K125" s="19"/>
      <c r="L125" s="189">
        <f t="shared" si="9"/>
        <v>42</v>
      </c>
      <c r="M125" s="632">
        <f t="shared" si="5"/>
        <v>14.541666666666666</v>
      </c>
      <c r="N125" s="19">
        <v>115</v>
      </c>
      <c r="O125" s="19">
        <v>78</v>
      </c>
      <c r="P125" s="19">
        <v>14</v>
      </c>
      <c r="Q125" s="189">
        <f t="shared" si="6"/>
        <v>207</v>
      </c>
      <c r="R125" s="56"/>
      <c r="S125" s="632">
        <f t="shared" si="7"/>
        <v>235.54166666666666</v>
      </c>
      <c r="T125" s="56"/>
      <c r="U125" s="637">
        <f t="shared" si="8"/>
        <v>6.1737130727047583E-2</v>
      </c>
      <c r="V125" s="600"/>
      <c r="Z125" s="629"/>
      <c r="AA125" s="629"/>
      <c r="AB125" s="628">
        <v>0</v>
      </c>
      <c r="AC125" s="628">
        <v>8</v>
      </c>
      <c r="AD125" s="600"/>
      <c r="AE125" s="600"/>
      <c r="AF125" s="600"/>
    </row>
    <row r="126" spans="1:37" x14ac:dyDescent="0.2">
      <c r="A126" s="304" t="s">
        <v>433</v>
      </c>
      <c r="B126" s="549"/>
      <c r="C126" s="19">
        <v>3</v>
      </c>
      <c r="D126" s="189">
        <v>3</v>
      </c>
      <c r="E126" s="19"/>
      <c r="F126" s="19"/>
      <c r="G126" s="19"/>
      <c r="H126" s="19"/>
      <c r="I126" s="19">
        <v>5</v>
      </c>
      <c r="J126" s="19">
        <v>5</v>
      </c>
      <c r="K126" s="19"/>
      <c r="L126" s="189">
        <f t="shared" si="9"/>
        <v>13</v>
      </c>
      <c r="M126" s="632">
        <f t="shared" si="5"/>
        <v>4.125</v>
      </c>
      <c r="N126" s="19">
        <v>12</v>
      </c>
      <c r="O126" s="19">
        <v>20</v>
      </c>
      <c r="P126" s="19">
        <v>1</v>
      </c>
      <c r="Q126" s="189">
        <f t="shared" si="6"/>
        <v>33</v>
      </c>
      <c r="R126" s="56"/>
      <c r="S126" s="632">
        <f t="shared" si="7"/>
        <v>38.125</v>
      </c>
      <c r="T126" s="56"/>
      <c r="U126" s="637">
        <f t="shared" si="8"/>
        <v>0.10819672131147541</v>
      </c>
      <c r="V126" s="600"/>
      <c r="Z126" s="629"/>
      <c r="AA126" s="629"/>
      <c r="AB126" s="628"/>
      <c r="AC126" s="628"/>
      <c r="AD126" s="600">
        <v>5</v>
      </c>
      <c r="AE126" s="600">
        <v>0</v>
      </c>
      <c r="AF126" s="600"/>
    </row>
    <row r="127" spans="1:37" x14ac:dyDescent="0.2">
      <c r="A127" s="304" t="s">
        <v>192</v>
      </c>
      <c r="B127" s="549">
        <v>31</v>
      </c>
      <c r="C127" s="19">
        <v>37</v>
      </c>
      <c r="D127" s="189">
        <v>68</v>
      </c>
      <c r="E127" s="19">
        <v>12</v>
      </c>
      <c r="F127" s="19">
        <v>4</v>
      </c>
      <c r="G127" s="19"/>
      <c r="H127" s="19"/>
      <c r="I127" s="19">
        <v>21</v>
      </c>
      <c r="J127" s="19">
        <v>8</v>
      </c>
      <c r="K127" s="19"/>
      <c r="L127" s="189">
        <f t="shared" si="9"/>
        <v>82</v>
      </c>
      <c r="M127" s="632">
        <f t="shared" si="5"/>
        <v>32.958333333333336</v>
      </c>
      <c r="N127" s="19">
        <v>63</v>
      </c>
      <c r="O127" s="19">
        <v>3</v>
      </c>
      <c r="P127" s="19">
        <v>22</v>
      </c>
      <c r="Q127" s="189">
        <f t="shared" si="6"/>
        <v>88</v>
      </c>
      <c r="R127" s="56"/>
      <c r="S127" s="632">
        <f t="shared" si="7"/>
        <v>142.95833333333334</v>
      </c>
      <c r="T127" s="56"/>
      <c r="U127" s="637">
        <f t="shared" si="8"/>
        <v>0.23054503060332265</v>
      </c>
      <c r="V127" s="600"/>
      <c r="Z127" s="629"/>
      <c r="AA127" s="629"/>
      <c r="AB127" s="628">
        <v>12</v>
      </c>
      <c r="AC127" s="628">
        <v>0</v>
      </c>
      <c r="AD127" s="600">
        <v>8</v>
      </c>
      <c r="AE127" s="600">
        <v>0</v>
      </c>
      <c r="AF127" s="600"/>
    </row>
    <row r="128" spans="1:37" x14ac:dyDescent="0.2">
      <c r="A128" s="304" t="s">
        <v>193</v>
      </c>
      <c r="B128" s="549">
        <v>5</v>
      </c>
      <c r="C128" s="19">
        <v>24</v>
      </c>
      <c r="D128" s="189">
        <v>29</v>
      </c>
      <c r="E128" s="19">
        <v>5</v>
      </c>
      <c r="F128" s="19">
        <v>3</v>
      </c>
      <c r="G128" s="19">
        <v>53</v>
      </c>
      <c r="H128" s="19">
        <v>12</v>
      </c>
      <c r="I128" s="19"/>
      <c r="J128" s="19">
        <v>3</v>
      </c>
      <c r="K128" s="19"/>
      <c r="L128" s="189">
        <f t="shared" si="9"/>
        <v>100</v>
      </c>
      <c r="M128" s="632">
        <f t="shared" si="5"/>
        <v>85.5</v>
      </c>
      <c r="N128" s="19">
        <v>72</v>
      </c>
      <c r="O128" s="19">
        <v>146</v>
      </c>
      <c r="P128" s="19">
        <v>13</v>
      </c>
      <c r="Q128" s="189">
        <f t="shared" si="6"/>
        <v>231</v>
      </c>
      <c r="R128" s="56"/>
      <c r="S128" s="632">
        <f t="shared" si="7"/>
        <v>329.5</v>
      </c>
      <c r="T128" s="56"/>
      <c r="U128" s="637">
        <f t="shared" si="8"/>
        <v>0.25948406676783003</v>
      </c>
      <c r="V128" s="600"/>
      <c r="Z128" s="629"/>
      <c r="AA128" s="629"/>
      <c r="AB128" s="628">
        <v>0</v>
      </c>
      <c r="AC128" s="628">
        <v>5</v>
      </c>
      <c r="AD128" s="600">
        <v>3</v>
      </c>
      <c r="AE128" s="600">
        <v>0</v>
      </c>
      <c r="AF128" s="600"/>
    </row>
    <row r="129" spans="1:32" x14ac:dyDescent="0.2">
      <c r="A129" s="304" t="s">
        <v>194</v>
      </c>
      <c r="B129" s="549">
        <v>18</v>
      </c>
      <c r="C129" s="19"/>
      <c r="D129" s="189">
        <v>18</v>
      </c>
      <c r="E129" s="19">
        <v>5</v>
      </c>
      <c r="F129" s="19"/>
      <c r="G129" s="19"/>
      <c r="H129" s="19"/>
      <c r="I129" s="19"/>
      <c r="J129" s="19"/>
      <c r="K129" s="19"/>
      <c r="L129" s="189">
        <f t="shared" si="9"/>
        <v>5</v>
      </c>
      <c r="M129" s="632">
        <f t="shared" si="5"/>
        <v>5</v>
      </c>
      <c r="N129" s="19"/>
      <c r="O129" s="19"/>
      <c r="P129" s="19"/>
      <c r="Q129" s="189">
        <f t="shared" si="6"/>
        <v>0</v>
      </c>
      <c r="R129" s="56"/>
      <c r="S129" s="632">
        <f t="shared" si="7"/>
        <v>5</v>
      </c>
      <c r="T129" s="56"/>
      <c r="U129" s="637">
        <f t="shared" si="8"/>
        <v>1</v>
      </c>
      <c r="V129" s="600"/>
      <c r="W129" s="600"/>
      <c r="X129" s="600"/>
      <c r="Z129" s="629"/>
      <c r="AA129" s="629"/>
      <c r="AB129" s="628">
        <v>0</v>
      </c>
      <c r="AC129" s="628">
        <v>5</v>
      </c>
      <c r="AD129" s="600"/>
      <c r="AE129" s="600"/>
      <c r="AF129" s="600"/>
    </row>
    <row r="130" spans="1:32" x14ac:dyDescent="0.2">
      <c r="A130" s="304" t="s">
        <v>195</v>
      </c>
      <c r="B130" s="549">
        <v>47</v>
      </c>
      <c r="C130" s="19">
        <v>7</v>
      </c>
      <c r="D130" s="189">
        <v>54</v>
      </c>
      <c r="E130" s="19">
        <v>20</v>
      </c>
      <c r="F130" s="19"/>
      <c r="G130" s="19"/>
      <c r="H130" s="19"/>
      <c r="I130" s="19">
        <v>35</v>
      </c>
      <c r="J130" s="19">
        <v>1</v>
      </c>
      <c r="K130" s="19"/>
      <c r="L130" s="189">
        <f t="shared" si="9"/>
        <v>63</v>
      </c>
      <c r="M130" s="632">
        <f t="shared" si="5"/>
        <v>17.208333333333336</v>
      </c>
      <c r="N130" s="19">
        <v>20</v>
      </c>
      <c r="O130" s="19">
        <v>20</v>
      </c>
      <c r="P130" s="19"/>
      <c r="Q130" s="189">
        <f t="shared" si="6"/>
        <v>40</v>
      </c>
      <c r="R130" s="56"/>
      <c r="S130" s="632">
        <f t="shared" si="7"/>
        <v>57.208333333333336</v>
      </c>
      <c r="T130" s="56"/>
      <c r="U130" s="637">
        <f t="shared" si="8"/>
        <v>0.30080116533139112</v>
      </c>
      <c r="V130" s="600"/>
      <c r="Z130" s="629"/>
      <c r="AA130" s="629"/>
      <c r="AB130" s="628">
        <v>20</v>
      </c>
      <c r="AC130" s="628">
        <v>0</v>
      </c>
      <c r="AD130" s="600">
        <v>1</v>
      </c>
      <c r="AE130" s="600">
        <v>0</v>
      </c>
      <c r="AF130" s="600"/>
    </row>
    <row r="131" spans="1:32" x14ac:dyDescent="0.2">
      <c r="A131" s="304" t="s">
        <v>196</v>
      </c>
      <c r="B131" s="549">
        <v>27</v>
      </c>
      <c r="C131" s="19">
        <v>19</v>
      </c>
      <c r="D131" s="189">
        <v>46</v>
      </c>
      <c r="E131" s="19">
        <v>10</v>
      </c>
      <c r="F131" s="19"/>
      <c r="G131" s="19"/>
      <c r="H131" s="19"/>
      <c r="I131" s="19">
        <v>20</v>
      </c>
      <c r="J131" s="19"/>
      <c r="K131" s="19"/>
      <c r="L131" s="189">
        <f t="shared" si="9"/>
        <v>49</v>
      </c>
      <c r="M131" s="632">
        <f t="shared" si="5"/>
        <v>13.833333333333332</v>
      </c>
      <c r="N131" s="19">
        <v>80</v>
      </c>
      <c r="O131" s="19">
        <v>151</v>
      </c>
      <c r="P131" s="19">
        <v>7</v>
      </c>
      <c r="Q131" s="189">
        <f t="shared" si="6"/>
        <v>238</v>
      </c>
      <c r="R131" s="56"/>
      <c r="S131" s="632">
        <f t="shared" si="7"/>
        <v>258.83333333333331</v>
      </c>
      <c r="T131" s="56"/>
      <c r="U131" s="637">
        <f t="shared" si="8"/>
        <v>5.3444945267224729E-2</v>
      </c>
      <c r="V131" s="600"/>
      <c r="Z131" s="629"/>
      <c r="AA131" s="629"/>
      <c r="AB131" s="628">
        <v>10</v>
      </c>
      <c r="AC131" s="628">
        <v>0</v>
      </c>
      <c r="AD131" s="600"/>
      <c r="AE131" s="600"/>
      <c r="AF131" s="600"/>
    </row>
    <row r="132" spans="1:32" x14ac:dyDescent="0.2">
      <c r="A132" s="304" t="s">
        <v>197</v>
      </c>
      <c r="B132" s="549"/>
      <c r="C132" s="19">
        <v>19</v>
      </c>
      <c r="D132" s="189">
        <v>19</v>
      </c>
      <c r="E132" s="19">
        <v>3</v>
      </c>
      <c r="F132" s="19"/>
      <c r="G132" s="19"/>
      <c r="H132" s="19"/>
      <c r="I132" s="19"/>
      <c r="J132" s="19"/>
      <c r="K132" s="19"/>
      <c r="L132" s="189">
        <f t="shared" si="9"/>
        <v>22</v>
      </c>
      <c r="M132" s="632">
        <f t="shared" si="5"/>
        <v>9.3333333333333321</v>
      </c>
      <c r="N132" s="19">
        <v>38</v>
      </c>
      <c r="O132" s="19">
        <v>42</v>
      </c>
      <c r="P132" s="19">
        <v>2</v>
      </c>
      <c r="Q132" s="189">
        <f t="shared" si="6"/>
        <v>82</v>
      </c>
      <c r="R132" s="56"/>
      <c r="S132" s="632">
        <f t="shared" si="7"/>
        <v>93.333333333333329</v>
      </c>
      <c r="T132" s="56"/>
      <c r="U132" s="637">
        <f t="shared" si="8"/>
        <v>9.9999999999999992E-2</v>
      </c>
      <c r="V132" s="600"/>
      <c r="Z132" s="629"/>
      <c r="AA132" s="629"/>
      <c r="AB132" s="628">
        <v>0</v>
      </c>
      <c r="AC132" s="628">
        <v>3</v>
      </c>
      <c r="AD132" s="600"/>
      <c r="AE132" s="600"/>
      <c r="AF132" s="600"/>
    </row>
    <row r="133" spans="1:32" s="600" customFormat="1" x14ac:dyDescent="0.2">
      <c r="A133" s="587" t="s">
        <v>659</v>
      </c>
      <c r="B133" s="549"/>
      <c r="C133" s="19"/>
      <c r="D133" s="603"/>
      <c r="E133" s="19"/>
      <c r="F133" s="19"/>
      <c r="G133" s="19"/>
      <c r="H133" s="19"/>
      <c r="I133" s="19"/>
      <c r="J133" s="19"/>
      <c r="K133" s="19"/>
      <c r="L133" s="603"/>
      <c r="M133" s="632">
        <f t="shared" si="5"/>
        <v>0</v>
      </c>
      <c r="N133" s="19"/>
      <c r="O133" s="19">
        <v>2</v>
      </c>
      <c r="P133" s="19"/>
      <c r="Q133" s="603">
        <f t="shared" si="6"/>
        <v>2</v>
      </c>
      <c r="R133" s="56"/>
      <c r="S133" s="632">
        <f t="shared" si="7"/>
        <v>2</v>
      </c>
      <c r="T133" s="56"/>
      <c r="U133" s="637">
        <f t="shared" si="8"/>
        <v>0</v>
      </c>
      <c r="W133" s="620"/>
      <c r="X133"/>
      <c r="Y133" s="78"/>
      <c r="Z133" s="629"/>
      <c r="AA133" s="629"/>
      <c r="AB133" s="628"/>
      <c r="AC133" s="628"/>
    </row>
    <row r="134" spans="1:32" ht="13.5" x14ac:dyDescent="0.25">
      <c r="A134" s="111" t="s">
        <v>248</v>
      </c>
      <c r="B134" s="551">
        <v>193</v>
      </c>
      <c r="C134" s="73">
        <v>111</v>
      </c>
      <c r="D134" s="28">
        <v>304</v>
      </c>
      <c r="E134" s="73">
        <v>104</v>
      </c>
      <c r="F134" s="73"/>
      <c r="G134" s="73">
        <v>26</v>
      </c>
      <c r="H134" s="73">
        <v>5</v>
      </c>
      <c r="I134" s="73">
        <v>20</v>
      </c>
      <c r="J134" s="73">
        <v>53</v>
      </c>
      <c r="K134" s="73">
        <v>33</v>
      </c>
      <c r="L134" s="28">
        <f t="shared" si="9"/>
        <v>352</v>
      </c>
      <c r="M134" s="631">
        <f t="shared" si="5"/>
        <v>233</v>
      </c>
      <c r="N134" s="73">
        <v>341</v>
      </c>
      <c r="O134" s="73">
        <v>819</v>
      </c>
      <c r="P134" s="73">
        <v>452</v>
      </c>
      <c r="Q134" s="27">
        <f t="shared" si="6"/>
        <v>1612</v>
      </c>
      <c r="R134" s="56"/>
      <c r="S134" s="631">
        <f t="shared" si="7"/>
        <v>2297</v>
      </c>
      <c r="T134" s="56"/>
      <c r="U134" s="641">
        <f t="shared" si="8"/>
        <v>0.10143665650848933</v>
      </c>
      <c r="V134" s="600"/>
      <c r="Z134" s="629"/>
      <c r="AA134" s="629"/>
      <c r="AB134" s="628">
        <v>3</v>
      </c>
      <c r="AC134" s="628">
        <v>101</v>
      </c>
      <c r="AD134" s="600">
        <v>52</v>
      </c>
      <c r="AE134" s="600">
        <v>1</v>
      </c>
      <c r="AF134" s="600"/>
    </row>
    <row r="135" spans="1:32" x14ac:dyDescent="0.2">
      <c r="A135" s="304" t="s">
        <v>199</v>
      </c>
      <c r="B135" s="549">
        <v>38</v>
      </c>
      <c r="C135" s="19">
        <v>38</v>
      </c>
      <c r="D135" s="189">
        <v>76</v>
      </c>
      <c r="E135" s="19">
        <v>28</v>
      </c>
      <c r="F135" s="19"/>
      <c r="G135" s="19">
        <v>3</v>
      </c>
      <c r="H135" s="19">
        <v>2</v>
      </c>
      <c r="I135" s="19"/>
      <c r="J135" s="19">
        <v>21</v>
      </c>
      <c r="K135" s="19">
        <v>10</v>
      </c>
      <c r="L135" s="189">
        <f t="shared" si="9"/>
        <v>102</v>
      </c>
      <c r="M135" s="632">
        <f t="shared" si="5"/>
        <v>64.666666666666657</v>
      </c>
      <c r="N135" s="19">
        <v>70</v>
      </c>
      <c r="O135" s="19">
        <v>179</v>
      </c>
      <c r="P135" s="19">
        <v>115</v>
      </c>
      <c r="Q135" s="189">
        <f t="shared" si="6"/>
        <v>364</v>
      </c>
      <c r="R135" s="56"/>
      <c r="S135" s="632">
        <f t="shared" si="7"/>
        <v>543.66666666666663</v>
      </c>
      <c r="T135" s="56"/>
      <c r="U135" s="637">
        <f t="shared" si="8"/>
        <v>0.11894543225015328</v>
      </c>
      <c r="V135" s="600"/>
      <c r="Z135" s="629"/>
      <c r="AA135" s="629"/>
      <c r="AB135" s="628">
        <v>3</v>
      </c>
      <c r="AC135" s="628">
        <v>25</v>
      </c>
      <c r="AD135" s="600">
        <v>21</v>
      </c>
      <c r="AE135" s="600">
        <v>0</v>
      </c>
      <c r="AF135" s="600"/>
    </row>
    <row r="136" spans="1:32" x14ac:dyDescent="0.2">
      <c r="A136" s="304" t="s">
        <v>198</v>
      </c>
      <c r="B136" s="549">
        <v>133</v>
      </c>
      <c r="C136" s="19">
        <v>54</v>
      </c>
      <c r="D136" s="189">
        <v>187</v>
      </c>
      <c r="E136" s="19">
        <v>69</v>
      </c>
      <c r="F136" s="19"/>
      <c r="G136" s="19">
        <v>23</v>
      </c>
      <c r="H136" s="19">
        <v>3</v>
      </c>
      <c r="I136" s="19">
        <v>20</v>
      </c>
      <c r="J136" s="19">
        <v>32</v>
      </c>
      <c r="K136" s="19">
        <v>23</v>
      </c>
      <c r="L136" s="189">
        <f t="shared" si="9"/>
        <v>224</v>
      </c>
      <c r="M136" s="632">
        <f t="shared" si="5"/>
        <v>155</v>
      </c>
      <c r="N136" s="19">
        <v>253</v>
      </c>
      <c r="O136" s="19">
        <v>608</v>
      </c>
      <c r="P136" s="19">
        <v>328</v>
      </c>
      <c r="Q136" s="189">
        <f t="shared" si="6"/>
        <v>1189</v>
      </c>
      <c r="R136" s="56"/>
      <c r="S136" s="632">
        <f t="shared" si="7"/>
        <v>1672</v>
      </c>
      <c r="T136" s="56"/>
      <c r="U136" s="637">
        <f t="shared" si="8"/>
        <v>9.2703349282296649E-2</v>
      </c>
      <c r="V136" s="600"/>
      <c r="Z136" s="629"/>
      <c r="AA136" s="629"/>
      <c r="AB136" s="628">
        <v>0</v>
      </c>
      <c r="AC136" s="628">
        <v>69</v>
      </c>
      <c r="AD136" s="600">
        <v>31</v>
      </c>
      <c r="AE136" s="600">
        <v>1</v>
      </c>
      <c r="AF136" s="600"/>
    </row>
    <row r="137" spans="1:32" x14ac:dyDescent="0.2">
      <c r="A137" s="304" t="s">
        <v>200</v>
      </c>
      <c r="B137" s="549">
        <v>22</v>
      </c>
      <c r="C137" s="19">
        <v>19</v>
      </c>
      <c r="D137" s="189">
        <v>41</v>
      </c>
      <c r="E137" s="19">
        <v>7</v>
      </c>
      <c r="F137" s="19"/>
      <c r="G137" s="19"/>
      <c r="H137" s="19"/>
      <c r="I137" s="19"/>
      <c r="J137" s="19"/>
      <c r="K137" s="19"/>
      <c r="L137" s="189">
        <f t="shared" si="9"/>
        <v>26</v>
      </c>
      <c r="M137" s="632">
        <f t="shared" si="5"/>
        <v>13.333333333333332</v>
      </c>
      <c r="N137" s="19">
        <v>18</v>
      </c>
      <c r="O137" s="19">
        <v>32</v>
      </c>
      <c r="P137" s="19">
        <v>9</v>
      </c>
      <c r="Q137" s="189">
        <f t="shared" si="6"/>
        <v>59</v>
      </c>
      <c r="R137" s="56"/>
      <c r="S137" s="632">
        <f t="shared" si="7"/>
        <v>81.333333333333329</v>
      </c>
      <c r="T137" s="56"/>
      <c r="U137" s="637">
        <f t="shared" si="8"/>
        <v>0.16393442622950818</v>
      </c>
      <c r="V137" s="600"/>
      <c r="Z137" s="629"/>
      <c r="AA137" s="629"/>
      <c r="AB137" s="628">
        <v>0</v>
      </c>
      <c r="AC137" s="628">
        <v>7</v>
      </c>
      <c r="AD137" s="600"/>
      <c r="AE137" s="600"/>
      <c r="AF137" s="600"/>
    </row>
    <row r="138" spans="1:32" ht="13.5" x14ac:dyDescent="0.25">
      <c r="A138" s="111" t="s">
        <v>249</v>
      </c>
      <c r="B138" s="551">
        <v>124</v>
      </c>
      <c r="C138" s="73">
        <v>74</v>
      </c>
      <c r="D138" s="28">
        <v>198</v>
      </c>
      <c r="E138" s="73">
        <v>27</v>
      </c>
      <c r="F138" s="73">
        <v>26</v>
      </c>
      <c r="G138" s="73">
        <v>5</v>
      </c>
      <c r="H138" s="73"/>
      <c r="I138" s="73"/>
      <c r="J138" s="73">
        <v>31</v>
      </c>
      <c r="K138" s="73">
        <v>46</v>
      </c>
      <c r="L138" s="28">
        <f t="shared" si="9"/>
        <v>209</v>
      </c>
      <c r="M138" s="631">
        <f t="shared" ref="M138:M180" si="10">C138/3+AB138/2+AC138+F138*2+G138+H138+I138/8+AD138/2+AE138+K138</f>
        <v>170.16666666666669</v>
      </c>
      <c r="N138" s="73">
        <v>228</v>
      </c>
      <c r="O138" s="73">
        <v>570</v>
      </c>
      <c r="P138" s="73">
        <v>276</v>
      </c>
      <c r="Q138" s="27">
        <f t="shared" ref="Q138:Q178" si="11">SUM(N138:P138)</f>
        <v>1074</v>
      </c>
      <c r="R138" s="56"/>
      <c r="S138" s="631">
        <f t="shared" ref="S138:S180" si="12">M138+N138+O138+P138*2</f>
        <v>1520.1666666666667</v>
      </c>
      <c r="T138" s="56"/>
      <c r="U138" s="641">
        <f t="shared" ref="U138:U178" si="13">M138/S138</f>
        <v>0.11193948032014034</v>
      </c>
      <c r="V138" s="600"/>
      <c r="Z138" s="629"/>
      <c r="AA138" s="629"/>
      <c r="AB138" s="628">
        <v>0</v>
      </c>
      <c r="AC138" s="628">
        <v>27</v>
      </c>
      <c r="AD138" s="600">
        <v>31</v>
      </c>
      <c r="AE138" s="600">
        <v>0</v>
      </c>
      <c r="AF138" s="600"/>
    </row>
    <row r="139" spans="1:32" x14ac:dyDescent="0.2">
      <c r="A139" s="304" t="s">
        <v>201</v>
      </c>
      <c r="B139" s="549">
        <v>80</v>
      </c>
      <c r="C139" s="19">
        <v>46</v>
      </c>
      <c r="D139" s="189">
        <v>126</v>
      </c>
      <c r="E139" s="19">
        <v>27</v>
      </c>
      <c r="F139" s="19">
        <v>20</v>
      </c>
      <c r="G139" s="19">
        <v>5</v>
      </c>
      <c r="H139" s="19"/>
      <c r="I139" s="19"/>
      <c r="J139" s="19">
        <v>29</v>
      </c>
      <c r="K139" s="19"/>
      <c r="L139" s="189">
        <f t="shared" si="9"/>
        <v>127</v>
      </c>
      <c r="M139" s="632">
        <f t="shared" si="10"/>
        <v>101.83333333333334</v>
      </c>
      <c r="N139" s="19">
        <v>198</v>
      </c>
      <c r="O139" s="19">
        <v>512</v>
      </c>
      <c r="P139" s="19">
        <v>259</v>
      </c>
      <c r="Q139" s="189">
        <f t="shared" si="11"/>
        <v>969</v>
      </c>
      <c r="R139" s="56"/>
      <c r="S139" s="632">
        <f t="shared" si="12"/>
        <v>1329.8333333333335</v>
      </c>
      <c r="T139" s="56"/>
      <c r="U139" s="637">
        <f t="shared" si="13"/>
        <v>7.6576012031582902E-2</v>
      </c>
      <c r="V139" s="600"/>
      <c r="Z139" s="629"/>
      <c r="AA139" s="629"/>
      <c r="AB139" s="628">
        <v>0</v>
      </c>
      <c r="AC139" s="628">
        <v>27</v>
      </c>
      <c r="AD139" s="600">
        <v>29</v>
      </c>
      <c r="AE139" s="600">
        <v>0</v>
      </c>
      <c r="AF139" s="600"/>
    </row>
    <row r="140" spans="1:32" x14ac:dyDescent="0.2">
      <c r="A140" s="304" t="s">
        <v>202</v>
      </c>
      <c r="B140" s="549">
        <v>44</v>
      </c>
      <c r="C140" s="19">
        <v>28</v>
      </c>
      <c r="D140" s="189">
        <v>72</v>
      </c>
      <c r="E140" s="19"/>
      <c r="F140" s="19">
        <v>6</v>
      </c>
      <c r="G140" s="19"/>
      <c r="H140" s="19"/>
      <c r="I140" s="19"/>
      <c r="J140" s="19">
        <v>2</v>
      </c>
      <c r="K140" s="19">
        <v>46</v>
      </c>
      <c r="L140" s="189">
        <f t="shared" si="9"/>
        <v>82</v>
      </c>
      <c r="M140" s="632">
        <f t="shared" si="10"/>
        <v>68.333333333333343</v>
      </c>
      <c r="N140" s="19">
        <v>30</v>
      </c>
      <c r="O140" s="19">
        <v>58</v>
      </c>
      <c r="P140" s="19">
        <v>17</v>
      </c>
      <c r="Q140" s="189">
        <f t="shared" si="11"/>
        <v>105</v>
      </c>
      <c r="R140" s="56"/>
      <c r="S140" s="632">
        <f t="shared" si="12"/>
        <v>190.33333333333334</v>
      </c>
      <c r="T140" s="56"/>
      <c r="U140" s="637">
        <f t="shared" si="13"/>
        <v>0.35901926444833626</v>
      </c>
      <c r="V140" s="600"/>
      <c r="Z140" s="629"/>
      <c r="AA140" s="629"/>
      <c r="AB140" s="628"/>
      <c r="AC140" s="628"/>
      <c r="AD140" s="600">
        <v>2</v>
      </c>
      <c r="AE140" s="600">
        <v>0</v>
      </c>
      <c r="AF140" s="600"/>
    </row>
    <row r="141" spans="1:32" ht="13.5" x14ac:dyDescent="0.25">
      <c r="A141" s="111" t="s">
        <v>250</v>
      </c>
      <c r="B141" s="551">
        <v>418</v>
      </c>
      <c r="C141" s="73">
        <v>304</v>
      </c>
      <c r="D141" s="28">
        <v>722</v>
      </c>
      <c r="E141" s="73">
        <v>194</v>
      </c>
      <c r="F141" s="73">
        <v>23</v>
      </c>
      <c r="G141" s="73">
        <v>36</v>
      </c>
      <c r="H141" s="73">
        <v>11</v>
      </c>
      <c r="I141" s="73">
        <v>39</v>
      </c>
      <c r="J141" s="73">
        <v>93</v>
      </c>
      <c r="K141" s="73">
        <v>105</v>
      </c>
      <c r="L141" s="28">
        <f t="shared" si="9"/>
        <v>805</v>
      </c>
      <c r="M141" s="631">
        <f t="shared" si="10"/>
        <v>543.20833333333326</v>
      </c>
      <c r="N141" s="73">
        <v>686</v>
      </c>
      <c r="O141" s="73">
        <v>1705</v>
      </c>
      <c r="P141" s="73">
        <v>860</v>
      </c>
      <c r="Q141" s="27">
        <f t="shared" si="11"/>
        <v>3251</v>
      </c>
      <c r="R141" s="56"/>
      <c r="S141" s="631">
        <f t="shared" si="12"/>
        <v>4654.208333333333</v>
      </c>
      <c r="T141" s="56"/>
      <c r="U141" s="641">
        <f t="shared" si="13"/>
        <v>0.11671336872543665</v>
      </c>
      <c r="V141" s="600"/>
      <c r="Z141" s="629"/>
      <c r="AA141" s="629"/>
      <c r="AB141" s="628">
        <v>12</v>
      </c>
      <c r="AC141" s="628">
        <v>182</v>
      </c>
      <c r="AD141" s="600">
        <v>84</v>
      </c>
      <c r="AE141" s="600">
        <v>9</v>
      </c>
      <c r="AF141" s="600"/>
    </row>
    <row r="142" spans="1:32" x14ac:dyDescent="0.2">
      <c r="A142" s="305" t="s">
        <v>203</v>
      </c>
      <c r="B142" s="550">
        <v>98</v>
      </c>
      <c r="C142" s="22">
        <v>53</v>
      </c>
      <c r="D142" s="214">
        <v>151</v>
      </c>
      <c r="E142" s="22">
        <v>30</v>
      </c>
      <c r="F142" s="22"/>
      <c r="G142" s="22">
        <v>9</v>
      </c>
      <c r="H142" s="22"/>
      <c r="I142" s="22">
        <v>13</v>
      </c>
      <c r="J142" s="22">
        <v>7</v>
      </c>
      <c r="K142" s="22">
        <v>41</v>
      </c>
      <c r="L142" s="214">
        <f t="shared" ref="L142:L178" si="14">C142+SUM(E142:K142)</f>
        <v>153</v>
      </c>
      <c r="M142" s="633">
        <f t="shared" si="10"/>
        <v>102.29166666666667</v>
      </c>
      <c r="N142" s="22">
        <v>148</v>
      </c>
      <c r="O142" s="22">
        <v>449</v>
      </c>
      <c r="P142" s="22">
        <v>306</v>
      </c>
      <c r="Q142" s="214">
        <f t="shared" si="11"/>
        <v>903</v>
      </c>
      <c r="R142" s="56"/>
      <c r="S142" s="633">
        <f t="shared" si="12"/>
        <v>1311.2916666666667</v>
      </c>
      <c r="T142" s="56"/>
      <c r="U142" s="638">
        <f t="shared" si="13"/>
        <v>7.8008325124717989E-2</v>
      </c>
      <c r="V142" s="600"/>
      <c r="Z142" s="629"/>
      <c r="AA142" s="629"/>
      <c r="AB142" s="628">
        <v>1</v>
      </c>
      <c r="AC142" s="628">
        <v>29</v>
      </c>
      <c r="AD142" s="600">
        <v>7</v>
      </c>
      <c r="AE142" s="600">
        <v>0</v>
      </c>
      <c r="AF142" s="600"/>
    </row>
    <row r="143" spans="1:32" x14ac:dyDescent="0.2">
      <c r="A143" s="304" t="s">
        <v>204</v>
      </c>
      <c r="B143" s="549">
        <v>3</v>
      </c>
      <c r="C143" s="19">
        <v>2</v>
      </c>
      <c r="D143" s="189">
        <v>5</v>
      </c>
      <c r="E143" s="19">
        <v>4</v>
      </c>
      <c r="F143" s="19"/>
      <c r="G143" s="19"/>
      <c r="H143" s="19"/>
      <c r="I143" s="19"/>
      <c r="J143" s="19"/>
      <c r="K143" s="19"/>
      <c r="L143" s="189">
        <f t="shared" si="14"/>
        <v>6</v>
      </c>
      <c r="M143" s="632">
        <f t="shared" si="10"/>
        <v>3.1666666666666665</v>
      </c>
      <c r="N143" s="19">
        <v>8</v>
      </c>
      <c r="O143" s="19">
        <v>28</v>
      </c>
      <c r="P143" s="19">
        <v>21</v>
      </c>
      <c r="Q143" s="189">
        <f t="shared" si="11"/>
        <v>57</v>
      </c>
      <c r="R143" s="56"/>
      <c r="S143" s="632">
        <f t="shared" si="12"/>
        <v>81.166666666666657</v>
      </c>
      <c r="T143" s="56"/>
      <c r="U143" s="637">
        <f t="shared" si="13"/>
        <v>3.9014373716632446E-2</v>
      </c>
      <c r="V143" s="600"/>
      <c r="Z143" s="629"/>
      <c r="AA143" s="629"/>
      <c r="AB143" s="628">
        <v>3</v>
      </c>
      <c r="AC143" s="628">
        <v>1</v>
      </c>
      <c r="AD143" s="600"/>
      <c r="AE143" s="600"/>
      <c r="AF143" s="600"/>
    </row>
    <row r="144" spans="1:32" x14ac:dyDescent="0.2">
      <c r="A144" s="303" t="s">
        <v>205</v>
      </c>
      <c r="B144" s="548">
        <v>22</v>
      </c>
      <c r="C144" s="16">
        <v>26</v>
      </c>
      <c r="D144" s="188">
        <v>48</v>
      </c>
      <c r="E144" s="16">
        <v>23</v>
      </c>
      <c r="F144" s="16">
        <v>12</v>
      </c>
      <c r="G144" s="16">
        <v>1</v>
      </c>
      <c r="H144" s="16">
        <v>1</v>
      </c>
      <c r="I144" s="16">
        <v>2</v>
      </c>
      <c r="J144" s="16">
        <v>10</v>
      </c>
      <c r="K144" s="16">
        <v>24</v>
      </c>
      <c r="L144" s="188">
        <f t="shared" si="14"/>
        <v>99</v>
      </c>
      <c r="M144" s="635">
        <f t="shared" si="10"/>
        <v>85.916666666666657</v>
      </c>
      <c r="N144" s="16">
        <v>65</v>
      </c>
      <c r="O144" s="16">
        <v>187</v>
      </c>
      <c r="P144" s="16">
        <v>142</v>
      </c>
      <c r="Q144" s="188">
        <f t="shared" si="11"/>
        <v>394</v>
      </c>
      <c r="R144" s="56"/>
      <c r="S144" s="635">
        <f t="shared" si="12"/>
        <v>621.91666666666663</v>
      </c>
      <c r="T144" s="56"/>
      <c r="U144" s="640">
        <f t="shared" si="13"/>
        <v>0.13814819777569343</v>
      </c>
      <c r="V144" s="600"/>
      <c r="Z144" s="629"/>
      <c r="AA144" s="629"/>
      <c r="AB144" s="628">
        <v>4</v>
      </c>
      <c r="AC144" s="628">
        <v>19</v>
      </c>
      <c r="AD144" s="600">
        <v>8</v>
      </c>
      <c r="AE144" s="600">
        <v>2</v>
      </c>
      <c r="AF144" s="600"/>
    </row>
    <row r="145" spans="1:32" x14ac:dyDescent="0.2">
      <c r="A145" s="304" t="s">
        <v>206</v>
      </c>
      <c r="B145" s="549">
        <v>227</v>
      </c>
      <c r="C145" s="19">
        <v>161</v>
      </c>
      <c r="D145" s="189">
        <v>388</v>
      </c>
      <c r="E145" s="19">
        <v>68</v>
      </c>
      <c r="F145" s="19">
        <v>6</v>
      </c>
      <c r="G145" s="19">
        <v>4</v>
      </c>
      <c r="H145" s="19"/>
      <c r="I145" s="19"/>
      <c r="J145" s="19">
        <v>37</v>
      </c>
      <c r="K145" s="19">
        <v>24</v>
      </c>
      <c r="L145" s="189">
        <f t="shared" si="14"/>
        <v>300</v>
      </c>
      <c r="M145" s="632">
        <f t="shared" si="10"/>
        <v>180.16666666666666</v>
      </c>
      <c r="N145" s="19">
        <v>270</v>
      </c>
      <c r="O145" s="19">
        <v>576</v>
      </c>
      <c r="P145" s="19">
        <v>213</v>
      </c>
      <c r="Q145" s="189">
        <f t="shared" si="11"/>
        <v>1059</v>
      </c>
      <c r="R145" s="56"/>
      <c r="S145" s="632">
        <f t="shared" si="12"/>
        <v>1452.1666666666665</v>
      </c>
      <c r="T145" s="56"/>
      <c r="U145" s="637">
        <f t="shared" si="13"/>
        <v>0.12406748536669346</v>
      </c>
      <c r="V145" s="600"/>
      <c r="Z145" s="629"/>
      <c r="AA145" s="629"/>
      <c r="AB145" s="628">
        <v>0</v>
      </c>
      <c r="AC145" s="628">
        <v>68</v>
      </c>
      <c r="AD145" s="600">
        <v>37</v>
      </c>
      <c r="AE145" s="600">
        <v>0</v>
      </c>
      <c r="AF145" s="600"/>
    </row>
    <row r="146" spans="1:32" x14ac:dyDescent="0.2">
      <c r="A146" s="305" t="s">
        <v>207</v>
      </c>
      <c r="B146" s="550">
        <v>39</v>
      </c>
      <c r="C146" s="22">
        <v>34</v>
      </c>
      <c r="D146" s="214">
        <v>73</v>
      </c>
      <c r="E146" s="22">
        <v>53</v>
      </c>
      <c r="F146" s="22">
        <v>5</v>
      </c>
      <c r="G146" s="22">
        <v>22</v>
      </c>
      <c r="H146" s="22">
        <v>8</v>
      </c>
      <c r="I146" s="22">
        <v>16</v>
      </c>
      <c r="J146" s="22">
        <v>33</v>
      </c>
      <c r="K146" s="22">
        <v>14</v>
      </c>
      <c r="L146" s="214">
        <f t="shared" si="14"/>
        <v>185</v>
      </c>
      <c r="M146" s="633">
        <f t="shared" si="10"/>
        <v>137.33333333333331</v>
      </c>
      <c r="N146" s="22">
        <v>123</v>
      </c>
      <c r="O146" s="22">
        <v>324</v>
      </c>
      <c r="P146" s="22">
        <v>124</v>
      </c>
      <c r="Q146" s="214">
        <f t="shared" si="11"/>
        <v>571</v>
      </c>
      <c r="R146" s="56"/>
      <c r="S146" s="633">
        <f t="shared" si="12"/>
        <v>832.33333333333326</v>
      </c>
      <c r="T146" s="56"/>
      <c r="U146" s="638">
        <f t="shared" si="13"/>
        <v>0.16499799759711653</v>
      </c>
      <c r="V146" s="600"/>
      <c r="Z146" s="629"/>
      <c r="AA146" s="629"/>
      <c r="AB146" s="628">
        <v>0</v>
      </c>
      <c r="AC146" s="628">
        <v>53</v>
      </c>
      <c r="AD146" s="600">
        <v>32</v>
      </c>
      <c r="AE146" s="600">
        <v>1</v>
      </c>
      <c r="AF146" s="600"/>
    </row>
    <row r="147" spans="1:32" s="600" customFormat="1" x14ac:dyDescent="0.2">
      <c r="A147" s="305" t="s">
        <v>660</v>
      </c>
      <c r="B147" s="550"/>
      <c r="C147" s="22"/>
      <c r="D147" s="214"/>
      <c r="E147" s="22"/>
      <c r="F147" s="22"/>
      <c r="G147" s="22"/>
      <c r="H147" s="22"/>
      <c r="I147" s="22"/>
      <c r="J147" s="22"/>
      <c r="K147" s="22"/>
      <c r="L147" s="214"/>
      <c r="M147" s="633">
        <f t="shared" si="10"/>
        <v>0</v>
      </c>
      <c r="N147" s="22">
        <v>6</v>
      </c>
      <c r="O147" s="22">
        <v>11</v>
      </c>
      <c r="P147" s="22"/>
      <c r="Q147" s="214">
        <f t="shared" si="11"/>
        <v>17</v>
      </c>
      <c r="R147" s="56"/>
      <c r="S147" s="633">
        <f t="shared" si="12"/>
        <v>17</v>
      </c>
      <c r="T147" s="56"/>
      <c r="U147" s="638">
        <f t="shared" si="13"/>
        <v>0</v>
      </c>
      <c r="W147" s="620"/>
      <c r="X147"/>
      <c r="Y147" s="78"/>
      <c r="Z147" s="629"/>
      <c r="AA147" s="629"/>
      <c r="AB147" s="628"/>
      <c r="AC147" s="628"/>
    </row>
    <row r="148" spans="1:32" x14ac:dyDescent="0.2">
      <c r="A148" s="304" t="s">
        <v>434</v>
      </c>
      <c r="B148" s="549">
        <v>4</v>
      </c>
      <c r="C148" s="19">
        <v>6</v>
      </c>
      <c r="D148" s="189">
        <v>10</v>
      </c>
      <c r="E148" s="19">
        <v>3</v>
      </c>
      <c r="F148" s="19"/>
      <c r="G148" s="19"/>
      <c r="H148" s="19"/>
      <c r="I148" s="19"/>
      <c r="J148" s="19"/>
      <c r="K148" s="19"/>
      <c r="L148" s="189">
        <f t="shared" si="14"/>
        <v>9</v>
      </c>
      <c r="M148" s="632">
        <f t="shared" si="10"/>
        <v>5</v>
      </c>
      <c r="N148" s="19">
        <v>13</v>
      </c>
      <c r="O148" s="19">
        <v>10</v>
      </c>
      <c r="P148" s="19">
        <v>9</v>
      </c>
      <c r="Q148" s="189">
        <f t="shared" si="11"/>
        <v>32</v>
      </c>
      <c r="R148" s="56"/>
      <c r="S148" s="632">
        <f t="shared" si="12"/>
        <v>46</v>
      </c>
      <c r="T148" s="56"/>
      <c r="U148" s="637">
        <f t="shared" si="13"/>
        <v>0.10869565217391304</v>
      </c>
      <c r="V148" s="600"/>
      <c r="Z148" s="629"/>
      <c r="AA148" s="629"/>
      <c r="AB148" s="628">
        <v>0</v>
      </c>
      <c r="AC148" s="628">
        <v>3</v>
      </c>
      <c r="AD148" s="600"/>
      <c r="AE148" s="600"/>
      <c r="AF148" s="600"/>
    </row>
    <row r="149" spans="1:32" x14ac:dyDescent="0.2">
      <c r="A149" s="303" t="s">
        <v>590</v>
      </c>
      <c r="B149" s="548">
        <v>1</v>
      </c>
      <c r="C149" s="16">
        <v>4</v>
      </c>
      <c r="D149" s="188">
        <v>5</v>
      </c>
      <c r="E149" s="16">
        <v>1</v>
      </c>
      <c r="F149" s="16"/>
      <c r="G149" s="16"/>
      <c r="H149" s="16"/>
      <c r="I149" s="16"/>
      <c r="J149" s="16"/>
      <c r="K149" s="16"/>
      <c r="L149" s="188">
        <f t="shared" si="14"/>
        <v>5</v>
      </c>
      <c r="M149" s="635">
        <f t="shared" si="10"/>
        <v>2.333333333333333</v>
      </c>
      <c r="N149" s="16">
        <v>12</v>
      </c>
      <c r="O149" s="16">
        <v>17</v>
      </c>
      <c r="P149" s="16">
        <v>11</v>
      </c>
      <c r="Q149" s="188">
        <f t="shared" si="11"/>
        <v>40</v>
      </c>
      <c r="R149" s="56"/>
      <c r="S149" s="635">
        <f t="shared" si="12"/>
        <v>53.333333333333329</v>
      </c>
      <c r="T149" s="56"/>
      <c r="U149" s="640">
        <f t="shared" si="13"/>
        <v>4.3749999999999997E-2</v>
      </c>
      <c r="V149" s="600"/>
      <c r="Z149" s="629"/>
      <c r="AA149" s="629"/>
      <c r="AB149" s="628">
        <v>0</v>
      </c>
      <c r="AC149" s="628">
        <v>1</v>
      </c>
      <c r="AD149" s="600"/>
      <c r="AE149" s="600"/>
      <c r="AF149" s="600"/>
    </row>
    <row r="150" spans="1:32" x14ac:dyDescent="0.2">
      <c r="A150" s="305" t="s">
        <v>208</v>
      </c>
      <c r="B150" s="550"/>
      <c r="C150" s="22">
        <v>1</v>
      </c>
      <c r="D150" s="214">
        <v>1</v>
      </c>
      <c r="E150" s="22">
        <v>5</v>
      </c>
      <c r="F150" s="22"/>
      <c r="G150" s="22"/>
      <c r="H150" s="22">
        <v>2</v>
      </c>
      <c r="I150" s="22">
        <v>4</v>
      </c>
      <c r="J150" s="22">
        <v>6</v>
      </c>
      <c r="K150" s="22"/>
      <c r="L150" s="214">
        <f t="shared" si="14"/>
        <v>18</v>
      </c>
      <c r="M150" s="633">
        <f t="shared" si="10"/>
        <v>13.833333333333332</v>
      </c>
      <c r="N150" s="22">
        <v>5</v>
      </c>
      <c r="O150" s="22">
        <v>15</v>
      </c>
      <c r="P150" s="22">
        <v>11</v>
      </c>
      <c r="Q150" s="214">
        <f t="shared" si="11"/>
        <v>31</v>
      </c>
      <c r="R150" s="56"/>
      <c r="S150" s="633">
        <f t="shared" si="12"/>
        <v>55.833333333333329</v>
      </c>
      <c r="T150" s="56"/>
      <c r="U150" s="638">
        <f t="shared" si="13"/>
        <v>0.24776119402985075</v>
      </c>
      <c r="V150" s="600"/>
      <c r="Z150" s="629"/>
      <c r="AA150" s="629"/>
      <c r="AB150" s="628">
        <v>0</v>
      </c>
      <c r="AC150" s="628">
        <v>5</v>
      </c>
      <c r="AD150" s="600">
        <v>0</v>
      </c>
      <c r="AE150" s="600">
        <v>6</v>
      </c>
      <c r="AF150" s="600"/>
    </row>
    <row r="151" spans="1:32" x14ac:dyDescent="0.2">
      <c r="A151" s="304" t="s">
        <v>209</v>
      </c>
      <c r="B151" s="549">
        <v>24</v>
      </c>
      <c r="C151" s="19">
        <v>17</v>
      </c>
      <c r="D151" s="189">
        <v>41</v>
      </c>
      <c r="E151" s="19">
        <v>7</v>
      </c>
      <c r="F151" s="19"/>
      <c r="G151" s="19"/>
      <c r="H151" s="19"/>
      <c r="I151" s="19">
        <v>4</v>
      </c>
      <c r="J151" s="19"/>
      <c r="K151" s="19">
        <v>2</v>
      </c>
      <c r="L151" s="189">
        <f t="shared" si="14"/>
        <v>30</v>
      </c>
      <c r="M151" s="632">
        <f t="shared" si="10"/>
        <v>13.166666666666668</v>
      </c>
      <c r="N151" s="19">
        <v>36</v>
      </c>
      <c r="O151" s="19">
        <v>88</v>
      </c>
      <c r="P151" s="19">
        <v>23</v>
      </c>
      <c r="Q151" s="189">
        <f t="shared" si="11"/>
        <v>147</v>
      </c>
      <c r="R151" s="56"/>
      <c r="S151" s="632">
        <f t="shared" si="12"/>
        <v>183.16666666666669</v>
      </c>
      <c r="T151" s="56"/>
      <c r="U151" s="637">
        <f t="shared" si="13"/>
        <v>7.1883530482256597E-2</v>
      </c>
      <c r="V151" s="600"/>
      <c r="Z151" s="629"/>
      <c r="AA151" s="629"/>
      <c r="AB151" s="628">
        <v>4</v>
      </c>
      <c r="AC151" s="628">
        <v>3</v>
      </c>
      <c r="AD151" s="600"/>
      <c r="AE151" s="600"/>
      <c r="AF151" s="600"/>
    </row>
    <row r="152" spans="1:32" ht="13.5" x14ac:dyDescent="0.25">
      <c r="A152" s="111" t="s">
        <v>251</v>
      </c>
      <c r="B152" s="551">
        <v>193</v>
      </c>
      <c r="C152" s="73">
        <v>53</v>
      </c>
      <c r="D152" s="28">
        <v>246</v>
      </c>
      <c r="E152" s="73">
        <v>122</v>
      </c>
      <c r="F152" s="73">
        <v>75</v>
      </c>
      <c r="G152" s="73">
        <v>14</v>
      </c>
      <c r="H152" s="73"/>
      <c r="I152" s="73">
        <v>1</v>
      </c>
      <c r="J152" s="73">
        <v>5</v>
      </c>
      <c r="K152" s="73">
        <v>30</v>
      </c>
      <c r="L152" s="28">
        <f t="shared" si="14"/>
        <v>300</v>
      </c>
      <c r="M152" s="631">
        <f t="shared" si="10"/>
        <v>316.79166666666669</v>
      </c>
      <c r="N152" s="73">
        <v>319</v>
      </c>
      <c r="O152" s="73">
        <v>794</v>
      </c>
      <c r="P152" s="73">
        <v>386</v>
      </c>
      <c r="Q152" s="27">
        <f t="shared" si="11"/>
        <v>1499</v>
      </c>
      <c r="R152" s="56"/>
      <c r="S152" s="631">
        <f t="shared" si="12"/>
        <v>2201.791666666667</v>
      </c>
      <c r="T152" s="56"/>
      <c r="U152" s="641">
        <f t="shared" si="13"/>
        <v>0.14387903790473666</v>
      </c>
      <c r="V152" s="600"/>
      <c r="Z152" s="629"/>
      <c r="AA152" s="629"/>
      <c r="AB152" s="628">
        <v>39</v>
      </c>
      <c r="AC152" s="628">
        <v>83</v>
      </c>
      <c r="AD152" s="600">
        <v>5</v>
      </c>
      <c r="AE152" s="600">
        <v>0</v>
      </c>
      <c r="AF152" s="600"/>
    </row>
    <row r="153" spans="1:32" x14ac:dyDescent="0.2">
      <c r="A153" s="304" t="s">
        <v>211</v>
      </c>
      <c r="B153" s="549">
        <v>49</v>
      </c>
      <c r="C153" s="19">
        <v>17</v>
      </c>
      <c r="D153" s="189">
        <v>66</v>
      </c>
      <c r="E153" s="19">
        <v>30</v>
      </c>
      <c r="F153" s="19">
        <v>32</v>
      </c>
      <c r="G153" s="19">
        <v>2</v>
      </c>
      <c r="H153" s="19"/>
      <c r="I153" s="19"/>
      <c r="J153" s="19"/>
      <c r="K153" s="19"/>
      <c r="L153" s="189">
        <f t="shared" si="14"/>
        <v>81</v>
      </c>
      <c r="M153" s="632">
        <f t="shared" si="10"/>
        <v>97.666666666666671</v>
      </c>
      <c r="N153" s="19">
        <v>60</v>
      </c>
      <c r="O153" s="19">
        <v>190</v>
      </c>
      <c r="P153" s="19">
        <v>101</v>
      </c>
      <c r="Q153" s="189">
        <f t="shared" si="11"/>
        <v>351</v>
      </c>
      <c r="R153" s="56"/>
      <c r="S153" s="632">
        <f t="shared" si="12"/>
        <v>549.66666666666674</v>
      </c>
      <c r="T153" s="56"/>
      <c r="U153" s="637">
        <f t="shared" si="13"/>
        <v>0.17768344451182533</v>
      </c>
      <c r="V153" s="600"/>
      <c r="Z153" s="629"/>
      <c r="AA153" s="629"/>
      <c r="AB153" s="628">
        <v>8</v>
      </c>
      <c r="AC153" s="628">
        <v>22</v>
      </c>
      <c r="AD153" s="600"/>
      <c r="AE153" s="600"/>
      <c r="AF153" s="600"/>
    </row>
    <row r="154" spans="1:32" x14ac:dyDescent="0.2">
      <c r="A154" s="304" t="s">
        <v>210</v>
      </c>
      <c r="B154" s="549">
        <v>119</v>
      </c>
      <c r="C154" s="19">
        <v>25</v>
      </c>
      <c r="D154" s="189">
        <v>144</v>
      </c>
      <c r="E154" s="19">
        <v>88</v>
      </c>
      <c r="F154" s="19">
        <v>39</v>
      </c>
      <c r="G154" s="19">
        <v>11</v>
      </c>
      <c r="H154" s="19"/>
      <c r="I154" s="19"/>
      <c r="J154" s="19"/>
      <c r="K154" s="19">
        <v>30</v>
      </c>
      <c r="L154" s="189">
        <f t="shared" si="14"/>
        <v>193</v>
      </c>
      <c r="M154" s="632">
        <f t="shared" si="10"/>
        <v>199.83333333333334</v>
      </c>
      <c r="N154" s="19">
        <v>225</v>
      </c>
      <c r="O154" s="19">
        <v>538</v>
      </c>
      <c r="P154" s="19">
        <v>252</v>
      </c>
      <c r="Q154" s="189">
        <f t="shared" si="11"/>
        <v>1015</v>
      </c>
      <c r="R154" s="56"/>
      <c r="S154" s="632">
        <f t="shared" si="12"/>
        <v>1466.8333333333335</v>
      </c>
      <c r="T154" s="56"/>
      <c r="U154" s="637">
        <f t="shared" si="13"/>
        <v>0.13623451880468126</v>
      </c>
      <c r="V154" s="600"/>
      <c r="Z154" s="629"/>
      <c r="AA154" s="629"/>
      <c r="AB154" s="628">
        <v>31</v>
      </c>
      <c r="AC154" s="628">
        <v>57</v>
      </c>
      <c r="AD154" s="600"/>
      <c r="AE154" s="600"/>
      <c r="AF154" s="600"/>
    </row>
    <row r="155" spans="1:32" x14ac:dyDescent="0.2">
      <c r="A155" s="304" t="s">
        <v>212</v>
      </c>
      <c r="B155" s="549">
        <v>25</v>
      </c>
      <c r="C155" s="19">
        <v>11</v>
      </c>
      <c r="D155" s="189">
        <v>36</v>
      </c>
      <c r="E155" s="19">
        <v>4</v>
      </c>
      <c r="F155" s="19">
        <v>4</v>
      </c>
      <c r="G155" s="19">
        <v>1</v>
      </c>
      <c r="H155" s="19"/>
      <c r="I155" s="19">
        <v>1</v>
      </c>
      <c r="J155" s="19">
        <v>5</v>
      </c>
      <c r="K155" s="19"/>
      <c r="L155" s="189">
        <f t="shared" si="14"/>
        <v>26</v>
      </c>
      <c r="M155" s="632">
        <f t="shared" si="10"/>
        <v>19.291666666666664</v>
      </c>
      <c r="N155" s="19">
        <v>34</v>
      </c>
      <c r="O155" s="19">
        <v>66</v>
      </c>
      <c r="P155" s="19">
        <v>33</v>
      </c>
      <c r="Q155" s="189">
        <f t="shared" si="11"/>
        <v>133</v>
      </c>
      <c r="R155" s="56"/>
      <c r="S155" s="632">
        <f t="shared" si="12"/>
        <v>185.29166666666666</v>
      </c>
      <c r="T155" s="56"/>
      <c r="U155" s="637">
        <f t="shared" si="13"/>
        <v>0.1041151337980661</v>
      </c>
      <c r="V155" s="600"/>
      <c r="Z155" s="629"/>
      <c r="AA155" s="629"/>
      <c r="AB155" s="628">
        <v>0</v>
      </c>
      <c r="AC155" s="628">
        <v>4</v>
      </c>
      <c r="AD155" s="600">
        <v>5</v>
      </c>
      <c r="AE155" s="600">
        <v>0</v>
      </c>
      <c r="AF155" s="600"/>
    </row>
    <row r="156" spans="1:32" ht="13.5" x14ac:dyDescent="0.25">
      <c r="A156" s="111" t="s">
        <v>252</v>
      </c>
      <c r="B156" s="551">
        <v>363</v>
      </c>
      <c r="C156" s="73">
        <v>291</v>
      </c>
      <c r="D156" s="28">
        <v>654</v>
      </c>
      <c r="E156" s="73">
        <v>120</v>
      </c>
      <c r="F156" s="73">
        <v>10</v>
      </c>
      <c r="G156" s="73">
        <v>30</v>
      </c>
      <c r="H156" s="73">
        <v>18</v>
      </c>
      <c r="I156" s="73">
        <v>7</v>
      </c>
      <c r="J156" s="73">
        <v>91</v>
      </c>
      <c r="K156" s="73">
        <v>57</v>
      </c>
      <c r="L156" s="28">
        <f t="shared" si="14"/>
        <v>624</v>
      </c>
      <c r="M156" s="631">
        <f t="shared" si="10"/>
        <v>383.875</v>
      </c>
      <c r="N156" s="73">
        <v>573</v>
      </c>
      <c r="O156" s="73">
        <v>1104</v>
      </c>
      <c r="P156" s="73">
        <v>455</v>
      </c>
      <c r="Q156" s="27">
        <f t="shared" si="11"/>
        <v>2132</v>
      </c>
      <c r="R156" s="56"/>
      <c r="S156" s="631">
        <f t="shared" si="12"/>
        <v>2970.875</v>
      </c>
      <c r="T156" s="56"/>
      <c r="U156" s="641">
        <f t="shared" si="13"/>
        <v>0.12921277401438969</v>
      </c>
      <c r="V156" s="600"/>
      <c r="Z156" s="629"/>
      <c r="AA156" s="629"/>
      <c r="AB156" s="628">
        <v>18</v>
      </c>
      <c r="AC156" s="628">
        <v>102</v>
      </c>
      <c r="AD156" s="600">
        <v>82</v>
      </c>
      <c r="AE156" s="600">
        <v>9</v>
      </c>
      <c r="AF156" s="600"/>
    </row>
    <row r="157" spans="1:32" x14ac:dyDescent="0.2">
      <c r="A157" s="304" t="s">
        <v>214</v>
      </c>
      <c r="B157" s="549">
        <v>38</v>
      </c>
      <c r="C157" s="19">
        <v>20</v>
      </c>
      <c r="D157" s="189">
        <v>58</v>
      </c>
      <c r="E157" s="19">
        <v>21</v>
      </c>
      <c r="F157" s="19"/>
      <c r="G157" s="19">
        <v>7</v>
      </c>
      <c r="H157" s="19"/>
      <c r="I157" s="19">
        <v>4</v>
      </c>
      <c r="J157" s="19">
        <v>6</v>
      </c>
      <c r="K157" s="19">
        <v>16</v>
      </c>
      <c r="L157" s="189">
        <f t="shared" si="14"/>
        <v>74</v>
      </c>
      <c r="M157" s="632">
        <f t="shared" si="10"/>
        <v>53.666666666666671</v>
      </c>
      <c r="N157" s="19">
        <v>94</v>
      </c>
      <c r="O157" s="19">
        <v>232</v>
      </c>
      <c r="P157" s="19">
        <v>108</v>
      </c>
      <c r="Q157" s="189">
        <f t="shared" si="11"/>
        <v>434</v>
      </c>
      <c r="R157" s="56"/>
      <c r="S157" s="632">
        <f t="shared" si="12"/>
        <v>595.66666666666674</v>
      </c>
      <c r="T157" s="56"/>
      <c r="U157" s="637">
        <f t="shared" si="13"/>
        <v>9.0095131505316173E-2</v>
      </c>
      <c r="V157" s="600"/>
      <c r="Z157" s="629"/>
      <c r="AA157" s="629"/>
      <c r="AB157" s="628">
        <v>1</v>
      </c>
      <c r="AC157" s="628">
        <v>20</v>
      </c>
      <c r="AD157" s="600">
        <v>6</v>
      </c>
      <c r="AE157" s="600">
        <v>0</v>
      </c>
      <c r="AF157" s="600"/>
    </row>
    <row r="158" spans="1:32" x14ac:dyDescent="0.2">
      <c r="A158" s="304" t="s">
        <v>213</v>
      </c>
      <c r="B158" s="549">
        <v>319</v>
      </c>
      <c r="C158" s="19">
        <v>265</v>
      </c>
      <c r="D158" s="189">
        <v>584</v>
      </c>
      <c r="E158" s="19">
        <v>95</v>
      </c>
      <c r="F158" s="19">
        <v>8</v>
      </c>
      <c r="G158" s="19">
        <v>22</v>
      </c>
      <c r="H158" s="19">
        <v>18</v>
      </c>
      <c r="I158" s="19">
        <v>2</v>
      </c>
      <c r="J158" s="19">
        <v>76</v>
      </c>
      <c r="K158" s="19">
        <v>40</v>
      </c>
      <c r="L158" s="189">
        <f t="shared" si="14"/>
        <v>526</v>
      </c>
      <c r="M158" s="632">
        <f t="shared" si="10"/>
        <v>315.08333333333331</v>
      </c>
      <c r="N158" s="19">
        <v>465</v>
      </c>
      <c r="O158" s="19">
        <v>822</v>
      </c>
      <c r="P158" s="19">
        <v>312</v>
      </c>
      <c r="Q158" s="189">
        <f t="shared" si="11"/>
        <v>1599</v>
      </c>
      <c r="R158" s="56"/>
      <c r="S158" s="632">
        <f t="shared" si="12"/>
        <v>2226.083333333333</v>
      </c>
      <c r="T158" s="56"/>
      <c r="U158" s="637">
        <f t="shared" si="13"/>
        <v>0.1415415715194849</v>
      </c>
      <c r="V158" s="600"/>
      <c r="Z158" s="629"/>
      <c r="AA158" s="629"/>
      <c r="AB158" s="628">
        <v>14</v>
      </c>
      <c r="AC158" s="628">
        <v>81</v>
      </c>
      <c r="AD158" s="600">
        <v>67</v>
      </c>
      <c r="AE158" s="600">
        <v>9</v>
      </c>
      <c r="AF158" s="600"/>
    </row>
    <row r="159" spans="1:32" x14ac:dyDescent="0.2">
      <c r="A159" s="304" t="s">
        <v>215</v>
      </c>
      <c r="B159" s="549">
        <v>6</v>
      </c>
      <c r="C159" s="19">
        <v>6</v>
      </c>
      <c r="D159" s="189">
        <v>12</v>
      </c>
      <c r="E159" s="19">
        <v>4</v>
      </c>
      <c r="F159" s="19">
        <v>2</v>
      </c>
      <c r="G159" s="19">
        <v>1</v>
      </c>
      <c r="H159" s="19"/>
      <c r="I159" s="19">
        <v>1</v>
      </c>
      <c r="J159" s="19">
        <v>9</v>
      </c>
      <c r="K159" s="19">
        <v>1</v>
      </c>
      <c r="L159" s="189">
        <f t="shared" si="14"/>
        <v>24</v>
      </c>
      <c r="M159" s="632">
        <f t="shared" si="10"/>
        <v>15.125</v>
      </c>
      <c r="N159" s="19">
        <v>14</v>
      </c>
      <c r="O159" s="19">
        <v>50</v>
      </c>
      <c r="P159" s="19">
        <v>35</v>
      </c>
      <c r="Q159" s="189">
        <f t="shared" si="11"/>
        <v>99</v>
      </c>
      <c r="R159" s="56"/>
      <c r="S159" s="632">
        <f t="shared" si="12"/>
        <v>149.125</v>
      </c>
      <c r="T159" s="56"/>
      <c r="U159" s="637">
        <f t="shared" si="13"/>
        <v>0.10142497904442582</v>
      </c>
      <c r="V159" s="600"/>
      <c r="Z159" s="629"/>
      <c r="AA159" s="629"/>
      <c r="AB159" s="628">
        <v>3</v>
      </c>
      <c r="AC159" s="628">
        <v>1</v>
      </c>
      <c r="AD159" s="600">
        <v>9</v>
      </c>
      <c r="AE159" s="600">
        <v>0</v>
      </c>
      <c r="AF159" s="600"/>
    </row>
    <row r="160" spans="1:32" ht="13.5" x14ac:dyDescent="0.25">
      <c r="A160" s="111" t="s">
        <v>253</v>
      </c>
      <c r="B160" s="551">
        <v>404</v>
      </c>
      <c r="C160" s="73">
        <v>444</v>
      </c>
      <c r="D160" s="28">
        <v>848</v>
      </c>
      <c r="E160" s="73">
        <v>240</v>
      </c>
      <c r="F160" s="73">
        <v>33</v>
      </c>
      <c r="G160" s="73">
        <v>32</v>
      </c>
      <c r="H160" s="73">
        <v>1</v>
      </c>
      <c r="I160" s="73">
        <v>53</v>
      </c>
      <c r="J160" s="73">
        <v>122</v>
      </c>
      <c r="K160" s="73">
        <v>23</v>
      </c>
      <c r="L160" s="28">
        <f t="shared" si="14"/>
        <v>948</v>
      </c>
      <c r="M160" s="631">
        <f t="shared" si="10"/>
        <v>511.625</v>
      </c>
      <c r="N160" s="73">
        <v>907</v>
      </c>
      <c r="O160" s="73">
        <v>1874</v>
      </c>
      <c r="P160" s="73">
        <v>790</v>
      </c>
      <c r="Q160" s="27">
        <f t="shared" si="11"/>
        <v>3571</v>
      </c>
      <c r="R160" s="56"/>
      <c r="S160" s="631">
        <f t="shared" si="12"/>
        <v>4872.625</v>
      </c>
      <c r="T160" s="56"/>
      <c r="U160" s="641">
        <f t="shared" si="13"/>
        <v>0.10499987173238244</v>
      </c>
      <c r="V160" s="600"/>
      <c r="Z160" s="629"/>
      <c r="AA160" s="629"/>
      <c r="AB160" s="628">
        <v>136</v>
      </c>
      <c r="AC160" s="628">
        <v>104</v>
      </c>
      <c r="AD160" s="600">
        <v>118</v>
      </c>
      <c r="AE160" s="600">
        <v>4</v>
      </c>
      <c r="AF160" s="600"/>
    </row>
    <row r="161" spans="1:32" x14ac:dyDescent="0.2">
      <c r="A161" s="305" t="s">
        <v>216</v>
      </c>
      <c r="B161" s="550">
        <v>5</v>
      </c>
      <c r="C161" s="22">
        <v>3</v>
      </c>
      <c r="D161" s="214">
        <v>8</v>
      </c>
      <c r="E161" s="22"/>
      <c r="F161" s="22">
        <v>11</v>
      </c>
      <c r="G161" s="22"/>
      <c r="H161" s="22"/>
      <c r="I161" s="22"/>
      <c r="J161" s="22"/>
      <c r="K161" s="22"/>
      <c r="L161" s="214">
        <f t="shared" si="14"/>
        <v>14</v>
      </c>
      <c r="M161" s="633">
        <f t="shared" si="10"/>
        <v>23</v>
      </c>
      <c r="N161" s="22">
        <v>11</v>
      </c>
      <c r="O161" s="22">
        <v>62</v>
      </c>
      <c r="P161" s="22">
        <v>29</v>
      </c>
      <c r="Q161" s="214">
        <f t="shared" si="11"/>
        <v>102</v>
      </c>
      <c r="R161" s="56"/>
      <c r="S161" s="633">
        <f t="shared" si="12"/>
        <v>154</v>
      </c>
      <c r="T161" s="56"/>
      <c r="U161" s="638">
        <f t="shared" si="13"/>
        <v>0.14935064935064934</v>
      </c>
      <c r="V161" s="600"/>
      <c r="Z161" s="629"/>
      <c r="AA161" s="629"/>
      <c r="AB161" s="628"/>
      <c r="AC161" s="628"/>
      <c r="AD161" s="600"/>
      <c r="AE161" s="600"/>
      <c r="AF161" s="600"/>
    </row>
    <row r="162" spans="1:32" x14ac:dyDescent="0.2">
      <c r="A162" s="304" t="s">
        <v>217</v>
      </c>
      <c r="B162" s="549">
        <v>1</v>
      </c>
      <c r="C162" s="19">
        <v>1</v>
      </c>
      <c r="D162" s="189">
        <v>2</v>
      </c>
      <c r="E162" s="19">
        <v>3</v>
      </c>
      <c r="F162" s="19"/>
      <c r="G162" s="19">
        <v>1</v>
      </c>
      <c r="H162" s="19"/>
      <c r="I162" s="19"/>
      <c r="J162" s="19"/>
      <c r="K162" s="19"/>
      <c r="L162" s="189">
        <f t="shared" si="14"/>
        <v>5</v>
      </c>
      <c r="M162" s="632">
        <f t="shared" si="10"/>
        <v>4.3333333333333339</v>
      </c>
      <c r="N162" s="19">
        <v>18</v>
      </c>
      <c r="O162" s="19">
        <v>34</v>
      </c>
      <c r="P162" s="19">
        <v>33</v>
      </c>
      <c r="Q162" s="189">
        <f t="shared" si="11"/>
        <v>85</v>
      </c>
      <c r="R162" s="56"/>
      <c r="S162" s="632">
        <f t="shared" si="12"/>
        <v>122.33333333333334</v>
      </c>
      <c r="T162" s="56"/>
      <c r="U162" s="637">
        <f t="shared" si="13"/>
        <v>3.5422343324250684E-2</v>
      </c>
      <c r="V162" s="600"/>
      <c r="Z162" s="629"/>
      <c r="AA162" s="629"/>
      <c r="AB162" s="628">
        <v>0</v>
      </c>
      <c r="AC162" s="628">
        <v>3</v>
      </c>
      <c r="AD162" s="600"/>
      <c r="AE162" s="600"/>
      <c r="AF162" s="600"/>
    </row>
    <row r="163" spans="1:32" x14ac:dyDescent="0.2">
      <c r="A163" s="303" t="s">
        <v>218</v>
      </c>
      <c r="B163" s="548">
        <v>65</v>
      </c>
      <c r="C163" s="16">
        <v>53</v>
      </c>
      <c r="D163" s="188">
        <v>118</v>
      </c>
      <c r="E163" s="16">
        <v>80</v>
      </c>
      <c r="F163" s="16">
        <v>5</v>
      </c>
      <c r="G163" s="16">
        <v>3</v>
      </c>
      <c r="H163" s="16">
        <v>1</v>
      </c>
      <c r="I163" s="16">
        <v>21</v>
      </c>
      <c r="J163" s="16">
        <v>28</v>
      </c>
      <c r="K163" s="16">
        <v>20</v>
      </c>
      <c r="L163" s="188">
        <f t="shared" si="14"/>
        <v>211</v>
      </c>
      <c r="M163" s="635">
        <f t="shared" si="10"/>
        <v>111.79166666666667</v>
      </c>
      <c r="N163" s="16">
        <v>117</v>
      </c>
      <c r="O163" s="16">
        <v>188</v>
      </c>
      <c r="P163" s="16">
        <v>59</v>
      </c>
      <c r="Q163" s="188">
        <f t="shared" si="11"/>
        <v>364</v>
      </c>
      <c r="R163" s="56"/>
      <c r="S163" s="635">
        <f t="shared" si="12"/>
        <v>534.79166666666674</v>
      </c>
      <c r="T163" s="56"/>
      <c r="U163" s="640">
        <f t="shared" si="13"/>
        <v>0.20903778730035058</v>
      </c>
      <c r="V163" s="600"/>
      <c r="Z163" s="629"/>
      <c r="AA163" s="629"/>
      <c r="AB163" s="628">
        <v>74</v>
      </c>
      <c r="AC163" s="628">
        <v>6</v>
      </c>
      <c r="AD163" s="600">
        <v>27</v>
      </c>
      <c r="AE163" s="600">
        <v>1</v>
      </c>
      <c r="AF163" s="600"/>
    </row>
    <row r="164" spans="1:32" x14ac:dyDescent="0.2">
      <c r="A164" s="304" t="s">
        <v>219</v>
      </c>
      <c r="B164" s="549">
        <v>44</v>
      </c>
      <c r="C164" s="19">
        <v>67</v>
      </c>
      <c r="D164" s="189">
        <v>111</v>
      </c>
      <c r="E164" s="19">
        <v>82</v>
      </c>
      <c r="F164" s="19">
        <v>5</v>
      </c>
      <c r="G164" s="19">
        <v>27</v>
      </c>
      <c r="H164" s="19"/>
      <c r="I164" s="19"/>
      <c r="J164" s="19">
        <v>52</v>
      </c>
      <c r="K164" s="19">
        <v>1</v>
      </c>
      <c r="L164" s="189">
        <f t="shared" si="14"/>
        <v>234</v>
      </c>
      <c r="M164" s="632">
        <f t="shared" si="10"/>
        <v>149.83333333333331</v>
      </c>
      <c r="N164" s="19">
        <v>199</v>
      </c>
      <c r="O164" s="19">
        <v>496</v>
      </c>
      <c r="P164" s="19">
        <v>281</v>
      </c>
      <c r="Q164" s="189">
        <f t="shared" si="11"/>
        <v>976</v>
      </c>
      <c r="R164" s="56"/>
      <c r="S164" s="632">
        <f t="shared" si="12"/>
        <v>1406.8333333333333</v>
      </c>
      <c r="T164" s="56"/>
      <c r="U164" s="637">
        <f t="shared" si="13"/>
        <v>0.10650396872408481</v>
      </c>
      <c r="V164" s="600"/>
      <c r="Z164" s="629"/>
      <c r="AA164" s="629"/>
      <c r="AB164" s="628">
        <v>37</v>
      </c>
      <c r="AC164" s="628">
        <v>45</v>
      </c>
      <c r="AD164" s="600">
        <v>52</v>
      </c>
      <c r="AE164" s="600">
        <v>0</v>
      </c>
      <c r="AF164" s="600"/>
    </row>
    <row r="165" spans="1:32" x14ac:dyDescent="0.2">
      <c r="A165" s="305" t="s">
        <v>220</v>
      </c>
      <c r="B165" s="550">
        <v>210</v>
      </c>
      <c r="C165" s="22">
        <v>224</v>
      </c>
      <c r="D165" s="214">
        <v>434</v>
      </c>
      <c r="E165" s="22">
        <v>19</v>
      </c>
      <c r="F165" s="22">
        <v>6</v>
      </c>
      <c r="G165" s="22"/>
      <c r="H165" s="22"/>
      <c r="I165" s="22">
        <v>15</v>
      </c>
      <c r="J165" s="22">
        <v>37</v>
      </c>
      <c r="K165" s="22"/>
      <c r="L165" s="214">
        <f t="shared" si="14"/>
        <v>301</v>
      </c>
      <c r="M165" s="633">
        <f t="shared" si="10"/>
        <v>126.54166666666667</v>
      </c>
      <c r="N165" s="22">
        <v>386</v>
      </c>
      <c r="O165" s="22">
        <v>815</v>
      </c>
      <c r="P165" s="22">
        <v>313</v>
      </c>
      <c r="Q165" s="214">
        <f t="shared" si="11"/>
        <v>1514</v>
      </c>
      <c r="R165" s="56"/>
      <c r="S165" s="633">
        <f t="shared" si="12"/>
        <v>1953.5416666666665</v>
      </c>
      <c r="T165" s="56"/>
      <c r="U165" s="638">
        <f t="shared" si="13"/>
        <v>6.4775514556894537E-2</v>
      </c>
      <c r="V165" s="600"/>
      <c r="Z165" s="629"/>
      <c r="AA165" s="629"/>
      <c r="AB165" s="628">
        <v>2</v>
      </c>
      <c r="AC165" s="628">
        <v>17</v>
      </c>
      <c r="AD165" s="600">
        <v>34</v>
      </c>
      <c r="AE165" s="600">
        <v>3</v>
      </c>
      <c r="AF165" s="600"/>
    </row>
    <row r="166" spans="1:32" x14ac:dyDescent="0.2">
      <c r="A166" s="304" t="s">
        <v>221</v>
      </c>
      <c r="B166" s="549"/>
      <c r="C166" s="19">
        <v>2</v>
      </c>
      <c r="D166" s="189">
        <v>2</v>
      </c>
      <c r="E166" s="19">
        <v>15</v>
      </c>
      <c r="F166" s="19">
        <v>1</v>
      </c>
      <c r="G166" s="19"/>
      <c r="H166" s="19"/>
      <c r="I166" s="19">
        <v>9</v>
      </c>
      <c r="J166" s="19"/>
      <c r="K166" s="19"/>
      <c r="L166" s="189">
        <f t="shared" si="14"/>
        <v>27</v>
      </c>
      <c r="M166" s="632">
        <f t="shared" si="10"/>
        <v>11.291666666666666</v>
      </c>
      <c r="N166" s="19">
        <v>10</v>
      </c>
      <c r="O166" s="19">
        <v>18</v>
      </c>
      <c r="P166" s="19">
        <v>6</v>
      </c>
      <c r="Q166" s="189">
        <f t="shared" si="11"/>
        <v>34</v>
      </c>
      <c r="R166" s="56"/>
      <c r="S166" s="632">
        <f t="shared" si="12"/>
        <v>51.291666666666664</v>
      </c>
      <c r="T166" s="56"/>
      <c r="U166" s="637">
        <f t="shared" si="13"/>
        <v>0.22014622258326563</v>
      </c>
      <c r="V166" s="600"/>
      <c r="Z166" s="629"/>
      <c r="AA166" s="629"/>
      <c r="AB166" s="628">
        <v>15</v>
      </c>
      <c r="AC166" s="628">
        <v>0</v>
      </c>
      <c r="AD166" s="600"/>
      <c r="AE166" s="600"/>
      <c r="AF166" s="600"/>
    </row>
    <row r="167" spans="1:32" x14ac:dyDescent="0.2">
      <c r="A167" s="303" t="s">
        <v>222</v>
      </c>
      <c r="B167" s="548">
        <v>62</v>
      </c>
      <c r="C167" s="16">
        <v>76</v>
      </c>
      <c r="D167" s="188">
        <v>138</v>
      </c>
      <c r="E167" s="16">
        <v>18</v>
      </c>
      <c r="F167" s="16"/>
      <c r="G167" s="16">
        <v>1</v>
      </c>
      <c r="H167" s="16"/>
      <c r="I167" s="16"/>
      <c r="J167" s="16"/>
      <c r="K167" s="16"/>
      <c r="L167" s="188">
        <f t="shared" si="14"/>
        <v>95</v>
      </c>
      <c r="M167" s="635">
        <f t="shared" si="10"/>
        <v>43.333333333333329</v>
      </c>
      <c r="N167" s="16">
        <v>101</v>
      </c>
      <c r="O167" s="16">
        <v>162</v>
      </c>
      <c r="P167" s="16">
        <v>29</v>
      </c>
      <c r="Q167" s="188">
        <f t="shared" si="11"/>
        <v>292</v>
      </c>
      <c r="R167" s="56"/>
      <c r="S167" s="635">
        <f t="shared" si="12"/>
        <v>364.33333333333331</v>
      </c>
      <c r="T167" s="56"/>
      <c r="U167" s="640">
        <f t="shared" si="13"/>
        <v>0.11893870082342177</v>
      </c>
      <c r="V167" s="600"/>
      <c r="Z167" s="629"/>
      <c r="AA167" s="629"/>
      <c r="AB167" s="628">
        <v>2</v>
      </c>
      <c r="AC167" s="628">
        <v>16</v>
      </c>
      <c r="AD167" s="600"/>
      <c r="AE167" s="600"/>
      <c r="AF167" s="600"/>
    </row>
    <row r="168" spans="1:32" x14ac:dyDescent="0.2">
      <c r="A168" s="304" t="s">
        <v>223</v>
      </c>
      <c r="B168" s="549">
        <v>17</v>
      </c>
      <c r="C168" s="19">
        <v>18</v>
      </c>
      <c r="D168" s="189">
        <v>35</v>
      </c>
      <c r="E168" s="19">
        <v>23</v>
      </c>
      <c r="F168" s="19">
        <v>5</v>
      </c>
      <c r="G168" s="19"/>
      <c r="H168" s="19"/>
      <c r="I168" s="19">
        <v>8</v>
      </c>
      <c r="J168" s="19">
        <v>5</v>
      </c>
      <c r="K168" s="19">
        <v>2</v>
      </c>
      <c r="L168" s="189">
        <f t="shared" si="14"/>
        <v>61</v>
      </c>
      <c r="M168" s="632">
        <f t="shared" si="10"/>
        <v>41.5</v>
      </c>
      <c r="N168" s="19">
        <v>65</v>
      </c>
      <c r="O168" s="19">
        <v>99</v>
      </c>
      <c r="P168" s="19">
        <v>40</v>
      </c>
      <c r="Q168" s="189">
        <f t="shared" si="11"/>
        <v>204</v>
      </c>
      <c r="R168" s="56"/>
      <c r="S168" s="632">
        <f t="shared" si="12"/>
        <v>285.5</v>
      </c>
      <c r="T168" s="56"/>
      <c r="U168" s="637">
        <f t="shared" si="13"/>
        <v>0.14535901926444833</v>
      </c>
      <c r="V168" s="600"/>
      <c r="Z168" s="629"/>
      <c r="AA168" s="629"/>
      <c r="AB168" s="628">
        <v>6</v>
      </c>
      <c r="AC168" s="628">
        <v>17</v>
      </c>
      <c r="AD168" s="600">
        <v>5</v>
      </c>
      <c r="AE168" s="600">
        <v>0</v>
      </c>
      <c r="AF168" s="600"/>
    </row>
    <row r="169" spans="1:32" ht="13.5" x14ac:dyDescent="0.25">
      <c r="A169" s="111" t="s">
        <v>254</v>
      </c>
      <c r="B169" s="551">
        <v>621</v>
      </c>
      <c r="C169" s="73">
        <v>701</v>
      </c>
      <c r="D169" s="28">
        <v>1322</v>
      </c>
      <c r="E169" s="73">
        <v>303</v>
      </c>
      <c r="F169" s="73">
        <v>56</v>
      </c>
      <c r="G169" s="73">
        <v>44</v>
      </c>
      <c r="H169" s="73">
        <v>7</v>
      </c>
      <c r="I169" s="73">
        <v>103</v>
      </c>
      <c r="J169" s="73">
        <v>175</v>
      </c>
      <c r="K169" s="73">
        <v>106</v>
      </c>
      <c r="L169" s="28">
        <f t="shared" si="14"/>
        <v>1495</v>
      </c>
      <c r="M169" s="631">
        <f t="shared" si="10"/>
        <v>859.54166666666663</v>
      </c>
      <c r="N169" s="73">
        <v>1034</v>
      </c>
      <c r="O169" s="73">
        <v>2195</v>
      </c>
      <c r="P169" s="73">
        <v>890</v>
      </c>
      <c r="Q169" s="27">
        <f t="shared" si="11"/>
        <v>4119</v>
      </c>
      <c r="R169" s="56"/>
      <c r="S169" s="631">
        <f t="shared" si="12"/>
        <v>5868.5416666666661</v>
      </c>
      <c r="T169" s="56"/>
      <c r="U169" s="641">
        <f t="shared" si="13"/>
        <v>0.14646597323298663</v>
      </c>
      <c r="V169" s="600"/>
      <c r="Z169" s="629"/>
      <c r="AA169" s="629"/>
      <c r="AB169" s="628">
        <v>99</v>
      </c>
      <c r="AC169" s="628">
        <v>204</v>
      </c>
      <c r="AD169" s="600">
        <v>169</v>
      </c>
      <c r="AE169" s="600">
        <v>6</v>
      </c>
      <c r="AF169" s="600"/>
    </row>
    <row r="170" spans="1:32" x14ac:dyDescent="0.2">
      <c r="A170" s="304" t="s">
        <v>505</v>
      </c>
      <c r="B170" s="549">
        <v>11</v>
      </c>
      <c r="C170" s="19">
        <v>78</v>
      </c>
      <c r="D170" s="189">
        <v>89</v>
      </c>
      <c r="E170" s="19">
        <v>2</v>
      </c>
      <c r="F170" s="19"/>
      <c r="G170" s="19"/>
      <c r="H170" s="19"/>
      <c r="I170" s="19">
        <v>20</v>
      </c>
      <c r="J170" s="19"/>
      <c r="K170" s="19">
        <v>49</v>
      </c>
      <c r="L170" s="189">
        <f t="shared" si="14"/>
        <v>149</v>
      </c>
      <c r="M170" s="632">
        <f t="shared" si="10"/>
        <v>79.5</v>
      </c>
      <c r="N170" s="19">
        <v>44</v>
      </c>
      <c r="O170" s="19">
        <v>23</v>
      </c>
      <c r="P170" s="19">
        <v>9</v>
      </c>
      <c r="Q170" s="189">
        <f t="shared" si="11"/>
        <v>76</v>
      </c>
      <c r="R170" s="56"/>
      <c r="S170" s="632">
        <f t="shared" si="12"/>
        <v>164.5</v>
      </c>
      <c r="T170" s="56"/>
      <c r="U170" s="637">
        <f t="shared" si="13"/>
        <v>0.48328267477203646</v>
      </c>
      <c r="V170" s="600"/>
      <c r="Z170" s="629"/>
      <c r="AA170" s="629"/>
      <c r="AB170" s="628">
        <v>0</v>
      </c>
      <c r="AC170" s="628">
        <v>2</v>
      </c>
      <c r="AD170" s="600"/>
      <c r="AE170" s="600"/>
      <c r="AF170" s="600"/>
    </row>
    <row r="171" spans="1:32" x14ac:dyDescent="0.2">
      <c r="A171" s="303" t="s">
        <v>224</v>
      </c>
      <c r="B171" s="548"/>
      <c r="C171" s="16"/>
      <c r="D171" s="188"/>
      <c r="E171" s="16">
        <v>5</v>
      </c>
      <c r="F171" s="16">
        <v>4</v>
      </c>
      <c r="G171" s="16"/>
      <c r="H171" s="16"/>
      <c r="I171" s="16"/>
      <c r="J171" s="16"/>
      <c r="K171" s="16"/>
      <c r="L171" s="188">
        <f t="shared" si="14"/>
        <v>9</v>
      </c>
      <c r="M171" s="635">
        <f t="shared" si="10"/>
        <v>12</v>
      </c>
      <c r="N171" s="16">
        <v>9</v>
      </c>
      <c r="O171" s="16">
        <v>21</v>
      </c>
      <c r="P171" s="16">
        <v>26</v>
      </c>
      <c r="Q171" s="188">
        <f t="shared" si="11"/>
        <v>56</v>
      </c>
      <c r="R171" s="56"/>
      <c r="S171" s="635">
        <f t="shared" si="12"/>
        <v>94</v>
      </c>
      <c r="T171" s="56"/>
      <c r="U171" s="640">
        <f t="shared" si="13"/>
        <v>0.1276595744680851</v>
      </c>
      <c r="V171" s="600"/>
      <c r="Z171" s="629"/>
      <c r="AA171" s="629"/>
      <c r="AB171" s="628">
        <v>2</v>
      </c>
      <c r="AC171" s="628">
        <v>3</v>
      </c>
      <c r="AD171" s="600"/>
      <c r="AE171" s="600"/>
      <c r="AF171" s="600"/>
    </row>
    <row r="172" spans="1:32" x14ac:dyDescent="0.2">
      <c r="A172" s="304" t="s">
        <v>225</v>
      </c>
      <c r="B172" s="549">
        <v>38</v>
      </c>
      <c r="C172" s="19">
        <v>53</v>
      </c>
      <c r="D172" s="189">
        <v>91</v>
      </c>
      <c r="E172" s="19">
        <v>24</v>
      </c>
      <c r="F172" s="19">
        <v>19</v>
      </c>
      <c r="G172" s="19">
        <v>2</v>
      </c>
      <c r="H172" s="19">
        <v>1</v>
      </c>
      <c r="I172" s="19">
        <v>12</v>
      </c>
      <c r="J172" s="19">
        <v>32</v>
      </c>
      <c r="K172" s="19">
        <v>4</v>
      </c>
      <c r="L172" s="189">
        <f t="shared" si="14"/>
        <v>147</v>
      </c>
      <c r="M172" s="632">
        <f t="shared" si="10"/>
        <v>99.666666666666671</v>
      </c>
      <c r="N172" s="19">
        <v>133</v>
      </c>
      <c r="O172" s="19">
        <v>306</v>
      </c>
      <c r="P172" s="19">
        <v>239</v>
      </c>
      <c r="Q172" s="189">
        <f t="shared" si="11"/>
        <v>678</v>
      </c>
      <c r="R172" s="56"/>
      <c r="S172" s="632">
        <f t="shared" si="12"/>
        <v>1016.6666666666667</v>
      </c>
      <c r="T172" s="56"/>
      <c r="U172" s="637">
        <f t="shared" si="13"/>
        <v>9.8032786885245901E-2</v>
      </c>
      <c r="V172" s="600"/>
      <c r="Z172" s="629"/>
      <c r="AA172" s="629"/>
      <c r="AB172" s="628">
        <v>11</v>
      </c>
      <c r="AC172" s="628">
        <v>13</v>
      </c>
      <c r="AD172" s="600">
        <v>30</v>
      </c>
      <c r="AE172" s="600">
        <v>2</v>
      </c>
      <c r="AF172" s="600"/>
    </row>
    <row r="173" spans="1:32" x14ac:dyDescent="0.2">
      <c r="A173" s="304" t="s">
        <v>226</v>
      </c>
      <c r="B173" s="549">
        <v>37</v>
      </c>
      <c r="C173" s="19">
        <v>35</v>
      </c>
      <c r="D173" s="189">
        <v>72</v>
      </c>
      <c r="E173" s="19">
        <v>28</v>
      </c>
      <c r="F173" s="19">
        <v>6</v>
      </c>
      <c r="G173" s="19">
        <v>2</v>
      </c>
      <c r="H173" s="19"/>
      <c r="I173" s="19">
        <v>6</v>
      </c>
      <c r="J173" s="19">
        <v>41</v>
      </c>
      <c r="K173" s="19"/>
      <c r="L173" s="189">
        <f t="shared" si="14"/>
        <v>118</v>
      </c>
      <c r="M173" s="632">
        <f t="shared" si="10"/>
        <v>65.916666666666657</v>
      </c>
      <c r="N173" s="19">
        <v>78</v>
      </c>
      <c r="O173" s="19">
        <v>188</v>
      </c>
      <c r="P173" s="19">
        <v>107</v>
      </c>
      <c r="Q173" s="189">
        <f t="shared" si="11"/>
        <v>373</v>
      </c>
      <c r="R173" s="56"/>
      <c r="S173" s="632">
        <f t="shared" si="12"/>
        <v>545.91666666666663</v>
      </c>
      <c r="T173" s="56"/>
      <c r="U173" s="637">
        <f t="shared" si="13"/>
        <v>0.12074492443901694</v>
      </c>
      <c r="V173" s="600"/>
      <c r="Z173" s="629"/>
      <c r="AA173" s="629"/>
      <c r="AB173" s="628">
        <v>21</v>
      </c>
      <c r="AC173" s="628">
        <v>7</v>
      </c>
      <c r="AD173" s="600">
        <v>38</v>
      </c>
      <c r="AE173" s="600">
        <v>3</v>
      </c>
      <c r="AF173" s="600"/>
    </row>
    <row r="174" spans="1:32" x14ac:dyDescent="0.2">
      <c r="A174" s="304" t="s">
        <v>227</v>
      </c>
      <c r="B174" s="549"/>
      <c r="C174" s="19"/>
      <c r="D174" s="189"/>
      <c r="E174" s="19">
        <v>6</v>
      </c>
      <c r="F174" s="19"/>
      <c r="G174" s="19"/>
      <c r="H174" s="19"/>
      <c r="I174" s="19"/>
      <c r="J174" s="19">
        <v>1</v>
      </c>
      <c r="K174" s="19">
        <v>3</v>
      </c>
      <c r="L174" s="189">
        <f t="shared" si="14"/>
        <v>10</v>
      </c>
      <c r="M174" s="632">
        <f t="shared" si="10"/>
        <v>8.5</v>
      </c>
      <c r="N174" s="19">
        <v>5</v>
      </c>
      <c r="O174" s="19">
        <v>14</v>
      </c>
      <c r="P174" s="19">
        <v>2</v>
      </c>
      <c r="Q174" s="189">
        <f t="shared" si="11"/>
        <v>21</v>
      </c>
      <c r="R174" s="56"/>
      <c r="S174" s="632">
        <f t="shared" si="12"/>
        <v>31.5</v>
      </c>
      <c r="T174" s="56"/>
      <c r="U174" s="637">
        <f t="shared" si="13"/>
        <v>0.26984126984126983</v>
      </c>
      <c r="V174" s="600"/>
      <c r="Z174" s="629"/>
      <c r="AA174" s="629"/>
      <c r="AB174" s="628">
        <v>2</v>
      </c>
      <c r="AC174" s="628">
        <v>4</v>
      </c>
      <c r="AD174" s="600">
        <v>1</v>
      </c>
      <c r="AE174" s="600">
        <v>0</v>
      </c>
      <c r="AF174" s="600"/>
    </row>
    <row r="175" spans="1:32" x14ac:dyDescent="0.2">
      <c r="A175" s="304" t="s">
        <v>228</v>
      </c>
      <c r="B175" s="549">
        <v>92</v>
      </c>
      <c r="C175" s="19">
        <v>96</v>
      </c>
      <c r="D175" s="189">
        <v>188</v>
      </c>
      <c r="E175" s="19">
        <v>156</v>
      </c>
      <c r="F175" s="19">
        <v>8</v>
      </c>
      <c r="G175" s="19">
        <v>32</v>
      </c>
      <c r="H175" s="19">
        <v>3</v>
      </c>
      <c r="I175" s="19">
        <v>60</v>
      </c>
      <c r="J175" s="19">
        <v>43</v>
      </c>
      <c r="K175" s="19"/>
      <c r="L175" s="189">
        <f t="shared" si="14"/>
        <v>398</v>
      </c>
      <c r="M175" s="632">
        <f t="shared" si="10"/>
        <v>238.5</v>
      </c>
      <c r="N175" s="19">
        <v>267</v>
      </c>
      <c r="O175" s="19">
        <v>555</v>
      </c>
      <c r="P175" s="19">
        <v>129</v>
      </c>
      <c r="Q175" s="189">
        <f t="shared" si="11"/>
        <v>951</v>
      </c>
      <c r="R175" s="56"/>
      <c r="S175" s="632">
        <f t="shared" si="12"/>
        <v>1318.5</v>
      </c>
      <c r="T175" s="56"/>
      <c r="U175" s="637">
        <f t="shared" si="13"/>
        <v>0.18088737201365188</v>
      </c>
      <c r="V175" s="600"/>
      <c r="Z175" s="629"/>
      <c r="AA175" s="629"/>
      <c r="AB175" s="628">
        <v>59</v>
      </c>
      <c r="AC175" s="628">
        <v>97</v>
      </c>
      <c r="AD175" s="600">
        <v>43</v>
      </c>
      <c r="AE175" s="600">
        <v>0</v>
      </c>
      <c r="AF175" s="600"/>
    </row>
    <row r="176" spans="1:32" x14ac:dyDescent="0.2">
      <c r="A176" s="304" t="s">
        <v>229</v>
      </c>
      <c r="B176" s="549">
        <v>385</v>
      </c>
      <c r="C176" s="19">
        <v>402</v>
      </c>
      <c r="D176" s="189">
        <v>787</v>
      </c>
      <c r="E176" s="19">
        <v>38</v>
      </c>
      <c r="F176" s="19">
        <v>16</v>
      </c>
      <c r="G176" s="19">
        <v>3</v>
      </c>
      <c r="H176" s="19"/>
      <c r="I176" s="19"/>
      <c r="J176" s="19">
        <v>36</v>
      </c>
      <c r="K176" s="19"/>
      <c r="L176" s="189">
        <f t="shared" si="14"/>
        <v>495</v>
      </c>
      <c r="M176" s="632">
        <f t="shared" si="10"/>
        <v>223</v>
      </c>
      <c r="N176" s="19">
        <v>365</v>
      </c>
      <c r="O176" s="19">
        <v>815</v>
      </c>
      <c r="P176" s="19">
        <v>258</v>
      </c>
      <c r="Q176" s="189">
        <f t="shared" si="11"/>
        <v>1438</v>
      </c>
      <c r="R176" s="56"/>
      <c r="S176" s="632">
        <f t="shared" si="12"/>
        <v>1919</v>
      </c>
      <c r="T176" s="56"/>
      <c r="U176" s="637">
        <f t="shared" si="13"/>
        <v>0.11620635747785305</v>
      </c>
      <c r="V176" s="600"/>
      <c r="Z176" s="629"/>
      <c r="AA176" s="629"/>
      <c r="AB176" s="628">
        <v>4</v>
      </c>
      <c r="AC176" s="628">
        <v>34</v>
      </c>
      <c r="AD176" s="600">
        <v>36</v>
      </c>
      <c r="AE176" s="600">
        <v>0</v>
      </c>
      <c r="AF176" s="600"/>
    </row>
    <row r="177" spans="1:32" x14ac:dyDescent="0.2">
      <c r="A177" s="304" t="s">
        <v>435</v>
      </c>
      <c r="B177" s="549">
        <v>2</v>
      </c>
      <c r="C177" s="19"/>
      <c r="D177" s="189">
        <v>2</v>
      </c>
      <c r="E177" s="19"/>
      <c r="F177" s="19">
        <v>3</v>
      </c>
      <c r="G177" s="19"/>
      <c r="H177" s="19">
        <v>1</v>
      </c>
      <c r="I177" s="19"/>
      <c r="J177" s="19">
        <v>6</v>
      </c>
      <c r="K177" s="19"/>
      <c r="L177" s="189">
        <f t="shared" si="14"/>
        <v>10</v>
      </c>
      <c r="M177" s="632">
        <f t="shared" si="10"/>
        <v>10</v>
      </c>
      <c r="N177" s="19">
        <v>4</v>
      </c>
      <c r="O177" s="19">
        <v>12</v>
      </c>
      <c r="P177" s="19">
        <v>25</v>
      </c>
      <c r="Q177" s="189">
        <f t="shared" si="11"/>
        <v>41</v>
      </c>
      <c r="R177" s="56"/>
      <c r="S177" s="632">
        <f t="shared" si="12"/>
        <v>76</v>
      </c>
      <c r="T177" s="56"/>
      <c r="U177" s="637">
        <f t="shared" si="13"/>
        <v>0.13157894736842105</v>
      </c>
      <c r="V177" s="600"/>
      <c r="Z177" s="434"/>
      <c r="AA177" s="434"/>
      <c r="AB177" s="628"/>
      <c r="AC177" s="628"/>
      <c r="AD177" s="600">
        <v>6</v>
      </c>
      <c r="AE177" s="600">
        <v>0</v>
      </c>
      <c r="AF177" s="600"/>
    </row>
    <row r="178" spans="1:32" x14ac:dyDescent="0.2">
      <c r="A178" s="305" t="s">
        <v>313</v>
      </c>
      <c r="B178" s="550">
        <v>56</v>
      </c>
      <c r="C178" s="22">
        <v>37</v>
      </c>
      <c r="D178" s="214">
        <v>93</v>
      </c>
      <c r="E178" s="22">
        <v>44</v>
      </c>
      <c r="F178" s="22"/>
      <c r="G178" s="22">
        <v>5</v>
      </c>
      <c r="H178" s="22">
        <v>2</v>
      </c>
      <c r="I178" s="22">
        <v>5</v>
      </c>
      <c r="J178" s="22">
        <v>16</v>
      </c>
      <c r="K178" s="22">
        <v>50</v>
      </c>
      <c r="L178" s="214">
        <f t="shared" si="14"/>
        <v>159</v>
      </c>
      <c r="M178" s="633">
        <f t="shared" si="10"/>
        <v>122.45833333333334</v>
      </c>
      <c r="N178" s="22">
        <v>129</v>
      </c>
      <c r="O178" s="22">
        <v>261</v>
      </c>
      <c r="P178" s="22">
        <v>95</v>
      </c>
      <c r="Q178" s="214">
        <f t="shared" si="11"/>
        <v>485</v>
      </c>
      <c r="R178" s="56"/>
      <c r="S178" s="633">
        <f t="shared" si="12"/>
        <v>702.45833333333337</v>
      </c>
      <c r="T178" s="56"/>
      <c r="U178" s="638">
        <f t="shared" si="13"/>
        <v>0.17432825197224036</v>
      </c>
      <c r="V178" s="600"/>
      <c r="Z178" s="434"/>
      <c r="AA178" s="434"/>
      <c r="AB178" s="628">
        <v>0</v>
      </c>
      <c r="AC178" s="628">
        <v>44</v>
      </c>
      <c r="AD178" s="600">
        <v>15</v>
      </c>
      <c r="AE178" s="600">
        <v>1</v>
      </c>
      <c r="AF178" s="600"/>
    </row>
    <row r="179" spans="1:32" x14ac:dyDescent="0.2">
      <c r="M179" s="630"/>
      <c r="S179" s="630"/>
      <c r="U179" s="435"/>
      <c r="V179" s="600"/>
      <c r="Z179" s="434"/>
      <c r="AA179" s="434"/>
      <c r="AB179" s="628"/>
      <c r="AC179" s="628"/>
      <c r="AD179" s="600"/>
      <c r="AE179" s="600"/>
      <c r="AF179" s="600"/>
    </row>
    <row r="180" spans="1:32" ht="13.5" x14ac:dyDescent="0.25">
      <c r="A180" s="98" t="s">
        <v>4</v>
      </c>
      <c r="B180" s="290">
        <f t="shared" ref="B180:P180" si="15">B104+B169+B160+B156+B152+B141+B138+B134+B108+B100+B95+B93+B87+B75+B73+B61+B59+B55+B53+B51+B46+B43+B35+B33+B30+B27+B21+B17+B14+B9</f>
        <v>8547</v>
      </c>
      <c r="C180" s="26">
        <f t="shared" si="15"/>
        <v>7292</v>
      </c>
      <c r="D180" s="28">
        <f t="shared" si="15"/>
        <v>15839</v>
      </c>
      <c r="E180" s="26">
        <f t="shared" si="15"/>
        <v>4622</v>
      </c>
      <c r="F180" s="26">
        <f t="shared" si="15"/>
        <v>933</v>
      </c>
      <c r="G180" s="26">
        <f t="shared" si="15"/>
        <v>833</v>
      </c>
      <c r="H180" s="26">
        <f t="shared" si="15"/>
        <v>169</v>
      </c>
      <c r="I180" s="26">
        <f t="shared" si="15"/>
        <v>1652</v>
      </c>
      <c r="J180" s="26">
        <f t="shared" si="15"/>
        <v>2498</v>
      </c>
      <c r="K180" s="26">
        <f t="shared" si="15"/>
        <v>1243</v>
      </c>
      <c r="L180" s="28">
        <f>L104+L169+L160+L156+L152+L141+L138+L134+L108+L100+L95+L93+L87+L75+L73+L61+L59+L55+L53+L51+L46+L43+L35+L33+L30+L27+L21+L17+L14+L9</f>
        <v>19242</v>
      </c>
      <c r="M180" s="631">
        <f t="shared" si="10"/>
        <v>12072.166666666666</v>
      </c>
      <c r="N180" s="26">
        <f t="shared" si="15"/>
        <v>15933</v>
      </c>
      <c r="O180" s="26">
        <f t="shared" si="15"/>
        <v>34511</v>
      </c>
      <c r="P180" s="26">
        <f t="shared" si="15"/>
        <v>14229</v>
      </c>
      <c r="Q180" s="27">
        <f>SUM(N180:P180)</f>
        <v>64673</v>
      </c>
      <c r="S180" s="631">
        <f t="shared" si="12"/>
        <v>90974.166666666657</v>
      </c>
      <c r="U180" s="641">
        <f>M180/S180</f>
        <v>0.13269884307816321</v>
      </c>
      <c r="Z180" s="434"/>
      <c r="AA180" s="434"/>
      <c r="AB180" s="628">
        <v>1234</v>
      </c>
      <c r="AC180" s="628">
        <v>3388</v>
      </c>
      <c r="AD180" s="600">
        <v>2358</v>
      </c>
      <c r="AE180" s="600">
        <v>140</v>
      </c>
      <c r="AF180" s="600"/>
    </row>
    <row r="181" spans="1:32" x14ac:dyDescent="0.2">
      <c r="Z181" s="434"/>
      <c r="AA181" s="434"/>
      <c r="AF181" s="600"/>
    </row>
    <row r="182" spans="1:32" ht="28.5" customHeight="1" x14ac:dyDescent="0.2">
      <c r="A182" s="676" t="s">
        <v>721</v>
      </c>
      <c r="B182" s="676"/>
      <c r="C182" s="676"/>
      <c r="D182" s="676"/>
      <c r="E182" s="676"/>
      <c r="F182" s="676"/>
      <c r="G182" s="676"/>
      <c r="H182" s="676"/>
      <c r="I182" s="676"/>
      <c r="J182" s="676"/>
      <c r="K182" s="676"/>
      <c r="L182" s="676"/>
      <c r="M182" s="676"/>
      <c r="N182" s="676"/>
      <c r="O182" s="676"/>
      <c r="P182" s="676"/>
      <c r="Q182" s="676"/>
      <c r="R182" s="676"/>
      <c r="S182" s="676"/>
      <c r="T182" s="676"/>
      <c r="U182" s="676"/>
      <c r="Z182" s="434"/>
      <c r="AA182" s="434"/>
      <c r="AC182" s="76"/>
      <c r="AF182" s="600"/>
    </row>
    <row r="183" spans="1:32" x14ac:dyDescent="0.2">
      <c r="A183" s="258"/>
      <c r="J183" s="14"/>
      <c r="K183" s="14"/>
      <c r="Z183" s="434"/>
      <c r="AA183" s="434"/>
      <c r="AF183" s="600"/>
    </row>
    <row r="184" spans="1:32" x14ac:dyDescent="0.2">
      <c r="Z184" s="434"/>
      <c r="AA184" s="434"/>
      <c r="AF184" s="600"/>
    </row>
    <row r="185" spans="1:32" x14ac:dyDescent="0.2">
      <c r="Z185" s="434"/>
      <c r="AA185" s="434"/>
      <c r="AF185" s="600"/>
    </row>
    <row r="186" spans="1:32" x14ac:dyDescent="0.2">
      <c r="L186" s="14"/>
      <c r="Z186" s="434"/>
      <c r="AA186" s="434"/>
      <c r="AF186" s="600"/>
    </row>
    <row r="187" spans="1:32" x14ac:dyDescent="0.2">
      <c r="Z187" s="434"/>
      <c r="AA187" s="434"/>
      <c r="AF187" s="600"/>
    </row>
    <row r="188" spans="1:32" x14ac:dyDescent="0.2">
      <c r="Z188" s="434"/>
      <c r="AA188" s="434"/>
      <c r="AF188" s="600"/>
    </row>
    <row r="189" spans="1:32" x14ac:dyDescent="0.2">
      <c r="AF189" s="600"/>
    </row>
    <row r="190" spans="1:32" x14ac:dyDescent="0.2">
      <c r="AC190" s="76"/>
      <c r="AF190" s="600"/>
    </row>
    <row r="191" spans="1:32" x14ac:dyDescent="0.2">
      <c r="AF191" s="600"/>
    </row>
    <row r="192" spans="1:32" x14ac:dyDescent="0.2">
      <c r="AF192" s="600"/>
    </row>
    <row r="193" spans="32:32" x14ac:dyDescent="0.2">
      <c r="AF193" s="600"/>
    </row>
    <row r="194" spans="32:32" x14ac:dyDescent="0.2">
      <c r="AF194" s="600"/>
    </row>
    <row r="195" spans="32:32" x14ac:dyDescent="0.2">
      <c r="AF195" s="600"/>
    </row>
    <row r="196" spans="32:32" x14ac:dyDescent="0.2">
      <c r="AF196" s="600"/>
    </row>
    <row r="197" spans="32:32" x14ac:dyDescent="0.2">
      <c r="AF197" s="600"/>
    </row>
    <row r="198" spans="32:32" x14ac:dyDescent="0.2">
      <c r="AF198" s="600"/>
    </row>
    <row r="199" spans="32:32" x14ac:dyDescent="0.2">
      <c r="AF199" s="600"/>
    </row>
    <row r="200" spans="32:32" x14ac:dyDescent="0.2">
      <c r="AF200" s="600"/>
    </row>
    <row r="201" spans="32:32" x14ac:dyDescent="0.2">
      <c r="AF201" s="600"/>
    </row>
    <row r="202" spans="32:32" x14ac:dyDescent="0.2">
      <c r="AF202" s="600"/>
    </row>
    <row r="203" spans="32:32" x14ac:dyDescent="0.2">
      <c r="AF203" s="600"/>
    </row>
    <row r="204" spans="32:32" x14ac:dyDescent="0.2">
      <c r="AF204" s="600"/>
    </row>
    <row r="205" spans="32:32" x14ac:dyDescent="0.2">
      <c r="AF205" s="600"/>
    </row>
    <row r="206" spans="32:32" x14ac:dyDescent="0.2">
      <c r="AF206" s="600"/>
    </row>
  </sheetData>
  <mergeCells count="4">
    <mergeCell ref="N6:Q6"/>
    <mergeCell ref="B6:M6"/>
    <mergeCell ref="A3:U3"/>
    <mergeCell ref="A182:U182"/>
  </mergeCells>
  <printOptions horizontalCentered="1"/>
  <pageMargins left="0.70866141732283472" right="0.70866141732283472" top="0.74803149606299213" bottom="0.74803149606299213" header="0.31496062992125984" footer="0.31496062992125984"/>
  <pageSetup paperSize="9" scale="51" firstPageNumber="3" fitToHeight="0" orientation="landscape" r:id="rId1"/>
  <headerFooter>
    <oddFooter>&amp;CPage &amp;P</oddFooter>
  </headerFooter>
  <rowBreaks count="3" manualBreakCount="3">
    <brk id="59" max="19" man="1"/>
    <brk id="114" max="19" man="1"/>
    <brk id="170" max="19" man="1"/>
  </rowBreaks>
  <ignoredErrors>
    <ignoredError sqref="L122 L12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tabColor rgb="FF92D050"/>
    <pageSetUpPr fitToPage="1"/>
  </sheetPr>
  <dimension ref="A2:X93"/>
  <sheetViews>
    <sheetView showGridLines="0" zoomScaleNormal="100" workbookViewId="0">
      <pane ySplit="7" topLeftCell="A11" activePane="bottomLeft" state="frozen"/>
      <selection activeCell="P26" sqref="P26"/>
      <selection pane="bottomLeft" activeCell="P26" sqref="P26"/>
    </sheetView>
  </sheetViews>
  <sheetFormatPr baseColWidth="10" defaultRowHeight="12.75" x14ac:dyDescent="0.2"/>
  <cols>
    <col min="1" max="1" width="15" customWidth="1"/>
    <col min="2" max="2" width="18.83203125" customWidth="1"/>
    <col min="3" max="3" width="7.33203125" customWidth="1"/>
    <col min="4" max="4" width="11" customWidth="1"/>
    <col min="5" max="5" width="13.33203125" customWidth="1"/>
    <col min="6" max="6" width="14.33203125" customWidth="1"/>
    <col min="7" max="7" width="9.83203125" customWidth="1"/>
    <col min="8" max="8" width="13.33203125" customWidth="1"/>
    <col min="9" max="9" width="17.5" customWidth="1"/>
    <col min="10" max="11" width="12.6640625" customWidth="1"/>
    <col min="12" max="12" width="17.1640625" customWidth="1"/>
    <col min="13" max="13" width="13.5" customWidth="1"/>
    <col min="14" max="15" width="12.1640625" customWidth="1"/>
    <col min="16" max="16" width="11.6640625" customWidth="1"/>
    <col min="17" max="17" width="14.33203125" customWidth="1"/>
    <col min="19" max="19" width="17.5" customWidth="1"/>
    <col min="20" max="20" width="58" style="555" hidden="1" customWidth="1"/>
  </cols>
  <sheetData>
    <row r="2" spans="1:20" x14ac:dyDescent="0.2">
      <c r="S2" s="555"/>
    </row>
    <row r="3" spans="1:20" x14ac:dyDescent="0.2">
      <c r="A3" s="690" t="s">
        <v>580</v>
      </c>
      <c r="B3" s="690"/>
      <c r="C3" s="690"/>
      <c r="D3" s="690"/>
      <c r="E3" s="690"/>
      <c r="F3" s="690"/>
      <c r="G3" s="690"/>
      <c r="H3" s="690"/>
      <c r="I3" s="690"/>
      <c r="J3" s="690"/>
      <c r="K3" s="690"/>
      <c r="L3" s="690"/>
      <c r="M3" s="690"/>
      <c r="N3" s="690"/>
      <c r="O3" s="690"/>
      <c r="P3" s="690"/>
      <c r="Q3" s="690"/>
    </row>
    <row r="6" spans="1:20" x14ac:dyDescent="0.2">
      <c r="E6" s="687" t="s">
        <v>426</v>
      </c>
      <c r="F6" s="688"/>
      <c r="G6" s="688"/>
      <c r="H6" s="688"/>
      <c r="I6" s="688"/>
      <c r="J6" s="688"/>
      <c r="K6" s="688"/>
      <c r="L6" s="688"/>
      <c r="M6" s="688" t="s">
        <v>440</v>
      </c>
      <c r="N6" s="688"/>
      <c r="O6" s="689"/>
    </row>
    <row r="7" spans="1:20" ht="51" x14ac:dyDescent="0.2">
      <c r="D7" s="294" t="s">
        <v>443</v>
      </c>
      <c r="E7" s="47" t="s">
        <v>436</v>
      </c>
      <c r="F7" s="47" t="s">
        <v>421</v>
      </c>
      <c r="G7" s="317" t="s">
        <v>438</v>
      </c>
      <c r="H7" s="47" t="s">
        <v>439</v>
      </c>
      <c r="I7" s="318" t="s">
        <v>437</v>
      </c>
      <c r="J7" s="47" t="s">
        <v>422</v>
      </c>
      <c r="K7" s="47" t="s">
        <v>579</v>
      </c>
      <c r="L7" s="532" t="s">
        <v>665</v>
      </c>
      <c r="M7" s="47" t="s">
        <v>427</v>
      </c>
      <c r="N7" s="47" t="s">
        <v>428</v>
      </c>
      <c r="O7" s="47" t="s">
        <v>429</v>
      </c>
      <c r="Q7" s="294" t="s">
        <v>444</v>
      </c>
    </row>
    <row r="8" spans="1:20" s="78" customFormat="1" x14ac:dyDescent="0.2">
      <c r="D8" s="88"/>
      <c r="E8" s="340"/>
      <c r="F8" s="340"/>
      <c r="G8" s="340"/>
      <c r="H8" s="340"/>
      <c r="I8" s="340"/>
      <c r="J8" s="340"/>
      <c r="K8" s="340"/>
      <c r="L8" s="88"/>
      <c r="M8" s="340"/>
      <c r="N8" s="340"/>
      <c r="O8" s="340"/>
      <c r="Q8" s="88"/>
      <c r="T8" s="556"/>
    </row>
    <row r="9" spans="1:20" ht="12" customHeight="1" x14ac:dyDescent="0.2">
      <c r="A9" s="691" t="s">
        <v>6</v>
      </c>
      <c r="B9" s="692" t="s">
        <v>81</v>
      </c>
      <c r="C9" s="310" t="s">
        <v>7</v>
      </c>
      <c r="D9" s="178">
        <f>E9+F9+L9+M9+N9+O9</f>
        <v>2757</v>
      </c>
      <c r="E9" s="34"/>
      <c r="F9" s="34">
        <v>129</v>
      </c>
      <c r="G9" s="34">
        <v>155</v>
      </c>
      <c r="H9" s="34">
        <v>209</v>
      </c>
      <c r="I9" s="34">
        <v>198</v>
      </c>
      <c r="J9" s="34">
        <v>175</v>
      </c>
      <c r="K9" s="34">
        <v>48</v>
      </c>
      <c r="L9" s="176">
        <f>G9+H9+I9+J9+K9</f>
        <v>785</v>
      </c>
      <c r="M9" s="34">
        <v>591</v>
      </c>
      <c r="N9" s="34">
        <v>1252</v>
      </c>
      <c r="O9" s="34"/>
      <c r="Q9" s="58">
        <f>L9/(M9+N9)</f>
        <v>0.42593597395550731</v>
      </c>
      <c r="R9" s="601"/>
      <c r="T9" s="555">
        <v>1</v>
      </c>
    </row>
    <row r="10" spans="1:20" ht="12" customHeight="1" x14ac:dyDescent="0.2">
      <c r="A10" s="691"/>
      <c r="B10" s="693"/>
      <c r="C10" s="311" t="s">
        <v>8</v>
      </c>
      <c r="D10" s="179">
        <f t="shared" ref="D10:D73" si="0">E10+F10+L10+M10+N10+O10</f>
        <v>2058</v>
      </c>
      <c r="E10" s="35"/>
      <c r="F10" s="35">
        <v>136</v>
      </c>
      <c r="G10" s="35">
        <v>97</v>
      </c>
      <c r="H10" s="35">
        <v>165</v>
      </c>
      <c r="I10" s="35">
        <v>189</v>
      </c>
      <c r="J10" s="35">
        <v>112</v>
      </c>
      <c r="K10" s="35">
        <v>41</v>
      </c>
      <c r="L10" s="174">
        <f t="shared" ref="L10:L73" si="1">G10+H10+I10+J10+K10</f>
        <v>604</v>
      </c>
      <c r="M10" s="35">
        <v>495</v>
      </c>
      <c r="N10" s="35">
        <v>823</v>
      </c>
      <c r="O10" s="35"/>
      <c r="Q10" s="59">
        <f t="shared" ref="Q10:Q21" si="2">L10/(M10+N10)</f>
        <v>0.45827010622154779</v>
      </c>
      <c r="R10" s="601"/>
      <c r="T10" s="555">
        <v>2</v>
      </c>
    </row>
    <row r="11" spans="1:20" ht="12" customHeight="1" x14ac:dyDescent="0.2">
      <c r="A11" s="691"/>
      <c r="B11" s="693"/>
      <c r="C11" s="311" t="s">
        <v>9</v>
      </c>
      <c r="D11" s="179">
        <f t="shared" si="0"/>
        <v>372</v>
      </c>
      <c r="E11" s="35"/>
      <c r="F11" s="35">
        <v>18</v>
      </c>
      <c r="G11" s="35">
        <v>18</v>
      </c>
      <c r="H11" s="35">
        <v>41</v>
      </c>
      <c r="I11" s="35">
        <v>25</v>
      </c>
      <c r="J11" s="35">
        <v>2</v>
      </c>
      <c r="K11" s="35">
        <v>4</v>
      </c>
      <c r="L11" s="174">
        <f t="shared" si="1"/>
        <v>90</v>
      </c>
      <c r="M11" s="35">
        <v>104</v>
      </c>
      <c r="N11" s="35">
        <v>160</v>
      </c>
      <c r="O11" s="35"/>
      <c r="Q11" s="59">
        <f t="shared" si="2"/>
        <v>0.34090909090909088</v>
      </c>
      <c r="R11" s="601"/>
      <c r="T11" s="555">
        <v>3</v>
      </c>
    </row>
    <row r="12" spans="1:20" ht="12" customHeight="1" x14ac:dyDescent="0.2">
      <c r="A12" s="691"/>
      <c r="B12" s="693"/>
      <c r="C12" s="312" t="s">
        <v>10</v>
      </c>
      <c r="D12" s="180">
        <f t="shared" si="0"/>
        <v>685</v>
      </c>
      <c r="E12" s="37"/>
      <c r="F12" s="37">
        <v>72</v>
      </c>
      <c r="G12" s="37">
        <v>76</v>
      </c>
      <c r="H12" s="37">
        <v>51</v>
      </c>
      <c r="I12" s="37">
        <v>67</v>
      </c>
      <c r="J12" s="37">
        <v>29</v>
      </c>
      <c r="K12" s="37">
        <v>3</v>
      </c>
      <c r="L12" s="175">
        <f t="shared" si="1"/>
        <v>226</v>
      </c>
      <c r="M12" s="37">
        <v>129</v>
      </c>
      <c r="N12" s="37">
        <v>258</v>
      </c>
      <c r="O12" s="37"/>
      <c r="Q12" s="60">
        <f t="shared" si="2"/>
        <v>0.58397932816537468</v>
      </c>
      <c r="R12" s="601"/>
      <c r="T12" s="555">
        <v>4</v>
      </c>
    </row>
    <row r="13" spans="1:20" ht="13.5" x14ac:dyDescent="0.25">
      <c r="A13" s="691"/>
      <c r="B13" s="694" t="s">
        <v>11</v>
      </c>
      <c r="C13" s="695"/>
      <c r="D13" s="320">
        <f t="shared" si="0"/>
        <v>5872</v>
      </c>
      <c r="E13" s="325"/>
      <c r="F13" s="319">
        <v>355</v>
      </c>
      <c r="G13" s="319">
        <v>346</v>
      </c>
      <c r="H13" s="319">
        <v>466</v>
      </c>
      <c r="I13" s="319">
        <v>479</v>
      </c>
      <c r="J13" s="319">
        <v>318</v>
      </c>
      <c r="K13" s="319">
        <v>96</v>
      </c>
      <c r="L13" s="166">
        <f>G13+H13+I13+J13+K13</f>
        <v>1705</v>
      </c>
      <c r="M13" s="319">
        <f>SUM(M9:M12)</f>
        <v>1319</v>
      </c>
      <c r="N13" s="319">
        <f t="shared" ref="N13:O13" si="3">SUM(N9:N12)</f>
        <v>2493</v>
      </c>
      <c r="O13" s="319">
        <f t="shared" si="3"/>
        <v>0</v>
      </c>
      <c r="Q13" s="81">
        <f t="shared" si="2"/>
        <v>0.44727177334732426</v>
      </c>
      <c r="R13" s="601"/>
      <c r="S13" s="535"/>
      <c r="T13" s="555" t="s">
        <v>606</v>
      </c>
    </row>
    <row r="14" spans="1:20" ht="24.75" customHeight="1" x14ac:dyDescent="0.2">
      <c r="A14" s="691"/>
      <c r="B14" s="696" t="s">
        <v>82</v>
      </c>
      <c r="C14" s="310" t="s">
        <v>12</v>
      </c>
      <c r="D14" s="178">
        <f t="shared" si="0"/>
        <v>2602</v>
      </c>
      <c r="E14" s="34"/>
      <c r="F14" s="34">
        <v>119</v>
      </c>
      <c r="G14" s="34">
        <v>130</v>
      </c>
      <c r="H14" s="34">
        <v>140</v>
      </c>
      <c r="I14" s="34">
        <v>240</v>
      </c>
      <c r="J14" s="34">
        <v>126</v>
      </c>
      <c r="K14" s="34">
        <v>57</v>
      </c>
      <c r="L14" s="176">
        <f t="shared" si="1"/>
        <v>693</v>
      </c>
      <c r="M14" s="34">
        <v>554</v>
      </c>
      <c r="N14" s="34">
        <v>1228</v>
      </c>
      <c r="O14" s="34">
        <v>8</v>
      </c>
      <c r="Q14" s="373">
        <f t="shared" si="2"/>
        <v>0.3888888888888889</v>
      </c>
      <c r="R14" s="601"/>
      <c r="S14" s="535"/>
      <c r="T14" s="555">
        <v>5</v>
      </c>
    </row>
    <row r="15" spans="1:20" ht="24.75" customHeight="1" x14ac:dyDescent="0.2">
      <c r="A15" s="691"/>
      <c r="B15" s="697"/>
      <c r="C15" s="312" t="s">
        <v>13</v>
      </c>
      <c r="D15" s="180">
        <f t="shared" si="0"/>
        <v>5215</v>
      </c>
      <c r="E15" s="37"/>
      <c r="F15" s="37">
        <v>147</v>
      </c>
      <c r="G15" s="37">
        <v>81</v>
      </c>
      <c r="H15" s="37">
        <v>179</v>
      </c>
      <c r="I15" s="37">
        <v>122</v>
      </c>
      <c r="J15" s="37">
        <v>532</v>
      </c>
      <c r="K15" s="37">
        <v>172</v>
      </c>
      <c r="L15" s="175">
        <f t="shared" si="1"/>
        <v>1086</v>
      </c>
      <c r="M15" s="37">
        <v>462</v>
      </c>
      <c r="N15" s="37">
        <v>1640</v>
      </c>
      <c r="O15" s="37">
        <v>1880</v>
      </c>
      <c r="Q15" s="374">
        <f t="shared" si="2"/>
        <v>0.51665080875356806</v>
      </c>
      <c r="R15" s="601"/>
      <c r="S15" s="535"/>
      <c r="T15" s="555">
        <v>6</v>
      </c>
    </row>
    <row r="16" spans="1:20" ht="13.5" x14ac:dyDescent="0.25">
      <c r="A16" s="691"/>
      <c r="B16" s="694" t="s">
        <v>14</v>
      </c>
      <c r="C16" s="695"/>
      <c r="D16" s="337">
        <f t="shared" si="0"/>
        <v>7817</v>
      </c>
      <c r="E16" s="325"/>
      <c r="F16" s="319">
        <v>266</v>
      </c>
      <c r="G16" s="319">
        <v>211</v>
      </c>
      <c r="H16" s="319">
        <v>319</v>
      </c>
      <c r="I16" s="319">
        <v>362</v>
      </c>
      <c r="J16" s="319">
        <v>658</v>
      </c>
      <c r="K16" s="319">
        <v>229</v>
      </c>
      <c r="L16" s="166">
        <f t="shared" si="1"/>
        <v>1779</v>
      </c>
      <c r="M16" s="319">
        <f>M14+M15</f>
        <v>1016</v>
      </c>
      <c r="N16" s="319">
        <f t="shared" ref="N16:O16" si="4">N14+N15</f>
        <v>2868</v>
      </c>
      <c r="O16" s="319">
        <f t="shared" si="4"/>
        <v>1888</v>
      </c>
      <c r="Q16" s="421">
        <f t="shared" si="2"/>
        <v>0.45803295571575697</v>
      </c>
      <c r="R16" s="601"/>
      <c r="S16" s="535"/>
      <c r="T16" s="555" t="s">
        <v>607</v>
      </c>
    </row>
    <row r="17" spans="1:20" x14ac:dyDescent="0.2">
      <c r="A17" s="698" t="s">
        <v>15</v>
      </c>
      <c r="B17" s="698"/>
      <c r="C17" s="698"/>
      <c r="D17" s="321">
        <f t="shared" si="0"/>
        <v>13689</v>
      </c>
      <c r="E17" s="327"/>
      <c r="F17" s="321">
        <v>621</v>
      </c>
      <c r="G17" s="321">
        <v>557</v>
      </c>
      <c r="H17" s="321">
        <v>785</v>
      </c>
      <c r="I17" s="321">
        <v>841</v>
      </c>
      <c r="J17" s="321">
        <v>976</v>
      </c>
      <c r="K17" s="321">
        <v>325</v>
      </c>
      <c r="L17" s="328">
        <f t="shared" si="1"/>
        <v>3484</v>
      </c>
      <c r="M17" s="321">
        <f>M16+M13</f>
        <v>2335</v>
      </c>
      <c r="N17" s="321">
        <f t="shared" ref="N17:O17" si="5">N16+N13</f>
        <v>5361</v>
      </c>
      <c r="O17" s="321">
        <f t="shared" si="5"/>
        <v>1888</v>
      </c>
      <c r="Q17" s="335">
        <f t="shared" si="2"/>
        <v>0.45270270270270269</v>
      </c>
      <c r="R17" s="601"/>
      <c r="S17" s="535"/>
      <c r="T17" s="555" t="s">
        <v>6</v>
      </c>
    </row>
    <row r="18" spans="1:20" ht="11.25" customHeight="1" x14ac:dyDescent="0.2">
      <c r="A18" s="702" t="s">
        <v>591</v>
      </c>
      <c r="B18" s="701" t="s">
        <v>489</v>
      </c>
      <c r="C18" s="310" t="s">
        <v>17</v>
      </c>
      <c r="D18" s="178">
        <f t="shared" si="0"/>
        <v>997</v>
      </c>
      <c r="E18" s="34"/>
      <c r="F18" s="34">
        <v>9</v>
      </c>
      <c r="G18" s="34">
        <v>5</v>
      </c>
      <c r="H18" s="34">
        <v>69</v>
      </c>
      <c r="I18" s="34">
        <v>64</v>
      </c>
      <c r="J18" s="34">
        <v>15</v>
      </c>
      <c r="K18" s="34">
        <v>30</v>
      </c>
      <c r="L18" s="176">
        <f t="shared" si="1"/>
        <v>183</v>
      </c>
      <c r="M18" s="34">
        <v>245</v>
      </c>
      <c r="N18" s="34">
        <v>559</v>
      </c>
      <c r="O18" s="34">
        <v>1</v>
      </c>
      <c r="Q18" s="58">
        <f t="shared" si="2"/>
        <v>0.22761194029850745</v>
      </c>
      <c r="R18" s="601"/>
      <c r="S18" s="535"/>
      <c r="T18" s="555">
        <v>7</v>
      </c>
    </row>
    <row r="19" spans="1:20" ht="11.25" customHeight="1" x14ac:dyDescent="0.2">
      <c r="A19" s="703"/>
      <c r="B19" s="692"/>
      <c r="C19" s="311" t="s">
        <v>18</v>
      </c>
      <c r="D19" s="179">
        <f t="shared" si="0"/>
        <v>394</v>
      </c>
      <c r="E19" s="35"/>
      <c r="F19" s="35">
        <v>3</v>
      </c>
      <c r="G19" s="35">
        <v>3</v>
      </c>
      <c r="H19" s="35">
        <v>24</v>
      </c>
      <c r="I19" s="35">
        <v>52</v>
      </c>
      <c r="J19" s="35">
        <v>1</v>
      </c>
      <c r="K19" s="35"/>
      <c r="L19" s="174">
        <f t="shared" si="1"/>
        <v>80</v>
      </c>
      <c r="M19" s="35">
        <v>108</v>
      </c>
      <c r="N19" s="35">
        <v>199</v>
      </c>
      <c r="O19" s="35">
        <v>4</v>
      </c>
      <c r="Q19" s="59">
        <f t="shared" si="2"/>
        <v>0.26058631921824105</v>
      </c>
      <c r="R19" s="601"/>
      <c r="S19" s="535"/>
      <c r="T19" s="555">
        <v>8</v>
      </c>
    </row>
    <row r="20" spans="1:20" ht="11.25" customHeight="1" x14ac:dyDescent="0.2">
      <c r="A20" s="703"/>
      <c r="B20" s="692"/>
      <c r="C20" s="311" t="s">
        <v>19</v>
      </c>
      <c r="D20" s="179">
        <f t="shared" si="0"/>
        <v>2461</v>
      </c>
      <c r="E20" s="35"/>
      <c r="F20" s="35">
        <v>13</v>
      </c>
      <c r="G20" s="35">
        <v>9</v>
      </c>
      <c r="H20" s="35">
        <v>69</v>
      </c>
      <c r="I20" s="35">
        <v>98</v>
      </c>
      <c r="J20" s="35">
        <v>19</v>
      </c>
      <c r="K20" s="35">
        <v>99</v>
      </c>
      <c r="L20" s="174">
        <f t="shared" si="1"/>
        <v>294</v>
      </c>
      <c r="M20" s="35">
        <v>350</v>
      </c>
      <c r="N20" s="35">
        <v>617</v>
      </c>
      <c r="O20" s="35">
        <v>1187</v>
      </c>
      <c r="Q20" s="59">
        <f t="shared" si="2"/>
        <v>0.30403309203722856</v>
      </c>
      <c r="R20" s="601"/>
      <c r="S20" s="535"/>
      <c r="T20" s="555">
        <v>9</v>
      </c>
    </row>
    <row r="21" spans="1:20" ht="11.25" customHeight="1" x14ac:dyDescent="0.2">
      <c r="A21" s="703"/>
      <c r="B21" s="692"/>
      <c r="C21" s="311" t="s">
        <v>20</v>
      </c>
      <c r="D21" s="179">
        <f t="shared" si="0"/>
        <v>309</v>
      </c>
      <c r="E21" s="35"/>
      <c r="F21" s="35">
        <v>9</v>
      </c>
      <c r="G21" s="35">
        <v>5</v>
      </c>
      <c r="H21" s="35">
        <v>9</v>
      </c>
      <c r="I21" s="35">
        <v>62</v>
      </c>
      <c r="J21" s="35">
        <v>1</v>
      </c>
      <c r="K21" s="35">
        <v>8</v>
      </c>
      <c r="L21" s="174">
        <f t="shared" si="1"/>
        <v>85</v>
      </c>
      <c r="M21" s="35">
        <v>85</v>
      </c>
      <c r="N21" s="35">
        <v>129</v>
      </c>
      <c r="O21" s="35">
        <v>1</v>
      </c>
      <c r="Q21" s="60">
        <f t="shared" si="2"/>
        <v>0.39719626168224298</v>
      </c>
      <c r="R21" s="601"/>
      <c r="S21" s="535"/>
      <c r="T21" s="555">
        <v>10</v>
      </c>
    </row>
    <row r="22" spans="1:20" ht="12.75" customHeight="1" x14ac:dyDescent="0.2">
      <c r="A22" s="703"/>
      <c r="B22" s="692"/>
      <c r="C22" s="311" t="s">
        <v>21</v>
      </c>
      <c r="D22" s="179">
        <f t="shared" si="0"/>
        <v>2605</v>
      </c>
      <c r="E22" s="35">
        <v>406</v>
      </c>
      <c r="F22" s="35">
        <v>19</v>
      </c>
      <c r="G22" s="35">
        <v>4</v>
      </c>
      <c r="H22" s="35">
        <v>159</v>
      </c>
      <c r="I22" s="35">
        <v>93</v>
      </c>
      <c r="J22" s="35">
        <v>29</v>
      </c>
      <c r="K22" s="35">
        <v>155</v>
      </c>
      <c r="L22" s="174">
        <f t="shared" si="1"/>
        <v>440</v>
      </c>
      <c r="M22" s="35">
        <v>401</v>
      </c>
      <c r="N22" s="35">
        <v>1339</v>
      </c>
      <c r="O22" s="35"/>
      <c r="Q22" s="58">
        <f t="shared" ref="Q22:Q69" si="6">L22/(M22+N22)</f>
        <v>0.25287356321839083</v>
      </c>
      <c r="R22" s="601"/>
      <c r="S22" s="535"/>
      <c r="T22" s="555">
        <v>11</v>
      </c>
    </row>
    <row r="23" spans="1:20" ht="11.25" customHeight="1" x14ac:dyDescent="0.2">
      <c r="A23" s="703"/>
      <c r="B23" s="692"/>
      <c r="C23" s="311" t="s">
        <v>22</v>
      </c>
      <c r="D23" s="179">
        <f t="shared" si="0"/>
        <v>821</v>
      </c>
      <c r="E23" s="35">
        <v>116</v>
      </c>
      <c r="F23" s="35">
        <v>5</v>
      </c>
      <c r="G23" s="35">
        <v>2</v>
      </c>
      <c r="H23" s="35">
        <v>32</v>
      </c>
      <c r="I23" s="35">
        <v>18</v>
      </c>
      <c r="J23" s="35">
        <v>2</v>
      </c>
      <c r="K23" s="35">
        <v>14</v>
      </c>
      <c r="L23" s="174">
        <f t="shared" si="1"/>
        <v>68</v>
      </c>
      <c r="M23" s="35">
        <v>97</v>
      </c>
      <c r="N23" s="35">
        <v>319</v>
      </c>
      <c r="O23" s="35">
        <v>216</v>
      </c>
      <c r="Q23" s="59">
        <f t="shared" si="6"/>
        <v>0.16346153846153846</v>
      </c>
      <c r="R23" s="601"/>
      <c r="S23" s="535"/>
      <c r="T23" s="555">
        <v>12</v>
      </c>
    </row>
    <row r="24" spans="1:20" ht="11.25" customHeight="1" x14ac:dyDescent="0.2">
      <c r="A24" s="703"/>
      <c r="B24" s="692"/>
      <c r="C24" s="311" t="s">
        <v>23</v>
      </c>
      <c r="D24" s="179">
        <f t="shared" si="0"/>
        <v>259</v>
      </c>
      <c r="E24" s="35">
        <v>83</v>
      </c>
      <c r="F24" s="35">
        <v>7</v>
      </c>
      <c r="G24" s="35">
        <v>1</v>
      </c>
      <c r="H24" s="35">
        <v>11</v>
      </c>
      <c r="I24" s="35">
        <v>3</v>
      </c>
      <c r="J24" s="35">
        <v>2</v>
      </c>
      <c r="K24" s="35">
        <v>2</v>
      </c>
      <c r="L24" s="174">
        <f t="shared" si="1"/>
        <v>19</v>
      </c>
      <c r="M24" s="35">
        <v>37</v>
      </c>
      <c r="N24" s="35">
        <v>92</v>
      </c>
      <c r="O24" s="35">
        <v>21</v>
      </c>
      <c r="Q24" s="59">
        <f t="shared" si="6"/>
        <v>0.14728682170542637</v>
      </c>
      <c r="R24" s="601"/>
      <c r="S24" s="535"/>
      <c r="T24" s="555">
        <v>13</v>
      </c>
    </row>
    <row r="25" spans="1:20" ht="11.25" customHeight="1" x14ac:dyDescent="0.2">
      <c r="A25" s="703"/>
      <c r="B25" s="692"/>
      <c r="C25" s="311" t="s">
        <v>24</v>
      </c>
      <c r="D25" s="179">
        <f t="shared" si="0"/>
        <v>1911</v>
      </c>
      <c r="E25" s="35">
        <v>233</v>
      </c>
      <c r="F25" s="35">
        <v>21</v>
      </c>
      <c r="G25" s="35">
        <v>15</v>
      </c>
      <c r="H25" s="35">
        <v>91</v>
      </c>
      <c r="I25" s="35">
        <v>52</v>
      </c>
      <c r="J25" s="35">
        <v>7</v>
      </c>
      <c r="K25" s="35">
        <v>24</v>
      </c>
      <c r="L25" s="174">
        <f t="shared" si="1"/>
        <v>189</v>
      </c>
      <c r="M25" s="35">
        <v>245</v>
      </c>
      <c r="N25" s="35">
        <v>746</v>
      </c>
      <c r="O25" s="35">
        <v>477</v>
      </c>
      <c r="Q25" s="59">
        <f t="shared" si="6"/>
        <v>0.19071644803229063</v>
      </c>
      <c r="R25" s="601"/>
      <c r="S25" s="535"/>
      <c r="T25" s="555">
        <v>14</v>
      </c>
    </row>
    <row r="26" spans="1:20" ht="11.25" customHeight="1" x14ac:dyDescent="0.2">
      <c r="A26" s="703"/>
      <c r="B26" s="692"/>
      <c r="C26" s="312" t="s">
        <v>25</v>
      </c>
      <c r="D26" s="180">
        <f t="shared" si="0"/>
        <v>679</v>
      </c>
      <c r="E26" s="37">
        <v>132</v>
      </c>
      <c r="F26" s="37">
        <v>7</v>
      </c>
      <c r="G26" s="37"/>
      <c r="H26" s="37">
        <v>42</v>
      </c>
      <c r="I26" s="37">
        <v>17</v>
      </c>
      <c r="J26" s="37">
        <v>3</v>
      </c>
      <c r="K26" s="37">
        <v>23</v>
      </c>
      <c r="L26" s="175">
        <f t="shared" si="1"/>
        <v>85</v>
      </c>
      <c r="M26" s="37">
        <v>106</v>
      </c>
      <c r="N26" s="37">
        <v>286</v>
      </c>
      <c r="O26" s="37">
        <v>63</v>
      </c>
      <c r="Q26" s="60">
        <f t="shared" si="6"/>
        <v>0.21683673469387754</v>
      </c>
      <c r="R26" s="601"/>
      <c r="S26" s="535"/>
      <c r="T26" s="555">
        <v>15</v>
      </c>
    </row>
    <row r="27" spans="1:20" ht="11.25" customHeight="1" x14ac:dyDescent="0.2">
      <c r="A27" s="703"/>
      <c r="B27" s="699" t="s">
        <v>597</v>
      </c>
      <c r="C27" s="700"/>
      <c r="D27" s="319">
        <f t="shared" si="0"/>
        <v>10436</v>
      </c>
      <c r="E27" s="325">
        <f>SUM(E18:E26)</f>
        <v>970</v>
      </c>
      <c r="F27" s="319">
        <v>93</v>
      </c>
      <c r="G27" s="319">
        <v>44</v>
      </c>
      <c r="H27" s="319">
        <v>506</v>
      </c>
      <c r="I27" s="319">
        <v>459</v>
      </c>
      <c r="J27" s="319">
        <v>79</v>
      </c>
      <c r="K27" s="319">
        <v>355</v>
      </c>
      <c r="L27" s="166">
        <f t="shared" si="1"/>
        <v>1443</v>
      </c>
      <c r="M27" s="319">
        <f>SUM(M18:M26)</f>
        <v>1674</v>
      </c>
      <c r="N27" s="319">
        <f t="shared" ref="N27" si="7">SUM(N18:N26)</f>
        <v>4286</v>
      </c>
      <c r="O27" s="319">
        <f>SUM(O18:O26)</f>
        <v>1970</v>
      </c>
      <c r="Q27" s="81">
        <f t="shared" si="6"/>
        <v>0.24211409395973155</v>
      </c>
      <c r="R27" s="601"/>
      <c r="S27" s="535"/>
      <c r="T27" s="555" t="s">
        <v>608</v>
      </c>
    </row>
    <row r="28" spans="1:20" ht="12.75" customHeight="1" x14ac:dyDescent="0.2">
      <c r="A28" s="703"/>
      <c r="B28" s="692" t="s">
        <v>490</v>
      </c>
      <c r="C28" s="310" t="s">
        <v>26</v>
      </c>
      <c r="D28" s="178">
        <f t="shared" si="0"/>
        <v>1842</v>
      </c>
      <c r="E28" s="34"/>
      <c r="F28" s="34">
        <v>14</v>
      </c>
      <c r="G28" s="34">
        <v>29</v>
      </c>
      <c r="H28" s="34">
        <v>151</v>
      </c>
      <c r="I28" s="34">
        <v>156</v>
      </c>
      <c r="J28" s="34">
        <v>86</v>
      </c>
      <c r="K28" s="34">
        <v>32</v>
      </c>
      <c r="L28" s="176">
        <f t="shared" si="1"/>
        <v>454</v>
      </c>
      <c r="M28" s="34">
        <v>403</v>
      </c>
      <c r="N28" s="34">
        <v>970</v>
      </c>
      <c r="O28" s="34">
        <v>1</v>
      </c>
      <c r="Q28" s="58">
        <f t="shared" si="6"/>
        <v>0.33066278222869627</v>
      </c>
      <c r="R28" s="601"/>
      <c r="S28" s="535"/>
      <c r="T28" s="555">
        <v>16</v>
      </c>
    </row>
    <row r="29" spans="1:20" x14ac:dyDescent="0.2">
      <c r="A29" s="703"/>
      <c r="B29" s="692"/>
      <c r="C29" s="311" t="s">
        <v>27</v>
      </c>
      <c r="D29" s="179">
        <f t="shared" si="0"/>
        <v>701</v>
      </c>
      <c r="E29" s="35"/>
      <c r="F29" s="35">
        <v>13</v>
      </c>
      <c r="G29" s="35">
        <v>20</v>
      </c>
      <c r="H29" s="35">
        <v>47</v>
      </c>
      <c r="I29" s="35">
        <v>85</v>
      </c>
      <c r="J29" s="35">
        <v>5</v>
      </c>
      <c r="K29" s="35">
        <v>2</v>
      </c>
      <c r="L29" s="174">
        <f t="shared" si="1"/>
        <v>159</v>
      </c>
      <c r="M29" s="35">
        <v>160</v>
      </c>
      <c r="N29" s="35">
        <v>236</v>
      </c>
      <c r="O29" s="35">
        <v>133</v>
      </c>
      <c r="Q29" s="59">
        <f t="shared" si="6"/>
        <v>0.40151515151515149</v>
      </c>
      <c r="R29" s="601"/>
      <c r="S29" s="535"/>
      <c r="T29" s="555">
        <v>17</v>
      </c>
    </row>
    <row r="30" spans="1:20" x14ac:dyDescent="0.2">
      <c r="A30" s="703"/>
      <c r="B30" s="692"/>
      <c r="C30" s="311" t="s">
        <v>28</v>
      </c>
      <c r="D30" s="179">
        <f t="shared" si="0"/>
        <v>1546</v>
      </c>
      <c r="E30" s="35"/>
      <c r="F30" s="35">
        <v>13</v>
      </c>
      <c r="G30" s="35">
        <v>25</v>
      </c>
      <c r="H30" s="35">
        <v>74</v>
      </c>
      <c r="I30" s="35">
        <v>84</v>
      </c>
      <c r="J30" s="35">
        <v>165</v>
      </c>
      <c r="K30" s="35">
        <v>35</v>
      </c>
      <c r="L30" s="174">
        <f t="shared" si="1"/>
        <v>383</v>
      </c>
      <c r="M30" s="35">
        <v>203</v>
      </c>
      <c r="N30" s="35">
        <v>513</v>
      </c>
      <c r="O30" s="35">
        <v>434</v>
      </c>
      <c r="Q30" s="59">
        <f t="shared" si="6"/>
        <v>0.53491620111731841</v>
      </c>
      <c r="R30" s="601"/>
      <c r="S30" s="535"/>
      <c r="T30" s="555">
        <v>18</v>
      </c>
    </row>
    <row r="31" spans="1:20" x14ac:dyDescent="0.2">
      <c r="A31" s="703"/>
      <c r="B31" s="692"/>
      <c r="C31" s="311" t="s">
        <v>29</v>
      </c>
      <c r="D31" s="179">
        <f t="shared" si="0"/>
        <v>1260</v>
      </c>
      <c r="E31" s="35"/>
      <c r="F31" s="35">
        <v>40</v>
      </c>
      <c r="G31" s="35">
        <v>50</v>
      </c>
      <c r="H31" s="35">
        <v>86</v>
      </c>
      <c r="I31" s="35">
        <v>100</v>
      </c>
      <c r="J31" s="35">
        <v>56</v>
      </c>
      <c r="K31" s="35">
        <v>17</v>
      </c>
      <c r="L31" s="174">
        <f t="shared" si="1"/>
        <v>309</v>
      </c>
      <c r="M31" s="35">
        <v>259</v>
      </c>
      <c r="N31" s="35">
        <v>645</v>
      </c>
      <c r="O31" s="35">
        <v>7</v>
      </c>
      <c r="Q31" s="59">
        <f t="shared" si="6"/>
        <v>0.3418141592920354</v>
      </c>
      <c r="R31" s="601"/>
      <c r="S31" s="535"/>
      <c r="T31" s="555">
        <v>19</v>
      </c>
    </row>
    <row r="32" spans="1:20" x14ac:dyDescent="0.2">
      <c r="A32" s="703"/>
      <c r="B32" s="692"/>
      <c r="C32" s="311" t="s">
        <v>30</v>
      </c>
      <c r="D32" s="179">
        <f t="shared" si="0"/>
        <v>289</v>
      </c>
      <c r="E32" s="35"/>
      <c r="F32" s="35">
        <v>25</v>
      </c>
      <c r="G32" s="35">
        <v>11</v>
      </c>
      <c r="H32" s="35">
        <v>17</v>
      </c>
      <c r="I32" s="35">
        <v>26</v>
      </c>
      <c r="J32" s="35">
        <v>1</v>
      </c>
      <c r="K32" s="35">
        <v>2</v>
      </c>
      <c r="L32" s="174">
        <f t="shared" si="1"/>
        <v>57</v>
      </c>
      <c r="M32" s="35">
        <v>76</v>
      </c>
      <c r="N32" s="35">
        <v>131</v>
      </c>
      <c r="O32" s="35"/>
      <c r="Q32" s="60">
        <f t="shared" si="6"/>
        <v>0.27536231884057971</v>
      </c>
      <c r="R32" s="601"/>
      <c r="S32" s="535"/>
      <c r="T32" s="555">
        <v>20</v>
      </c>
    </row>
    <row r="33" spans="1:20" ht="12.75" customHeight="1" x14ac:dyDescent="0.2">
      <c r="A33" s="703"/>
      <c r="B33" s="692"/>
      <c r="C33" s="311" t="s">
        <v>31</v>
      </c>
      <c r="D33" s="179">
        <f t="shared" si="0"/>
        <v>1044</v>
      </c>
      <c r="E33" s="35"/>
      <c r="F33" s="35">
        <v>33</v>
      </c>
      <c r="G33" s="35">
        <v>14</v>
      </c>
      <c r="H33" s="35">
        <v>79</v>
      </c>
      <c r="I33" s="35">
        <v>148</v>
      </c>
      <c r="J33" s="35">
        <v>6</v>
      </c>
      <c r="K33" s="35">
        <v>5</v>
      </c>
      <c r="L33" s="174">
        <f t="shared" si="1"/>
        <v>252</v>
      </c>
      <c r="M33" s="35">
        <v>261</v>
      </c>
      <c r="N33" s="35">
        <v>497</v>
      </c>
      <c r="O33" s="35">
        <v>1</v>
      </c>
      <c r="Q33" s="58">
        <f t="shared" si="6"/>
        <v>0.33245382585751981</v>
      </c>
      <c r="R33" s="601"/>
      <c r="S33" s="535"/>
      <c r="T33" s="555">
        <v>21</v>
      </c>
    </row>
    <row r="34" spans="1:20" x14ac:dyDescent="0.2">
      <c r="A34" s="703"/>
      <c r="B34" s="692"/>
      <c r="C34" s="311" t="s">
        <v>32</v>
      </c>
      <c r="D34" s="179">
        <f t="shared" si="0"/>
        <v>1956</v>
      </c>
      <c r="E34" s="35"/>
      <c r="F34" s="35">
        <v>70</v>
      </c>
      <c r="G34" s="35">
        <v>32</v>
      </c>
      <c r="H34" s="35">
        <v>107</v>
      </c>
      <c r="I34" s="35">
        <v>147</v>
      </c>
      <c r="J34" s="35">
        <v>27</v>
      </c>
      <c r="K34" s="35">
        <v>6</v>
      </c>
      <c r="L34" s="174">
        <f t="shared" si="1"/>
        <v>319</v>
      </c>
      <c r="M34" s="35">
        <v>417</v>
      </c>
      <c r="N34" s="35">
        <v>665</v>
      </c>
      <c r="O34" s="35">
        <v>485</v>
      </c>
      <c r="Q34" s="59">
        <f t="shared" si="6"/>
        <v>0.29482439926062848</v>
      </c>
      <c r="R34" s="601"/>
      <c r="S34" s="535"/>
      <c r="T34" s="555">
        <v>22</v>
      </c>
    </row>
    <row r="35" spans="1:20" x14ac:dyDescent="0.2">
      <c r="A35" s="703"/>
      <c r="B35" s="692"/>
      <c r="C35" s="311" t="s">
        <v>33</v>
      </c>
      <c r="D35" s="179">
        <f t="shared" si="0"/>
        <v>1139</v>
      </c>
      <c r="E35" s="35"/>
      <c r="F35" s="35">
        <v>27</v>
      </c>
      <c r="G35" s="35">
        <v>12</v>
      </c>
      <c r="H35" s="35">
        <v>71</v>
      </c>
      <c r="I35" s="35">
        <v>105</v>
      </c>
      <c r="J35" s="35">
        <v>42</v>
      </c>
      <c r="K35" s="35">
        <v>6</v>
      </c>
      <c r="L35" s="174">
        <f t="shared" si="1"/>
        <v>236</v>
      </c>
      <c r="M35" s="35">
        <v>270</v>
      </c>
      <c r="N35" s="35">
        <v>604</v>
      </c>
      <c r="O35" s="35">
        <v>2</v>
      </c>
      <c r="Q35" s="59">
        <f t="shared" si="6"/>
        <v>0.27002288329519453</v>
      </c>
      <c r="R35" s="601"/>
      <c r="S35" s="535"/>
      <c r="T35" s="555">
        <v>23</v>
      </c>
    </row>
    <row r="36" spans="1:20" x14ac:dyDescent="0.2">
      <c r="A36" s="703"/>
      <c r="B36" s="692"/>
      <c r="C36" s="312" t="s">
        <v>34</v>
      </c>
      <c r="D36" s="180">
        <f t="shared" si="0"/>
        <v>370</v>
      </c>
      <c r="E36" s="37"/>
      <c r="F36" s="37">
        <v>1</v>
      </c>
      <c r="G36" s="37"/>
      <c r="H36" s="37">
        <v>23</v>
      </c>
      <c r="I36" s="37">
        <v>18</v>
      </c>
      <c r="J36" s="37">
        <v>57</v>
      </c>
      <c r="K36" s="37">
        <v>4</v>
      </c>
      <c r="L36" s="175">
        <f t="shared" si="1"/>
        <v>102</v>
      </c>
      <c r="M36" s="37">
        <v>96</v>
      </c>
      <c r="N36" s="37">
        <v>171</v>
      </c>
      <c r="O36" s="37"/>
      <c r="Q36" s="60">
        <f t="shared" si="6"/>
        <v>0.38202247191011235</v>
      </c>
      <c r="R36" s="601"/>
      <c r="S36" s="535"/>
      <c r="T36" s="555">
        <v>24</v>
      </c>
    </row>
    <row r="37" spans="1:20" ht="13.5" x14ac:dyDescent="0.2">
      <c r="A37" s="703"/>
      <c r="B37" s="699" t="s">
        <v>598</v>
      </c>
      <c r="C37" s="700"/>
      <c r="D37" s="319">
        <f t="shared" si="0"/>
        <v>10147</v>
      </c>
      <c r="E37" s="325"/>
      <c r="F37" s="319">
        <v>236</v>
      </c>
      <c r="G37" s="319">
        <v>193</v>
      </c>
      <c r="H37" s="319">
        <v>655</v>
      </c>
      <c r="I37" s="319">
        <v>869</v>
      </c>
      <c r="J37" s="319">
        <v>445</v>
      </c>
      <c r="K37" s="319">
        <v>109</v>
      </c>
      <c r="L37" s="166">
        <f t="shared" si="1"/>
        <v>2271</v>
      </c>
      <c r="M37" s="319">
        <f>SUM(M28:M36)</f>
        <v>2145</v>
      </c>
      <c r="N37" s="319">
        <f t="shared" ref="N37:O37" si="8">SUM(N28:N36)</f>
        <v>4432</v>
      </c>
      <c r="O37" s="319">
        <f t="shared" si="8"/>
        <v>1063</v>
      </c>
      <c r="Q37" s="81">
        <f t="shared" si="6"/>
        <v>0.34529420708529723</v>
      </c>
      <c r="R37" s="601"/>
      <c r="S37" s="535"/>
      <c r="T37" s="555" t="s">
        <v>350</v>
      </c>
    </row>
    <row r="38" spans="1:20" ht="12.75" customHeight="1" x14ac:dyDescent="0.2">
      <c r="A38" s="703"/>
      <c r="B38" s="692" t="s">
        <v>599</v>
      </c>
      <c r="C38" s="310" t="s">
        <v>35</v>
      </c>
      <c r="D38" s="178">
        <f t="shared" si="0"/>
        <v>972</v>
      </c>
      <c r="E38" s="34"/>
      <c r="F38" s="34">
        <v>15</v>
      </c>
      <c r="G38" s="34">
        <v>8</v>
      </c>
      <c r="H38" s="34">
        <v>62</v>
      </c>
      <c r="I38" s="34">
        <v>35</v>
      </c>
      <c r="J38" s="34">
        <v>36</v>
      </c>
      <c r="K38" s="34">
        <v>13</v>
      </c>
      <c r="L38" s="176">
        <f t="shared" si="1"/>
        <v>154</v>
      </c>
      <c r="M38" s="34">
        <v>174</v>
      </c>
      <c r="N38" s="34">
        <v>515</v>
      </c>
      <c r="O38" s="34">
        <v>114</v>
      </c>
      <c r="Q38" s="58">
        <f t="shared" si="6"/>
        <v>0.22351233671988388</v>
      </c>
      <c r="R38" s="601"/>
      <c r="S38" s="535"/>
      <c r="T38" s="555">
        <v>70</v>
      </c>
    </row>
    <row r="39" spans="1:20" x14ac:dyDescent="0.2">
      <c r="A39" s="703"/>
      <c r="B39" s="692"/>
      <c r="C39" s="311" t="s">
        <v>36</v>
      </c>
      <c r="D39" s="179">
        <f t="shared" si="0"/>
        <v>1454</v>
      </c>
      <c r="E39" s="35"/>
      <c r="F39" s="35">
        <v>21</v>
      </c>
      <c r="G39" s="35">
        <v>12</v>
      </c>
      <c r="H39" s="35">
        <v>89</v>
      </c>
      <c r="I39" s="35">
        <v>36</v>
      </c>
      <c r="J39" s="35">
        <v>244</v>
      </c>
      <c r="K39" s="35">
        <v>38</v>
      </c>
      <c r="L39" s="174">
        <f t="shared" si="1"/>
        <v>419</v>
      </c>
      <c r="M39" s="35">
        <v>172</v>
      </c>
      <c r="N39" s="35">
        <v>629</v>
      </c>
      <c r="O39" s="35">
        <v>213</v>
      </c>
      <c r="Q39" s="59">
        <f t="shared" si="6"/>
        <v>0.52309612983770282</v>
      </c>
      <c r="R39" s="601"/>
      <c r="S39" s="535"/>
      <c r="T39" s="555">
        <v>71</v>
      </c>
    </row>
    <row r="40" spans="1:20" x14ac:dyDescent="0.2">
      <c r="A40" s="703"/>
      <c r="B40" s="692"/>
      <c r="C40" s="311" t="s">
        <v>37</v>
      </c>
      <c r="D40" s="179">
        <f t="shared" si="0"/>
        <v>111</v>
      </c>
      <c r="E40" s="35"/>
      <c r="F40" s="35">
        <v>2</v>
      </c>
      <c r="G40" s="35">
        <v>4</v>
      </c>
      <c r="H40" s="35">
        <v>4</v>
      </c>
      <c r="I40" s="35">
        <v>11</v>
      </c>
      <c r="J40" s="35"/>
      <c r="K40" s="35"/>
      <c r="L40" s="174">
        <f t="shared" si="1"/>
        <v>19</v>
      </c>
      <c r="M40" s="35">
        <v>21</v>
      </c>
      <c r="N40" s="35">
        <v>69</v>
      </c>
      <c r="O40" s="35"/>
      <c r="Q40" s="572">
        <f t="shared" si="6"/>
        <v>0.21111111111111111</v>
      </c>
      <c r="R40" s="601"/>
      <c r="S40" s="535"/>
      <c r="T40" s="555">
        <v>72</v>
      </c>
    </row>
    <row r="41" spans="1:20" x14ac:dyDescent="0.2">
      <c r="A41" s="703"/>
      <c r="B41" s="692"/>
      <c r="C41" s="311" t="s">
        <v>38</v>
      </c>
      <c r="D41" s="179">
        <f t="shared" si="0"/>
        <v>91</v>
      </c>
      <c r="E41" s="35">
        <v>2</v>
      </c>
      <c r="F41" s="35">
        <v>2</v>
      </c>
      <c r="G41" s="35">
        <v>2</v>
      </c>
      <c r="H41" s="35">
        <v>2</v>
      </c>
      <c r="I41" s="35">
        <v>6</v>
      </c>
      <c r="J41" s="35">
        <v>1</v>
      </c>
      <c r="K41" s="35">
        <v>1</v>
      </c>
      <c r="L41" s="174">
        <f t="shared" si="1"/>
        <v>12</v>
      </c>
      <c r="M41" s="35">
        <v>24</v>
      </c>
      <c r="N41" s="35">
        <v>27</v>
      </c>
      <c r="O41" s="35">
        <v>24</v>
      </c>
      <c r="Q41" s="573">
        <f t="shared" si="6"/>
        <v>0.23529411764705882</v>
      </c>
      <c r="R41" s="601"/>
      <c r="S41" s="535"/>
      <c r="T41" s="555">
        <v>73</v>
      </c>
    </row>
    <row r="42" spans="1:20" ht="24" customHeight="1" x14ac:dyDescent="0.2">
      <c r="A42" s="703"/>
      <c r="B42" s="692"/>
      <c r="C42" s="311" t="s">
        <v>39</v>
      </c>
      <c r="D42" s="179">
        <f t="shared" si="0"/>
        <v>2723</v>
      </c>
      <c r="E42" s="35"/>
      <c r="F42" s="35">
        <v>4</v>
      </c>
      <c r="G42" s="35">
        <v>15</v>
      </c>
      <c r="H42" s="35">
        <v>76</v>
      </c>
      <c r="I42" s="35">
        <v>70</v>
      </c>
      <c r="J42" s="35">
        <v>35</v>
      </c>
      <c r="K42" s="35">
        <v>28</v>
      </c>
      <c r="L42" s="174">
        <f t="shared" si="1"/>
        <v>224</v>
      </c>
      <c r="M42" s="35">
        <v>167</v>
      </c>
      <c r="N42" s="35">
        <v>646</v>
      </c>
      <c r="O42" s="35">
        <v>1682</v>
      </c>
      <c r="Q42" s="573">
        <f t="shared" si="6"/>
        <v>0.27552275522755226</v>
      </c>
      <c r="R42" s="601"/>
      <c r="S42" s="535"/>
      <c r="T42" s="555">
        <v>74</v>
      </c>
    </row>
    <row r="43" spans="1:20" ht="13.5" x14ac:dyDescent="0.2">
      <c r="A43" s="703"/>
      <c r="B43" s="699" t="s">
        <v>600</v>
      </c>
      <c r="C43" s="700"/>
      <c r="D43" s="319">
        <f t="shared" si="0"/>
        <v>5351</v>
      </c>
      <c r="E43" s="325">
        <v>2</v>
      </c>
      <c r="F43" s="319">
        <v>44</v>
      </c>
      <c r="G43" s="319">
        <v>41</v>
      </c>
      <c r="H43" s="319">
        <v>233</v>
      </c>
      <c r="I43" s="319">
        <v>158</v>
      </c>
      <c r="J43" s="319">
        <v>316</v>
      </c>
      <c r="K43" s="319">
        <v>80</v>
      </c>
      <c r="L43" s="166">
        <f t="shared" si="1"/>
        <v>828</v>
      </c>
      <c r="M43" s="319">
        <f>SUM(M38:M42)</f>
        <v>558</v>
      </c>
      <c r="N43" s="319">
        <f t="shared" ref="N43:O43" si="9">SUM(N38:N42)</f>
        <v>1886</v>
      </c>
      <c r="O43" s="319">
        <f t="shared" si="9"/>
        <v>2033</v>
      </c>
      <c r="Q43" s="81">
        <f t="shared" si="6"/>
        <v>0.33878887070376434</v>
      </c>
      <c r="R43" s="601"/>
      <c r="S43" s="535"/>
      <c r="T43" s="555" t="s">
        <v>363</v>
      </c>
    </row>
    <row r="44" spans="1:20" x14ac:dyDescent="0.2">
      <c r="A44" s="703"/>
      <c r="B44" s="692" t="s">
        <v>601</v>
      </c>
      <c r="C44" s="310" t="s">
        <v>41</v>
      </c>
      <c r="D44" s="178">
        <f t="shared" si="0"/>
        <v>34</v>
      </c>
      <c r="E44" s="34"/>
      <c r="F44" s="34"/>
      <c r="G44" s="34"/>
      <c r="H44" s="34">
        <v>3</v>
      </c>
      <c r="I44" s="34">
        <v>1</v>
      </c>
      <c r="J44" s="34"/>
      <c r="K44" s="34"/>
      <c r="L44" s="176">
        <f t="shared" si="1"/>
        <v>4</v>
      </c>
      <c r="M44" s="34">
        <v>12</v>
      </c>
      <c r="N44" s="34">
        <v>16</v>
      </c>
      <c r="O44" s="34">
        <v>2</v>
      </c>
      <c r="Q44" s="58">
        <f t="shared" si="6"/>
        <v>0.14285714285714285</v>
      </c>
      <c r="R44" s="601"/>
      <c r="S44" s="535"/>
      <c r="T44" s="555">
        <v>76</v>
      </c>
    </row>
    <row r="45" spans="1:20" x14ac:dyDescent="0.2">
      <c r="A45" s="703"/>
      <c r="B45" s="692"/>
      <c r="C45" s="464" t="s">
        <v>276</v>
      </c>
      <c r="D45" s="180">
        <f t="shared" si="0"/>
        <v>18</v>
      </c>
      <c r="E45" s="37"/>
      <c r="F45" s="37"/>
      <c r="G45" s="37"/>
      <c r="H45" s="37"/>
      <c r="I45" s="37">
        <v>1</v>
      </c>
      <c r="J45" s="37"/>
      <c r="K45" s="37"/>
      <c r="L45" s="175">
        <f t="shared" si="1"/>
        <v>1</v>
      </c>
      <c r="M45" s="37">
        <v>13</v>
      </c>
      <c r="N45" s="37">
        <v>4</v>
      </c>
      <c r="O45" s="37"/>
      <c r="Q45" s="60">
        <f t="shared" si="6"/>
        <v>5.8823529411764705E-2</v>
      </c>
      <c r="R45" s="601"/>
      <c r="S45" s="535"/>
      <c r="T45" s="555">
        <v>77</v>
      </c>
    </row>
    <row r="46" spans="1:20" ht="13.5" x14ac:dyDescent="0.2">
      <c r="A46" s="704"/>
      <c r="B46" s="699" t="s">
        <v>42</v>
      </c>
      <c r="C46" s="700"/>
      <c r="D46" s="319">
        <f t="shared" si="0"/>
        <v>52</v>
      </c>
      <c r="E46" s="325"/>
      <c r="F46" s="319"/>
      <c r="G46" s="319"/>
      <c r="H46" s="319">
        <v>3</v>
      </c>
      <c r="I46" s="319">
        <v>2</v>
      </c>
      <c r="J46" s="319"/>
      <c r="K46" s="319"/>
      <c r="L46" s="166">
        <f t="shared" si="1"/>
        <v>5</v>
      </c>
      <c r="M46" s="319">
        <f>M45+M44</f>
        <v>25</v>
      </c>
      <c r="N46" s="319">
        <f t="shared" ref="N46:O46" si="10">N45+N44</f>
        <v>20</v>
      </c>
      <c r="O46" s="319">
        <f t="shared" si="10"/>
        <v>2</v>
      </c>
      <c r="Q46" s="421">
        <f t="shared" si="6"/>
        <v>0.1111111111111111</v>
      </c>
      <c r="R46" s="601"/>
      <c r="S46" s="535"/>
      <c r="T46" s="555" t="s">
        <v>40</v>
      </c>
    </row>
    <row r="47" spans="1:20" x14ac:dyDescent="0.2">
      <c r="A47" s="698" t="s">
        <v>602</v>
      </c>
      <c r="B47" s="698"/>
      <c r="C47" s="698"/>
      <c r="D47" s="321">
        <f t="shared" si="0"/>
        <v>25986</v>
      </c>
      <c r="E47" s="327">
        <f>E46+E43+E37+E27</f>
        <v>972</v>
      </c>
      <c r="F47" s="321">
        <v>373</v>
      </c>
      <c r="G47" s="321">
        <v>278</v>
      </c>
      <c r="H47" s="321">
        <v>1397</v>
      </c>
      <c r="I47" s="321">
        <v>1488</v>
      </c>
      <c r="J47" s="321">
        <v>840</v>
      </c>
      <c r="K47" s="321">
        <v>544</v>
      </c>
      <c r="L47" s="328">
        <f t="shared" si="1"/>
        <v>4547</v>
      </c>
      <c r="M47" s="321">
        <f>M27+M37+M43+M46</f>
        <v>4402</v>
      </c>
      <c r="N47" s="321">
        <f t="shared" ref="N47:O47" si="11">N27+N37+N43+N46</f>
        <v>10624</v>
      </c>
      <c r="O47" s="321">
        <f t="shared" si="11"/>
        <v>5068</v>
      </c>
      <c r="Q47" s="335">
        <f t="shared" si="6"/>
        <v>0.30260881139358448</v>
      </c>
      <c r="R47" s="601"/>
      <c r="S47" s="535"/>
      <c r="T47" s="555" t="s">
        <v>591</v>
      </c>
    </row>
    <row r="48" spans="1:20" ht="12.75" customHeight="1" x14ac:dyDescent="0.2">
      <c r="A48" s="702" t="s">
        <v>592</v>
      </c>
      <c r="B48" s="713" t="s">
        <v>604</v>
      </c>
      <c r="C48" s="310" t="s">
        <v>45</v>
      </c>
      <c r="D48" s="178">
        <f t="shared" si="0"/>
        <v>2967</v>
      </c>
      <c r="E48" s="34"/>
      <c r="F48" s="34">
        <v>44</v>
      </c>
      <c r="G48" s="34">
        <v>41</v>
      </c>
      <c r="H48" s="34">
        <v>71</v>
      </c>
      <c r="I48" s="34">
        <v>264</v>
      </c>
      <c r="J48" s="34">
        <v>5</v>
      </c>
      <c r="K48" s="34">
        <v>6</v>
      </c>
      <c r="L48" s="176">
        <f t="shared" si="1"/>
        <v>387</v>
      </c>
      <c r="M48" s="34">
        <v>507</v>
      </c>
      <c r="N48" s="34">
        <v>843</v>
      </c>
      <c r="O48" s="34">
        <v>1186</v>
      </c>
      <c r="Q48" s="572">
        <f t="shared" si="6"/>
        <v>0.28666666666666668</v>
      </c>
      <c r="R48" s="601"/>
      <c r="S48" s="535"/>
      <c r="T48" s="555">
        <v>25</v>
      </c>
    </row>
    <row r="49" spans="1:20" x14ac:dyDescent="0.2">
      <c r="A49" s="703"/>
      <c r="B49" s="710"/>
      <c r="C49" s="311" t="s">
        <v>46</v>
      </c>
      <c r="D49" s="179">
        <f t="shared" si="0"/>
        <v>2171</v>
      </c>
      <c r="E49" s="35"/>
      <c r="F49" s="35">
        <v>39</v>
      </c>
      <c r="G49" s="35">
        <v>25</v>
      </c>
      <c r="H49" s="35">
        <v>55</v>
      </c>
      <c r="I49" s="35">
        <v>193</v>
      </c>
      <c r="J49" s="35">
        <v>20</v>
      </c>
      <c r="K49" s="35">
        <v>6</v>
      </c>
      <c r="L49" s="174">
        <f t="shared" si="1"/>
        <v>299</v>
      </c>
      <c r="M49" s="35">
        <v>649</v>
      </c>
      <c r="N49" s="35">
        <v>1183</v>
      </c>
      <c r="O49" s="35">
        <v>1</v>
      </c>
      <c r="Q49" s="573">
        <f t="shared" si="6"/>
        <v>0.16320960698689957</v>
      </c>
      <c r="R49" s="601"/>
      <c r="S49" s="535"/>
      <c r="T49" s="555">
        <v>26</v>
      </c>
    </row>
    <row r="50" spans="1:20" ht="24" customHeight="1" x14ac:dyDescent="0.2">
      <c r="A50" s="703"/>
      <c r="B50" s="710"/>
      <c r="C50" s="311" t="s">
        <v>47</v>
      </c>
      <c r="D50" s="179">
        <f t="shared" si="0"/>
        <v>4653</v>
      </c>
      <c r="E50" s="35"/>
      <c r="F50" s="35">
        <v>74</v>
      </c>
      <c r="G50" s="35">
        <v>55</v>
      </c>
      <c r="H50" s="35">
        <v>253</v>
      </c>
      <c r="I50" s="35">
        <v>469</v>
      </c>
      <c r="J50" s="35">
        <v>126</v>
      </c>
      <c r="K50" s="35">
        <v>60</v>
      </c>
      <c r="L50" s="174">
        <f t="shared" si="1"/>
        <v>963</v>
      </c>
      <c r="M50" s="35">
        <v>987</v>
      </c>
      <c r="N50" s="35">
        <v>2438</v>
      </c>
      <c r="O50" s="35">
        <v>191</v>
      </c>
      <c r="Q50" s="573">
        <f t="shared" si="6"/>
        <v>0.28116788321167885</v>
      </c>
      <c r="R50" s="601"/>
      <c r="S50" s="535"/>
      <c r="T50" s="555">
        <v>27</v>
      </c>
    </row>
    <row r="51" spans="1:20" ht="13.5" x14ac:dyDescent="0.2">
      <c r="A51" s="703"/>
      <c r="B51" s="699" t="s">
        <v>605</v>
      </c>
      <c r="C51" s="700"/>
      <c r="D51" s="319">
        <f t="shared" si="0"/>
        <v>9791</v>
      </c>
      <c r="E51" s="325"/>
      <c r="F51" s="319">
        <v>157</v>
      </c>
      <c r="G51" s="319">
        <v>121</v>
      </c>
      <c r="H51" s="319">
        <v>379</v>
      </c>
      <c r="I51" s="319">
        <v>926</v>
      </c>
      <c r="J51" s="319">
        <v>151</v>
      </c>
      <c r="K51" s="319">
        <v>72</v>
      </c>
      <c r="L51" s="166">
        <f t="shared" si="1"/>
        <v>1649</v>
      </c>
      <c r="M51" s="319">
        <f>M48+M49+M50</f>
        <v>2143</v>
      </c>
      <c r="N51" s="319">
        <f t="shared" ref="N51:O51" si="12">N48+N49+N50</f>
        <v>4464</v>
      </c>
      <c r="O51" s="319">
        <f t="shared" si="12"/>
        <v>1378</v>
      </c>
      <c r="Q51" s="81">
        <f t="shared" si="6"/>
        <v>0.24958377478431967</v>
      </c>
      <c r="R51" s="601"/>
      <c r="S51" s="535"/>
      <c r="T51" s="555" t="s">
        <v>593</v>
      </c>
    </row>
    <row r="52" spans="1:20" x14ac:dyDescent="0.2">
      <c r="A52" s="703"/>
      <c r="B52" s="710" t="s">
        <v>83</v>
      </c>
      <c r="C52" s="310" t="s">
        <v>48</v>
      </c>
      <c r="D52" s="178">
        <f t="shared" si="0"/>
        <v>1648</v>
      </c>
      <c r="E52" s="34"/>
      <c r="F52" s="34">
        <v>25</v>
      </c>
      <c r="G52" s="34">
        <v>15</v>
      </c>
      <c r="H52" s="34">
        <v>35</v>
      </c>
      <c r="I52" s="34">
        <v>185</v>
      </c>
      <c r="J52" s="34">
        <v>10</v>
      </c>
      <c r="K52" s="34">
        <v>9</v>
      </c>
      <c r="L52" s="176">
        <f t="shared" si="1"/>
        <v>254</v>
      </c>
      <c r="M52" s="34">
        <v>496</v>
      </c>
      <c r="N52" s="34">
        <v>873</v>
      </c>
      <c r="O52" s="34"/>
      <c r="Q52" s="58">
        <f t="shared" si="6"/>
        <v>0.18553688823959094</v>
      </c>
      <c r="R52" s="601"/>
      <c r="S52" s="535"/>
      <c r="T52" s="555">
        <v>28</v>
      </c>
    </row>
    <row r="53" spans="1:20" x14ac:dyDescent="0.2">
      <c r="A53" s="703"/>
      <c r="B53" s="697"/>
      <c r="C53" s="311" t="s">
        <v>49</v>
      </c>
      <c r="D53" s="179">
        <f t="shared" si="0"/>
        <v>1351</v>
      </c>
      <c r="E53" s="35"/>
      <c r="F53" s="35">
        <v>4</v>
      </c>
      <c r="G53" s="35">
        <v>1</v>
      </c>
      <c r="H53" s="35">
        <v>5</v>
      </c>
      <c r="I53" s="35">
        <v>105</v>
      </c>
      <c r="J53" s="35">
        <v>1</v>
      </c>
      <c r="K53" s="35">
        <v>1</v>
      </c>
      <c r="L53" s="174">
        <f t="shared" si="1"/>
        <v>113</v>
      </c>
      <c r="M53" s="35">
        <v>179</v>
      </c>
      <c r="N53" s="35">
        <v>224</v>
      </c>
      <c r="O53" s="35">
        <v>831</v>
      </c>
      <c r="Q53" s="59">
        <f t="shared" si="6"/>
        <v>0.28039702233250619</v>
      </c>
      <c r="R53" s="601"/>
      <c r="S53" s="535"/>
      <c r="T53" s="555">
        <v>29</v>
      </c>
    </row>
    <row r="54" spans="1:20" x14ac:dyDescent="0.2">
      <c r="A54" s="703"/>
      <c r="B54" s="697"/>
      <c r="C54" s="312" t="s">
        <v>50</v>
      </c>
      <c r="D54" s="180">
        <f t="shared" si="0"/>
        <v>754</v>
      </c>
      <c r="E54" s="37"/>
      <c r="F54" s="37">
        <v>18</v>
      </c>
      <c r="G54" s="37">
        <v>4</v>
      </c>
      <c r="H54" s="37">
        <v>13</v>
      </c>
      <c r="I54" s="37">
        <v>78</v>
      </c>
      <c r="J54" s="37">
        <v>8</v>
      </c>
      <c r="K54" s="37">
        <v>5</v>
      </c>
      <c r="L54" s="175">
        <f t="shared" si="1"/>
        <v>108</v>
      </c>
      <c r="M54" s="37">
        <v>244</v>
      </c>
      <c r="N54" s="37">
        <v>382</v>
      </c>
      <c r="O54" s="37">
        <v>2</v>
      </c>
      <c r="Q54" s="60">
        <f t="shared" si="6"/>
        <v>0.17252396166134185</v>
      </c>
      <c r="R54" s="601"/>
      <c r="S54" s="535"/>
      <c r="T54" s="555">
        <v>30</v>
      </c>
    </row>
    <row r="55" spans="1:20" ht="13.5" x14ac:dyDescent="0.2">
      <c r="A55" s="703"/>
      <c r="B55" s="699" t="s">
        <v>51</v>
      </c>
      <c r="C55" s="700"/>
      <c r="D55" s="319">
        <f t="shared" si="0"/>
        <v>3753</v>
      </c>
      <c r="E55" s="325"/>
      <c r="F55" s="319">
        <v>47</v>
      </c>
      <c r="G55" s="319">
        <v>20</v>
      </c>
      <c r="H55" s="319">
        <v>53</v>
      </c>
      <c r="I55" s="319">
        <v>368</v>
      </c>
      <c r="J55" s="319">
        <v>19</v>
      </c>
      <c r="K55" s="319">
        <v>15</v>
      </c>
      <c r="L55" s="166">
        <f t="shared" si="1"/>
        <v>475</v>
      </c>
      <c r="M55" s="319">
        <f>M52+M53+M54</f>
        <v>919</v>
      </c>
      <c r="N55" s="319">
        <f t="shared" ref="N55:O55" si="13">N52+N53+N54</f>
        <v>1479</v>
      </c>
      <c r="O55" s="319">
        <f t="shared" si="13"/>
        <v>833</v>
      </c>
      <c r="Q55" s="81">
        <f t="shared" si="6"/>
        <v>0.1980817347789825</v>
      </c>
      <c r="R55" s="601"/>
      <c r="S55" s="535"/>
      <c r="T55" s="555" t="s">
        <v>377</v>
      </c>
    </row>
    <row r="56" spans="1:20" x14ac:dyDescent="0.2">
      <c r="A56" s="703"/>
      <c r="B56" s="710" t="s">
        <v>84</v>
      </c>
      <c r="C56" s="310" t="s">
        <v>52</v>
      </c>
      <c r="D56" s="178">
        <f t="shared" si="0"/>
        <v>1257</v>
      </c>
      <c r="E56" s="34"/>
      <c r="F56" s="34">
        <v>19</v>
      </c>
      <c r="G56" s="34">
        <v>9</v>
      </c>
      <c r="H56" s="34">
        <v>25</v>
      </c>
      <c r="I56" s="34">
        <v>167</v>
      </c>
      <c r="J56" s="34">
        <v>12</v>
      </c>
      <c r="K56" s="34">
        <v>10</v>
      </c>
      <c r="L56" s="176">
        <f t="shared" si="1"/>
        <v>223</v>
      </c>
      <c r="M56" s="34">
        <v>326</v>
      </c>
      <c r="N56" s="34">
        <v>683</v>
      </c>
      <c r="O56" s="34">
        <v>6</v>
      </c>
      <c r="Q56" s="58">
        <f t="shared" si="6"/>
        <v>0.22101090188305253</v>
      </c>
      <c r="R56" s="601"/>
      <c r="S56" s="535"/>
      <c r="T56" s="555">
        <v>31</v>
      </c>
    </row>
    <row r="57" spans="1:20" x14ac:dyDescent="0.2">
      <c r="A57" s="703"/>
      <c r="B57" s="697"/>
      <c r="C57" s="311" t="s">
        <v>53</v>
      </c>
      <c r="D57" s="179">
        <f t="shared" si="0"/>
        <v>1569</v>
      </c>
      <c r="E57" s="35"/>
      <c r="F57" s="35">
        <v>14</v>
      </c>
      <c r="G57" s="35">
        <v>9</v>
      </c>
      <c r="H57" s="35">
        <v>44</v>
      </c>
      <c r="I57" s="35">
        <v>203</v>
      </c>
      <c r="J57" s="35">
        <v>16</v>
      </c>
      <c r="K57" s="35">
        <v>3</v>
      </c>
      <c r="L57" s="174">
        <f t="shared" si="1"/>
        <v>275</v>
      </c>
      <c r="M57" s="35">
        <v>388</v>
      </c>
      <c r="N57" s="35">
        <v>862</v>
      </c>
      <c r="O57" s="35">
        <v>30</v>
      </c>
      <c r="Q57" s="59">
        <f t="shared" si="6"/>
        <v>0.22</v>
      </c>
      <c r="R57" s="601"/>
      <c r="S57" s="535"/>
      <c r="T57" s="555">
        <v>32</v>
      </c>
    </row>
    <row r="58" spans="1:20" x14ac:dyDescent="0.2">
      <c r="A58" s="703"/>
      <c r="B58" s="697"/>
      <c r="C58" s="312" t="s">
        <v>54</v>
      </c>
      <c r="D58" s="180">
        <f t="shared" si="0"/>
        <v>1085</v>
      </c>
      <c r="E58" s="37"/>
      <c r="F58" s="37">
        <v>15</v>
      </c>
      <c r="G58" s="37">
        <v>3</v>
      </c>
      <c r="H58" s="37">
        <v>28</v>
      </c>
      <c r="I58" s="37">
        <v>115</v>
      </c>
      <c r="J58" s="37">
        <v>4</v>
      </c>
      <c r="K58" s="37">
        <v>2</v>
      </c>
      <c r="L58" s="175">
        <f t="shared" si="1"/>
        <v>152</v>
      </c>
      <c r="M58" s="37">
        <v>321</v>
      </c>
      <c r="N58" s="37">
        <v>585</v>
      </c>
      <c r="O58" s="37">
        <v>12</v>
      </c>
      <c r="Q58" s="60">
        <f t="shared" si="6"/>
        <v>0.16777041942604856</v>
      </c>
      <c r="R58" s="601"/>
      <c r="S58" s="535"/>
      <c r="T58" s="555">
        <v>33</v>
      </c>
    </row>
    <row r="59" spans="1:20" ht="13.5" x14ac:dyDescent="0.2">
      <c r="A59" s="703"/>
      <c r="B59" s="699" t="s">
        <v>55</v>
      </c>
      <c r="C59" s="700"/>
      <c r="D59" s="319">
        <f t="shared" si="0"/>
        <v>3911</v>
      </c>
      <c r="E59" s="325"/>
      <c r="F59" s="319">
        <v>48</v>
      </c>
      <c r="G59" s="319">
        <v>21</v>
      </c>
      <c r="H59" s="319">
        <v>97</v>
      </c>
      <c r="I59" s="319">
        <v>485</v>
      </c>
      <c r="J59" s="319">
        <v>32</v>
      </c>
      <c r="K59" s="319">
        <v>15</v>
      </c>
      <c r="L59" s="166">
        <f t="shared" si="1"/>
        <v>650</v>
      </c>
      <c r="M59" s="319">
        <f>M56+M57+M58</f>
        <v>1035</v>
      </c>
      <c r="N59" s="319">
        <f t="shared" ref="N59:O59" si="14">N56+N57+N58</f>
        <v>2130</v>
      </c>
      <c r="O59" s="319">
        <f t="shared" si="14"/>
        <v>48</v>
      </c>
      <c r="Q59" s="81">
        <f t="shared" si="6"/>
        <v>0.20537124802527645</v>
      </c>
      <c r="R59" s="601"/>
      <c r="S59" s="535"/>
      <c r="T59" s="555" t="s">
        <v>381</v>
      </c>
    </row>
    <row r="60" spans="1:20" x14ac:dyDescent="0.2">
      <c r="A60" s="703"/>
      <c r="B60" s="710" t="s">
        <v>85</v>
      </c>
      <c r="C60" s="310" t="s">
        <v>56</v>
      </c>
      <c r="D60" s="178">
        <f t="shared" si="0"/>
        <v>255</v>
      </c>
      <c r="E60" s="34"/>
      <c r="F60" s="34">
        <v>8</v>
      </c>
      <c r="G60" s="34"/>
      <c r="H60" s="34">
        <v>2</v>
      </c>
      <c r="I60" s="34">
        <v>55</v>
      </c>
      <c r="J60" s="34"/>
      <c r="K60" s="34">
        <v>1</v>
      </c>
      <c r="L60" s="176">
        <f t="shared" si="1"/>
        <v>58</v>
      </c>
      <c r="M60" s="34">
        <v>71</v>
      </c>
      <c r="N60" s="34">
        <v>118</v>
      </c>
      <c r="O60" s="34"/>
      <c r="Q60" s="58">
        <f t="shared" si="6"/>
        <v>0.30687830687830686</v>
      </c>
      <c r="R60" s="601"/>
      <c r="S60" s="535"/>
      <c r="T60" s="555">
        <v>34</v>
      </c>
    </row>
    <row r="61" spans="1:20" x14ac:dyDescent="0.2">
      <c r="A61" s="703"/>
      <c r="B61" s="697"/>
      <c r="C61" s="311" t="s">
        <v>57</v>
      </c>
      <c r="D61" s="179">
        <f t="shared" si="0"/>
        <v>739</v>
      </c>
      <c r="E61" s="35"/>
      <c r="F61" s="35">
        <v>38</v>
      </c>
      <c r="G61" s="35">
        <v>31</v>
      </c>
      <c r="H61" s="35">
        <v>39</v>
      </c>
      <c r="I61" s="35">
        <v>90</v>
      </c>
      <c r="J61" s="35">
        <v>12</v>
      </c>
      <c r="K61" s="35">
        <v>1</v>
      </c>
      <c r="L61" s="174">
        <f t="shared" si="1"/>
        <v>173</v>
      </c>
      <c r="M61" s="35">
        <v>189</v>
      </c>
      <c r="N61" s="35">
        <v>336</v>
      </c>
      <c r="O61" s="35">
        <v>3</v>
      </c>
      <c r="Q61" s="59">
        <f t="shared" si="6"/>
        <v>0.3295238095238095</v>
      </c>
      <c r="R61" s="601"/>
      <c r="S61" s="535"/>
      <c r="T61" s="555">
        <v>35</v>
      </c>
    </row>
    <row r="62" spans="1:20" x14ac:dyDescent="0.2">
      <c r="A62" s="703"/>
      <c r="B62" s="697"/>
      <c r="C62" s="311" t="s">
        <v>58</v>
      </c>
      <c r="D62" s="179">
        <f t="shared" si="0"/>
        <v>468</v>
      </c>
      <c r="E62" s="35"/>
      <c r="F62" s="35">
        <v>1</v>
      </c>
      <c r="G62" s="35">
        <v>6</v>
      </c>
      <c r="H62" s="35">
        <v>18</v>
      </c>
      <c r="I62" s="35">
        <v>43</v>
      </c>
      <c r="J62" s="35">
        <v>5</v>
      </c>
      <c r="K62" s="35">
        <v>2</v>
      </c>
      <c r="L62" s="174">
        <f t="shared" si="1"/>
        <v>74</v>
      </c>
      <c r="M62" s="35">
        <v>124</v>
      </c>
      <c r="N62" s="35">
        <v>269</v>
      </c>
      <c r="O62" s="35"/>
      <c r="Q62" s="59">
        <f t="shared" si="6"/>
        <v>0.18829516539440203</v>
      </c>
      <c r="R62" s="601"/>
      <c r="S62" s="535"/>
      <c r="T62" s="555">
        <v>36</v>
      </c>
    </row>
    <row r="63" spans="1:20" x14ac:dyDescent="0.2">
      <c r="A63" s="703"/>
      <c r="B63" s="697"/>
      <c r="C63" s="312" t="s">
        <v>59</v>
      </c>
      <c r="D63" s="180">
        <f t="shared" si="0"/>
        <v>232</v>
      </c>
      <c r="E63" s="37"/>
      <c r="F63" s="37">
        <v>2</v>
      </c>
      <c r="G63" s="37">
        <v>1</v>
      </c>
      <c r="H63" s="37">
        <v>1</v>
      </c>
      <c r="I63" s="37">
        <v>33</v>
      </c>
      <c r="J63" s="37">
        <v>2</v>
      </c>
      <c r="K63" s="37">
        <v>2</v>
      </c>
      <c r="L63" s="175">
        <f t="shared" si="1"/>
        <v>39</v>
      </c>
      <c r="M63" s="37">
        <v>62</v>
      </c>
      <c r="N63" s="37">
        <v>129</v>
      </c>
      <c r="O63" s="37"/>
      <c r="Q63" s="60">
        <f t="shared" si="6"/>
        <v>0.20418848167539266</v>
      </c>
      <c r="R63" s="601"/>
      <c r="S63" s="535"/>
      <c r="T63" s="555">
        <v>37</v>
      </c>
    </row>
    <row r="64" spans="1:20" ht="13.5" x14ac:dyDescent="0.2">
      <c r="A64" s="703"/>
      <c r="B64" s="699" t="s">
        <v>60</v>
      </c>
      <c r="C64" s="700"/>
      <c r="D64" s="319">
        <f t="shared" si="0"/>
        <v>1694</v>
      </c>
      <c r="E64" s="325"/>
      <c r="F64" s="319">
        <v>49</v>
      </c>
      <c r="G64" s="319">
        <v>38</v>
      </c>
      <c r="H64" s="319">
        <v>60</v>
      </c>
      <c r="I64" s="319">
        <v>221</v>
      </c>
      <c r="J64" s="319">
        <v>19</v>
      </c>
      <c r="K64" s="319">
        <v>6</v>
      </c>
      <c r="L64" s="166">
        <f t="shared" si="1"/>
        <v>344</v>
      </c>
      <c r="M64" s="319">
        <f>M60+M61+M62+M63</f>
        <v>446</v>
      </c>
      <c r="N64" s="319">
        <f t="shared" ref="N64:O64" si="15">N60+N61+N62+N63</f>
        <v>852</v>
      </c>
      <c r="O64" s="319">
        <f t="shared" si="15"/>
        <v>3</v>
      </c>
      <c r="Q64" s="81">
        <f t="shared" si="6"/>
        <v>0.26502311248073962</v>
      </c>
      <c r="R64" s="601"/>
      <c r="S64" s="535"/>
      <c r="T64" s="555" t="s">
        <v>385</v>
      </c>
    </row>
    <row r="65" spans="1:24" ht="13.5" customHeight="1" x14ac:dyDescent="0.2">
      <c r="A65" s="703"/>
      <c r="B65" s="710" t="s">
        <v>86</v>
      </c>
      <c r="C65" s="310" t="s">
        <v>61</v>
      </c>
      <c r="D65" s="178">
        <f t="shared" si="0"/>
        <v>4505</v>
      </c>
      <c r="E65" s="34"/>
      <c r="F65" s="34">
        <v>55</v>
      </c>
      <c r="G65" s="34">
        <v>34</v>
      </c>
      <c r="H65" s="34">
        <v>111</v>
      </c>
      <c r="I65" s="34">
        <v>326</v>
      </c>
      <c r="J65" s="34">
        <v>108</v>
      </c>
      <c r="K65" s="34">
        <v>40</v>
      </c>
      <c r="L65" s="176">
        <f t="shared" si="1"/>
        <v>619</v>
      </c>
      <c r="M65" s="34">
        <v>779</v>
      </c>
      <c r="N65" s="34">
        <v>1626</v>
      </c>
      <c r="O65" s="34">
        <v>1426</v>
      </c>
      <c r="Q65" s="373">
        <f t="shared" si="6"/>
        <v>0.25738045738045739</v>
      </c>
      <c r="R65" s="601"/>
      <c r="S65" s="535"/>
      <c r="T65" s="555">
        <v>60</v>
      </c>
    </row>
    <row r="66" spans="1:24" ht="15.75" customHeight="1" x14ac:dyDescent="0.2">
      <c r="A66" s="703"/>
      <c r="B66" s="697"/>
      <c r="C66" s="311" t="s">
        <v>62</v>
      </c>
      <c r="D66" s="179">
        <f t="shared" si="0"/>
        <v>2251</v>
      </c>
      <c r="E66" s="35"/>
      <c r="F66" s="35">
        <v>47</v>
      </c>
      <c r="G66" s="35">
        <v>29</v>
      </c>
      <c r="H66" s="35">
        <v>86</v>
      </c>
      <c r="I66" s="35">
        <v>240</v>
      </c>
      <c r="J66" s="35">
        <v>56</v>
      </c>
      <c r="K66" s="35">
        <v>20</v>
      </c>
      <c r="L66" s="174">
        <f t="shared" si="1"/>
        <v>431</v>
      </c>
      <c r="M66" s="35">
        <v>552</v>
      </c>
      <c r="N66" s="35">
        <v>1217</v>
      </c>
      <c r="O66" s="35">
        <v>4</v>
      </c>
      <c r="Q66" s="375">
        <f t="shared" si="6"/>
        <v>0.24364047484454493</v>
      </c>
      <c r="R66" s="601"/>
      <c r="S66" s="535"/>
      <c r="T66" s="555">
        <v>61</v>
      </c>
    </row>
    <row r="67" spans="1:24" ht="16.5" customHeight="1" x14ac:dyDescent="0.2">
      <c r="A67" s="703"/>
      <c r="B67" s="697"/>
      <c r="C67" s="311" t="s">
        <v>63</v>
      </c>
      <c r="D67" s="179">
        <f t="shared" si="0"/>
        <v>1377</v>
      </c>
      <c r="E67" s="35"/>
      <c r="F67" s="35">
        <v>12</v>
      </c>
      <c r="G67" s="35">
        <v>11</v>
      </c>
      <c r="H67" s="35">
        <v>41</v>
      </c>
      <c r="I67" s="35">
        <v>139</v>
      </c>
      <c r="J67" s="35">
        <v>38</v>
      </c>
      <c r="K67" s="35">
        <v>14</v>
      </c>
      <c r="L67" s="174">
        <f t="shared" si="1"/>
        <v>243</v>
      </c>
      <c r="M67" s="35">
        <v>396</v>
      </c>
      <c r="N67" s="35">
        <v>714</v>
      </c>
      <c r="O67" s="35">
        <v>12</v>
      </c>
      <c r="Q67" s="375">
        <f t="shared" si="6"/>
        <v>0.21891891891891893</v>
      </c>
      <c r="R67" s="601"/>
      <c r="S67" s="535"/>
      <c r="T67" s="555">
        <v>62</v>
      </c>
    </row>
    <row r="68" spans="1:24" ht="16.5" customHeight="1" x14ac:dyDescent="0.2">
      <c r="A68" s="703"/>
      <c r="B68" s="697"/>
      <c r="C68" s="312" t="s">
        <v>64</v>
      </c>
      <c r="D68" s="180">
        <f t="shared" si="0"/>
        <v>2616</v>
      </c>
      <c r="E68" s="37"/>
      <c r="F68" s="37">
        <v>27</v>
      </c>
      <c r="G68" s="37">
        <v>21</v>
      </c>
      <c r="H68" s="37">
        <v>47</v>
      </c>
      <c r="I68" s="37">
        <v>237</v>
      </c>
      <c r="J68" s="37">
        <v>29</v>
      </c>
      <c r="K68" s="37">
        <v>13</v>
      </c>
      <c r="L68" s="175">
        <f t="shared" si="1"/>
        <v>347</v>
      </c>
      <c r="M68" s="37">
        <v>565</v>
      </c>
      <c r="N68" s="37">
        <v>1136</v>
      </c>
      <c r="O68" s="37">
        <v>541</v>
      </c>
      <c r="Q68" s="374">
        <f t="shared" si="6"/>
        <v>0.20399764844209289</v>
      </c>
      <c r="R68" s="601"/>
      <c r="S68" s="535"/>
      <c r="T68" s="555">
        <v>63</v>
      </c>
    </row>
    <row r="69" spans="1:24" ht="17.25" customHeight="1" x14ac:dyDescent="0.2">
      <c r="A69" s="703"/>
      <c r="B69" s="699" t="s">
        <v>65</v>
      </c>
      <c r="C69" s="700"/>
      <c r="D69" s="319">
        <f t="shared" si="0"/>
        <v>10749</v>
      </c>
      <c r="E69" s="325"/>
      <c r="F69" s="319">
        <v>141</v>
      </c>
      <c r="G69" s="319">
        <v>95</v>
      </c>
      <c r="H69" s="319">
        <v>285</v>
      </c>
      <c r="I69" s="319">
        <v>942</v>
      </c>
      <c r="J69" s="319">
        <v>231</v>
      </c>
      <c r="K69" s="319">
        <v>87</v>
      </c>
      <c r="L69" s="166">
        <f t="shared" si="1"/>
        <v>1640</v>
      </c>
      <c r="M69" s="319">
        <f>M65+M66+M67+M68</f>
        <v>2292</v>
      </c>
      <c r="N69" s="319">
        <f t="shared" ref="N69:O69" si="16">N65+N66+N67+N68</f>
        <v>4693</v>
      </c>
      <c r="O69" s="319">
        <f t="shared" si="16"/>
        <v>1983</v>
      </c>
      <c r="Q69" s="81">
        <f t="shared" si="6"/>
        <v>0.23478883321403007</v>
      </c>
      <c r="R69" s="601"/>
      <c r="S69" s="535"/>
      <c r="T69" s="555" t="s">
        <v>594</v>
      </c>
    </row>
    <row r="70" spans="1:24" ht="17.25" customHeight="1" x14ac:dyDescent="0.2">
      <c r="A70" s="703"/>
      <c r="B70" s="710" t="s">
        <v>87</v>
      </c>
      <c r="C70" s="310" t="s">
        <v>66</v>
      </c>
      <c r="D70" s="178">
        <f t="shared" si="0"/>
        <v>1465</v>
      </c>
      <c r="E70" s="34"/>
      <c r="F70" s="34">
        <v>10</v>
      </c>
      <c r="G70" s="34">
        <v>36</v>
      </c>
      <c r="H70" s="34">
        <v>60</v>
      </c>
      <c r="I70" s="34">
        <v>150</v>
      </c>
      <c r="J70" s="34">
        <v>27</v>
      </c>
      <c r="K70" s="34">
        <v>5</v>
      </c>
      <c r="L70" s="176">
        <f t="shared" si="1"/>
        <v>278</v>
      </c>
      <c r="M70" s="34">
        <v>297</v>
      </c>
      <c r="N70" s="34">
        <v>780</v>
      </c>
      <c r="O70" s="34">
        <v>100</v>
      </c>
      <c r="Q70" s="58">
        <f t="shared" ref="Q70:Q81" si="17">L70/(M70+N70)</f>
        <v>0.25812441968430827</v>
      </c>
      <c r="R70" s="601"/>
      <c r="S70" s="535"/>
      <c r="T70" s="555">
        <v>64</v>
      </c>
    </row>
    <row r="71" spans="1:24" ht="17.25" customHeight="1" x14ac:dyDescent="0.2">
      <c r="A71" s="703"/>
      <c r="B71" s="697"/>
      <c r="C71" s="311" t="s">
        <v>67</v>
      </c>
      <c r="D71" s="179">
        <f t="shared" si="0"/>
        <v>1640</v>
      </c>
      <c r="E71" s="35"/>
      <c r="F71" s="35">
        <v>5</v>
      </c>
      <c r="G71" s="35">
        <v>9</v>
      </c>
      <c r="H71" s="35">
        <v>34</v>
      </c>
      <c r="I71" s="35">
        <v>200</v>
      </c>
      <c r="J71" s="35">
        <v>5</v>
      </c>
      <c r="K71" s="35">
        <v>2</v>
      </c>
      <c r="L71" s="174">
        <f t="shared" si="1"/>
        <v>250</v>
      </c>
      <c r="M71" s="35">
        <v>277</v>
      </c>
      <c r="N71" s="35">
        <v>763</v>
      </c>
      <c r="O71" s="35">
        <v>345</v>
      </c>
      <c r="Q71" s="59">
        <f t="shared" si="17"/>
        <v>0.24038461538461539</v>
      </c>
      <c r="R71" s="601"/>
      <c r="S71" s="535"/>
      <c r="T71" s="555">
        <v>65</v>
      </c>
    </row>
    <row r="72" spans="1:24" ht="17.25" customHeight="1" x14ac:dyDescent="0.2">
      <c r="A72" s="703"/>
      <c r="B72" s="697"/>
      <c r="C72" s="311" t="s">
        <v>68</v>
      </c>
      <c r="D72" s="179">
        <f t="shared" si="0"/>
        <v>867</v>
      </c>
      <c r="E72" s="35"/>
      <c r="F72" s="35">
        <v>7</v>
      </c>
      <c r="G72" s="35">
        <v>3</v>
      </c>
      <c r="H72" s="35">
        <v>27</v>
      </c>
      <c r="I72" s="35">
        <v>81</v>
      </c>
      <c r="J72" s="35">
        <v>5</v>
      </c>
      <c r="K72" s="35"/>
      <c r="L72" s="174">
        <f t="shared" si="1"/>
        <v>116</v>
      </c>
      <c r="M72" s="35">
        <v>194</v>
      </c>
      <c r="N72" s="35">
        <v>550</v>
      </c>
      <c r="O72" s="35"/>
      <c r="Q72" s="59">
        <f t="shared" si="17"/>
        <v>0.15591397849462366</v>
      </c>
      <c r="R72" s="601"/>
      <c r="S72" s="535"/>
      <c r="T72" s="555">
        <v>66</v>
      </c>
      <c r="X72" s="600"/>
    </row>
    <row r="73" spans="1:24" x14ac:dyDescent="0.2">
      <c r="A73" s="703"/>
      <c r="B73" s="697"/>
      <c r="C73" s="311" t="s">
        <v>69</v>
      </c>
      <c r="D73" s="179">
        <f t="shared" si="0"/>
        <v>904</v>
      </c>
      <c r="E73" s="35"/>
      <c r="F73" s="35">
        <v>19</v>
      </c>
      <c r="G73" s="35">
        <v>16</v>
      </c>
      <c r="H73" s="35">
        <v>37</v>
      </c>
      <c r="I73" s="35">
        <v>110</v>
      </c>
      <c r="J73" s="35">
        <v>11</v>
      </c>
      <c r="K73" s="35"/>
      <c r="L73" s="174">
        <f t="shared" si="1"/>
        <v>174</v>
      </c>
      <c r="M73" s="35">
        <v>195</v>
      </c>
      <c r="N73" s="35">
        <v>515</v>
      </c>
      <c r="O73" s="35">
        <v>1</v>
      </c>
      <c r="Q73" s="59">
        <f t="shared" si="17"/>
        <v>0.24507042253521127</v>
      </c>
      <c r="R73" s="601"/>
      <c r="S73" s="535"/>
      <c r="T73" s="555">
        <v>67</v>
      </c>
      <c r="W73" s="600"/>
      <c r="X73" s="600"/>
    </row>
    <row r="74" spans="1:24" x14ac:dyDescent="0.2">
      <c r="A74" s="703"/>
      <c r="B74" s="697"/>
      <c r="C74" s="311" t="s">
        <v>70</v>
      </c>
      <c r="D74" s="179">
        <f t="shared" ref="D74:D85" si="18">E74+F74+L74+M74+N74+O74</f>
        <v>611</v>
      </c>
      <c r="E74" s="35"/>
      <c r="F74" s="35">
        <v>13</v>
      </c>
      <c r="G74" s="35">
        <v>9</v>
      </c>
      <c r="H74" s="35">
        <v>22</v>
      </c>
      <c r="I74" s="35">
        <v>62</v>
      </c>
      <c r="J74" s="35">
        <v>7</v>
      </c>
      <c r="K74" s="35">
        <v>2</v>
      </c>
      <c r="L74" s="174">
        <f t="shared" ref="L74:L85" si="19">G74+H74+I74+J74+K74</f>
        <v>102</v>
      </c>
      <c r="M74" s="35">
        <v>150</v>
      </c>
      <c r="N74" s="35">
        <v>346</v>
      </c>
      <c r="O74" s="35"/>
      <c r="Q74" s="59">
        <f t="shared" si="17"/>
        <v>0.20564516129032259</v>
      </c>
      <c r="R74" s="601"/>
      <c r="S74" s="535"/>
      <c r="T74" s="555">
        <v>68</v>
      </c>
      <c r="W74" s="600"/>
      <c r="X74" s="600"/>
    </row>
    <row r="75" spans="1:24" x14ac:dyDescent="0.2">
      <c r="A75" s="703"/>
      <c r="B75" s="697"/>
      <c r="C75" s="312" t="s">
        <v>71</v>
      </c>
      <c r="D75" s="180">
        <f t="shared" si="18"/>
        <v>497</v>
      </c>
      <c r="E75" s="37"/>
      <c r="F75" s="37">
        <v>2</v>
      </c>
      <c r="G75" s="37">
        <v>4</v>
      </c>
      <c r="H75" s="37">
        <v>24</v>
      </c>
      <c r="I75" s="37">
        <v>62</v>
      </c>
      <c r="J75" s="37">
        <v>3</v>
      </c>
      <c r="K75" s="37">
        <v>2</v>
      </c>
      <c r="L75" s="175">
        <f t="shared" si="19"/>
        <v>95</v>
      </c>
      <c r="M75" s="37">
        <v>118</v>
      </c>
      <c r="N75" s="37">
        <v>282</v>
      </c>
      <c r="O75" s="37"/>
      <c r="Q75" s="60">
        <f t="shared" si="17"/>
        <v>0.23749999999999999</v>
      </c>
      <c r="R75" s="601"/>
      <c r="S75" s="535"/>
      <c r="T75" s="555">
        <v>69</v>
      </c>
    </row>
    <row r="76" spans="1:24" ht="13.5" x14ac:dyDescent="0.2">
      <c r="A76" s="704"/>
      <c r="B76" s="699" t="s">
        <v>72</v>
      </c>
      <c r="C76" s="700"/>
      <c r="D76" s="338">
        <f t="shared" si="18"/>
        <v>5984</v>
      </c>
      <c r="E76" s="325"/>
      <c r="F76" s="319">
        <v>56</v>
      </c>
      <c r="G76" s="319">
        <v>77</v>
      </c>
      <c r="H76" s="319">
        <v>204</v>
      </c>
      <c r="I76" s="319">
        <v>665</v>
      </c>
      <c r="J76" s="319">
        <v>58</v>
      </c>
      <c r="K76" s="319">
        <v>11</v>
      </c>
      <c r="L76" s="166">
        <f t="shared" si="19"/>
        <v>1015</v>
      </c>
      <c r="M76" s="319">
        <f>SUM(M70:M75)</f>
        <v>1231</v>
      </c>
      <c r="N76" s="319">
        <f t="shared" ref="N76:O76" si="20">SUM(N70:N75)</f>
        <v>3236</v>
      </c>
      <c r="O76" s="319">
        <f t="shared" si="20"/>
        <v>446</v>
      </c>
      <c r="Q76" s="421">
        <f t="shared" si="17"/>
        <v>0.22722184911573765</v>
      </c>
      <c r="R76" s="601"/>
      <c r="S76" s="535"/>
      <c r="T76" s="555" t="s">
        <v>595</v>
      </c>
    </row>
    <row r="77" spans="1:24" x14ac:dyDescent="0.2">
      <c r="A77" s="698" t="s">
        <v>603</v>
      </c>
      <c r="B77" s="698"/>
      <c r="C77" s="698"/>
      <c r="D77" s="321">
        <f t="shared" si="18"/>
        <v>35882</v>
      </c>
      <c r="E77" s="327"/>
      <c r="F77" s="321">
        <v>498</v>
      </c>
      <c r="G77" s="321">
        <v>372</v>
      </c>
      <c r="H77" s="321">
        <v>1078</v>
      </c>
      <c r="I77" s="321">
        <v>3607</v>
      </c>
      <c r="J77" s="321">
        <v>510</v>
      </c>
      <c r="K77" s="321">
        <v>206</v>
      </c>
      <c r="L77" s="328">
        <f t="shared" si="19"/>
        <v>5773</v>
      </c>
      <c r="M77" s="321">
        <f>M76+M69+M64+M59+M55+M51</f>
        <v>8066</v>
      </c>
      <c r="N77" s="321">
        <f t="shared" ref="N77:O77" si="21">N76+N69+N64+N59+N55+N51</f>
        <v>16854</v>
      </c>
      <c r="O77" s="321">
        <f t="shared" si="21"/>
        <v>4691</v>
      </c>
      <c r="Q77" s="335">
        <f t="shared" si="17"/>
        <v>0.23166131621187802</v>
      </c>
      <c r="R77" s="601"/>
      <c r="S77" s="535"/>
      <c r="T77" s="555" t="s">
        <v>592</v>
      </c>
    </row>
    <row r="78" spans="1:24" x14ac:dyDescent="0.2">
      <c r="A78" s="711" t="s">
        <v>74</v>
      </c>
      <c r="B78" s="712" t="s">
        <v>75</v>
      </c>
      <c r="C78" s="310" t="s">
        <v>76</v>
      </c>
      <c r="D78" s="178">
        <f t="shared" si="18"/>
        <v>552</v>
      </c>
      <c r="E78" s="34"/>
      <c r="F78" s="34">
        <v>5</v>
      </c>
      <c r="G78" s="34">
        <v>1</v>
      </c>
      <c r="H78" s="34">
        <v>15</v>
      </c>
      <c r="I78" s="34">
        <v>24</v>
      </c>
      <c r="J78" s="34">
        <v>25</v>
      </c>
      <c r="K78" s="34">
        <v>3</v>
      </c>
      <c r="L78" s="176">
        <f t="shared" si="19"/>
        <v>68</v>
      </c>
      <c r="M78" s="34">
        <v>127</v>
      </c>
      <c r="N78" s="34">
        <v>352</v>
      </c>
      <c r="O78" s="34"/>
      <c r="Q78" s="58">
        <f t="shared" si="17"/>
        <v>0.14196242171189979</v>
      </c>
      <c r="R78" s="601"/>
      <c r="S78" s="535"/>
      <c r="T78" s="555">
        <v>85</v>
      </c>
    </row>
    <row r="79" spans="1:24" x14ac:dyDescent="0.2">
      <c r="A79" s="691"/>
      <c r="B79" s="693"/>
      <c r="C79" s="311" t="s">
        <v>77</v>
      </c>
      <c r="D79" s="179">
        <f t="shared" si="18"/>
        <v>846</v>
      </c>
      <c r="E79" s="35"/>
      <c r="F79" s="35">
        <v>4</v>
      </c>
      <c r="G79" s="35">
        <v>2</v>
      </c>
      <c r="H79" s="35">
        <v>30</v>
      </c>
      <c r="I79" s="35">
        <v>60</v>
      </c>
      <c r="J79" s="35">
        <v>45</v>
      </c>
      <c r="K79" s="35">
        <v>3</v>
      </c>
      <c r="L79" s="174">
        <f t="shared" si="19"/>
        <v>140</v>
      </c>
      <c r="M79" s="35">
        <v>244</v>
      </c>
      <c r="N79" s="35">
        <v>458</v>
      </c>
      <c r="O79" s="35"/>
      <c r="Q79" s="59">
        <f t="shared" si="17"/>
        <v>0.19943019943019943</v>
      </c>
      <c r="R79" s="601"/>
      <c r="S79" s="535"/>
      <c r="T79" s="555">
        <v>86</v>
      </c>
    </row>
    <row r="80" spans="1:24" x14ac:dyDescent="0.2">
      <c r="A80" s="691"/>
      <c r="B80" s="693"/>
      <c r="C80" s="312" t="s">
        <v>78</v>
      </c>
      <c r="D80" s="180">
        <f t="shared" si="18"/>
        <v>609</v>
      </c>
      <c r="E80" s="37"/>
      <c r="F80" s="37">
        <v>3</v>
      </c>
      <c r="G80" s="37">
        <v>4</v>
      </c>
      <c r="H80" s="37">
        <v>16</v>
      </c>
      <c r="I80" s="37">
        <v>30</v>
      </c>
      <c r="J80" s="37">
        <v>6</v>
      </c>
      <c r="K80" s="37">
        <v>2</v>
      </c>
      <c r="L80" s="175">
        <f t="shared" si="19"/>
        <v>58</v>
      </c>
      <c r="M80" s="37">
        <v>192</v>
      </c>
      <c r="N80" s="37">
        <v>356</v>
      </c>
      <c r="O80" s="37"/>
      <c r="Q80" s="60">
        <f t="shared" si="17"/>
        <v>0.10583941605839416</v>
      </c>
      <c r="R80" s="601"/>
      <c r="S80" s="535"/>
      <c r="T80" s="555">
        <v>87</v>
      </c>
    </row>
    <row r="81" spans="1:20" x14ac:dyDescent="0.2">
      <c r="A81" s="705" t="s">
        <v>79</v>
      </c>
      <c r="B81" s="705"/>
      <c r="C81" s="705"/>
      <c r="D81" s="324">
        <f t="shared" si="18"/>
        <v>2007</v>
      </c>
      <c r="E81" s="329"/>
      <c r="F81" s="324">
        <v>12</v>
      </c>
      <c r="G81" s="324">
        <v>7</v>
      </c>
      <c r="H81" s="324">
        <v>61</v>
      </c>
      <c r="I81" s="324">
        <v>114</v>
      </c>
      <c r="J81" s="324">
        <v>76</v>
      </c>
      <c r="K81" s="324">
        <v>8</v>
      </c>
      <c r="L81" s="166">
        <f t="shared" si="19"/>
        <v>266</v>
      </c>
      <c r="M81" s="324">
        <f>M78+M79+M80</f>
        <v>563</v>
      </c>
      <c r="N81" s="324">
        <f>N78+N79+N80</f>
        <v>1166</v>
      </c>
      <c r="O81" s="324"/>
      <c r="Q81" s="81">
        <f t="shared" si="17"/>
        <v>0.15384615384615385</v>
      </c>
      <c r="R81" s="601"/>
      <c r="S81" s="535"/>
      <c r="T81" s="555" t="s">
        <v>74</v>
      </c>
    </row>
    <row r="82" spans="1:20" x14ac:dyDescent="0.2">
      <c r="D82" s="339"/>
      <c r="E82" s="14"/>
      <c r="F82" s="14"/>
      <c r="G82" s="14"/>
      <c r="H82" s="14"/>
      <c r="I82" s="14"/>
      <c r="J82" s="14"/>
      <c r="K82" s="14"/>
      <c r="L82" s="182"/>
      <c r="M82" s="313"/>
      <c r="N82" s="313"/>
      <c r="O82" s="14"/>
      <c r="Q82" s="197"/>
      <c r="R82" s="601"/>
      <c r="S82" s="535"/>
    </row>
    <row r="83" spans="1:20" x14ac:dyDescent="0.2">
      <c r="A83" s="708" t="s">
        <v>441</v>
      </c>
      <c r="B83" s="708"/>
      <c r="C83" s="709"/>
      <c r="D83" s="323">
        <f>E83+F83+L83+M83+N83+O83</f>
        <v>1073</v>
      </c>
      <c r="E83" s="315"/>
      <c r="F83" s="315"/>
      <c r="G83" s="315"/>
      <c r="H83" s="315"/>
      <c r="I83" s="315"/>
      <c r="J83" s="315"/>
      <c r="K83" s="315"/>
      <c r="L83" s="28"/>
      <c r="M83" s="314">
        <v>567</v>
      </c>
      <c r="N83" s="314">
        <v>506</v>
      </c>
      <c r="O83" s="316"/>
      <c r="Q83" s="81">
        <f>L83/(M83+N83)</f>
        <v>0</v>
      </c>
      <c r="R83" s="601"/>
      <c r="S83" s="535"/>
    </row>
    <row r="84" spans="1:20" x14ac:dyDescent="0.2">
      <c r="D84" s="339"/>
      <c r="L84" s="56"/>
      <c r="Q84" s="210"/>
      <c r="R84" s="601"/>
      <c r="S84" s="535"/>
    </row>
    <row r="85" spans="1:20" x14ac:dyDescent="0.2">
      <c r="A85" s="708" t="s">
        <v>442</v>
      </c>
      <c r="B85" s="708"/>
      <c r="C85" s="709"/>
      <c r="D85" s="322">
        <f t="shared" si="18"/>
        <v>1763</v>
      </c>
      <c r="E85" s="315">
        <v>30</v>
      </c>
      <c r="F85" s="315">
        <v>148</v>
      </c>
      <c r="G85" s="315">
        <v>20</v>
      </c>
      <c r="H85" s="315">
        <v>67</v>
      </c>
      <c r="I85" s="315">
        <v>1242</v>
      </c>
      <c r="J85" s="315">
        <v>96</v>
      </c>
      <c r="K85" s="315">
        <v>160</v>
      </c>
      <c r="L85" s="28">
        <f t="shared" si="19"/>
        <v>1585</v>
      </c>
      <c r="M85" s="314"/>
      <c r="N85" s="314"/>
      <c r="O85" s="316"/>
      <c r="Q85" s="465"/>
      <c r="R85" s="601"/>
      <c r="S85" s="535"/>
      <c r="T85" s="555" t="s">
        <v>596</v>
      </c>
    </row>
    <row r="86" spans="1:20" x14ac:dyDescent="0.2">
      <c r="D86" s="339"/>
      <c r="L86" s="56"/>
      <c r="Q86" s="210"/>
      <c r="R86" s="601"/>
      <c r="S86" s="535"/>
    </row>
    <row r="87" spans="1:20" x14ac:dyDescent="0.2">
      <c r="A87" s="706" t="s">
        <v>4</v>
      </c>
      <c r="B87" s="707"/>
      <c r="C87" s="707"/>
      <c r="D87" s="336">
        <f t="shared" ref="D87:G87" si="22">D17+D47+D77+D81+D83+D85</f>
        <v>80400</v>
      </c>
      <c r="E87" s="26">
        <f>E17+E47+E77+E81+E83+E85</f>
        <v>1002</v>
      </c>
      <c r="F87" s="26">
        <f>F17+F47+F77+F81+F83+F85</f>
        <v>1652</v>
      </c>
      <c r="G87" s="26">
        <f t="shared" si="22"/>
        <v>1234</v>
      </c>
      <c r="H87" s="26">
        <f>H17+H47+H77+H81+H83+H85</f>
        <v>3388</v>
      </c>
      <c r="I87" s="26">
        <f t="shared" ref="I87:L87" si="23">I17+I47+I77+I81+I83+I85</f>
        <v>7292</v>
      </c>
      <c r="J87" s="26">
        <f t="shared" si="23"/>
        <v>2498</v>
      </c>
      <c r="K87" s="26">
        <f t="shared" si="23"/>
        <v>1243</v>
      </c>
      <c r="L87" s="28">
        <f t="shared" si="23"/>
        <v>15655</v>
      </c>
      <c r="M87" s="26">
        <f>M17+M47+M77+M81+M83+M85</f>
        <v>15933</v>
      </c>
      <c r="N87" s="26">
        <f>N17+N47+N77+N81+N83+N85</f>
        <v>34511</v>
      </c>
      <c r="O87" s="26">
        <f>O17+O47+O77+O81+O83+O85</f>
        <v>11647</v>
      </c>
      <c r="Q87" s="198">
        <f>L87/(M87+N87)</f>
        <v>0.31034414400126875</v>
      </c>
      <c r="R87" s="601"/>
      <c r="S87" s="535"/>
    </row>
    <row r="88" spans="1:20" x14ac:dyDescent="0.2">
      <c r="E88" s="601"/>
      <c r="S88" s="535"/>
    </row>
    <row r="89" spans="1:20" x14ac:dyDescent="0.2">
      <c r="A89" s="258" t="s">
        <v>472</v>
      </c>
      <c r="S89" s="535"/>
    </row>
    <row r="90" spans="1:20" x14ac:dyDescent="0.2">
      <c r="A90" s="258" t="s">
        <v>473</v>
      </c>
      <c r="S90" s="535"/>
    </row>
    <row r="91" spans="1:20" x14ac:dyDescent="0.2">
      <c r="A91" s="258"/>
      <c r="S91" s="535"/>
    </row>
    <row r="93" spans="1:20" x14ac:dyDescent="0.2">
      <c r="P93" s="210"/>
    </row>
  </sheetData>
  <mergeCells count="39">
    <mergeCell ref="A78:A80"/>
    <mergeCell ref="B78:B80"/>
    <mergeCell ref="B76:C76"/>
    <mergeCell ref="B48:B50"/>
    <mergeCell ref="A48:A76"/>
    <mergeCell ref="A81:C81"/>
    <mergeCell ref="A87:C87"/>
    <mergeCell ref="A83:C83"/>
    <mergeCell ref="A85:C85"/>
    <mergeCell ref="A47:C47"/>
    <mergeCell ref="B51:C51"/>
    <mergeCell ref="B52:B54"/>
    <mergeCell ref="B55:C55"/>
    <mergeCell ref="B56:B58"/>
    <mergeCell ref="B59:C59"/>
    <mergeCell ref="B60:B63"/>
    <mergeCell ref="B64:C64"/>
    <mergeCell ref="B65:B68"/>
    <mergeCell ref="B69:C69"/>
    <mergeCell ref="B70:B75"/>
    <mergeCell ref="A77:C77"/>
    <mergeCell ref="A17:C17"/>
    <mergeCell ref="B27:C27"/>
    <mergeCell ref="B37:C37"/>
    <mergeCell ref="B43:C43"/>
    <mergeCell ref="B46:C46"/>
    <mergeCell ref="B44:B45"/>
    <mergeCell ref="B18:B26"/>
    <mergeCell ref="B28:B36"/>
    <mergeCell ref="B38:B42"/>
    <mergeCell ref="A18:A46"/>
    <mergeCell ref="E6:L6"/>
    <mergeCell ref="M6:O6"/>
    <mergeCell ref="A3:Q3"/>
    <mergeCell ref="A9:A16"/>
    <mergeCell ref="B9:B12"/>
    <mergeCell ref="B13:C13"/>
    <mergeCell ref="B14:B15"/>
    <mergeCell ref="B16:C16"/>
  </mergeCells>
  <printOptions horizontalCentered="1"/>
  <pageMargins left="0.70866141732283472" right="0.70866141732283472" top="0.74803149606299213" bottom="0.74803149606299213" header="0.31496062992125984" footer="0.31496062992125984"/>
  <pageSetup paperSize="9" scale="57" firstPageNumber="7" fitToHeight="0" orientation="landscape" r:id="rId1"/>
  <headerFooter>
    <oddFooter>&amp;CPage &amp;P</oddFooter>
  </headerFooter>
  <rowBreaks count="1" manualBreakCount="1">
    <brk id="50" max="17" man="1"/>
  </rowBreaks>
  <ignoredErrors>
    <ignoredError sqref="A9:C17 A19:C27 A18 C18 A29:C37 A28 C28 A39:C43 A38 C38 A45:C47 A44 C44 A49:C51 A48 C48 A53:C59 A52 C52 A61:C64 A60 C60 A66:C69 A65 C65 A71:C80 A70 C7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92D050"/>
    <pageSetUpPr fitToPage="1"/>
  </sheetPr>
  <dimension ref="B1:J802"/>
  <sheetViews>
    <sheetView showGridLines="0" showZeros="0" showWhiteSpace="0" topLeftCell="A13" zoomScaleNormal="100" workbookViewId="0">
      <selection activeCell="P26" sqref="P26"/>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61" t="s">
        <v>3</v>
      </c>
      <c r="C27" s="662"/>
      <c r="D27" s="662"/>
      <c r="E27" s="662"/>
      <c r="F27" s="662"/>
      <c r="G27" s="662"/>
      <c r="H27" s="662"/>
      <c r="I27" s="663"/>
    </row>
    <row r="28" spans="2:9" ht="19.5" customHeight="1" x14ac:dyDescent="0.2">
      <c r="B28" s="664"/>
      <c r="C28" s="665"/>
      <c r="D28" s="665"/>
      <c r="E28" s="665"/>
      <c r="F28" s="665"/>
      <c r="G28" s="665"/>
      <c r="H28" s="665"/>
      <c r="I28" s="666"/>
    </row>
    <row r="29" spans="2:9" ht="30" customHeight="1" thickBot="1" x14ac:dyDescent="0.25">
      <c r="B29" s="667"/>
      <c r="C29" s="668"/>
      <c r="D29" s="668"/>
      <c r="E29" s="668"/>
      <c r="F29" s="668"/>
      <c r="G29" s="668"/>
      <c r="H29" s="668"/>
      <c r="I29" s="669"/>
    </row>
    <row r="30" spans="2:9" ht="13.5" thickTop="1" x14ac:dyDescent="0.2">
      <c r="B30" s="3"/>
      <c r="C30" s="3"/>
      <c r="D30" s="3"/>
    </row>
    <row r="31" spans="2:9" x14ac:dyDescent="0.2">
      <c r="B31" s="3"/>
      <c r="C31" s="3"/>
      <c r="D31" s="3"/>
    </row>
    <row r="32" spans="2:9" x14ac:dyDescent="0.2">
      <c r="B32" s="3"/>
      <c r="C32" s="3"/>
      <c r="D32" s="3"/>
    </row>
    <row r="33" spans="2:9" ht="15.75" x14ac:dyDescent="0.2">
      <c r="B33" s="670" t="s">
        <v>582</v>
      </c>
      <c r="C33" s="670"/>
      <c r="D33" s="670"/>
      <c r="E33" s="670"/>
      <c r="F33" s="670"/>
      <c r="G33" s="670"/>
      <c r="H33" s="670"/>
      <c r="I33" s="67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1"/>
      <c r="C46" s="10"/>
      <c r="D46" s="10"/>
      <c r="E46" s="10"/>
      <c r="F46" s="10"/>
      <c r="G46" s="10"/>
      <c r="H46" s="10"/>
      <c r="I46" s="10"/>
    </row>
    <row r="47" spans="2:9" x14ac:dyDescent="0.2">
      <c r="B47" s="10"/>
      <c r="C47" s="10"/>
      <c r="D47" s="10"/>
      <c r="E47" s="10"/>
      <c r="F47" s="10"/>
      <c r="G47" s="10"/>
      <c r="H47" s="10"/>
      <c r="I47" s="10"/>
    </row>
    <row r="48" spans="2:9" x14ac:dyDescent="0.2">
      <c r="B48" s="10"/>
      <c r="C48" s="10"/>
      <c r="D48" s="10"/>
      <c r="E48" s="10"/>
      <c r="F48" s="10"/>
      <c r="G48" s="10"/>
      <c r="H48" s="10"/>
      <c r="I48" s="10"/>
    </row>
    <row r="49" spans="2:10" x14ac:dyDescent="0.2">
      <c r="B49" s="10"/>
      <c r="C49" s="10"/>
      <c r="D49" s="10"/>
      <c r="E49" s="10"/>
      <c r="F49" s="10"/>
      <c r="G49" s="10"/>
      <c r="H49" s="10"/>
      <c r="I49" s="10"/>
    </row>
    <row r="50" spans="2:10" x14ac:dyDescent="0.2">
      <c r="B50" s="10"/>
      <c r="C50" s="10"/>
      <c r="D50" s="10"/>
      <c r="E50" s="10"/>
      <c r="F50" s="10"/>
      <c r="G50" s="10"/>
      <c r="H50" s="10"/>
      <c r="I50" s="10"/>
    </row>
    <row r="51" spans="2:10" x14ac:dyDescent="0.2">
      <c r="B51" s="11"/>
      <c r="C51" s="10"/>
      <c r="D51" s="10"/>
      <c r="E51" s="10"/>
      <c r="F51" s="10"/>
      <c r="G51" s="10"/>
      <c r="H51" s="10"/>
      <c r="I51" s="10"/>
    </row>
    <row r="52" spans="2:10" x14ac:dyDescent="0.2">
      <c r="B52" s="671" t="s">
        <v>1</v>
      </c>
      <c r="C52" s="672"/>
      <c r="D52" s="672"/>
      <c r="E52" s="672"/>
      <c r="F52" s="672"/>
      <c r="G52" s="672"/>
      <c r="H52" s="672"/>
      <c r="I52" s="672"/>
    </row>
    <row r="53" spans="2:10" ht="16.5" customHeight="1" x14ac:dyDescent="0.2">
      <c r="B53" s="672"/>
      <c r="C53" s="672"/>
      <c r="D53" s="672"/>
      <c r="E53" s="672"/>
      <c r="F53" s="672"/>
      <c r="G53" s="672"/>
      <c r="H53" s="672"/>
      <c r="I53" s="672"/>
    </row>
    <row r="54" spans="2:10" ht="16.5" customHeight="1" x14ac:dyDescent="0.2">
      <c r="B54" s="672"/>
      <c r="C54" s="672"/>
      <c r="D54" s="672"/>
      <c r="E54" s="672"/>
      <c r="F54" s="672"/>
      <c r="G54" s="672"/>
      <c r="H54" s="672"/>
      <c r="I54" s="672"/>
    </row>
    <row r="55" spans="2:10" ht="16.5" customHeight="1" x14ac:dyDescent="0.2">
      <c r="B55" s="672"/>
      <c r="C55" s="672"/>
      <c r="D55" s="672"/>
      <c r="E55" s="672"/>
      <c r="F55" s="672"/>
      <c r="G55" s="672"/>
      <c r="H55" s="672"/>
      <c r="I55" s="672"/>
    </row>
    <row r="56" spans="2:10" x14ac:dyDescent="0.2">
      <c r="B56" s="672"/>
      <c r="C56" s="672"/>
      <c r="D56" s="672"/>
      <c r="E56" s="672"/>
      <c r="F56" s="672"/>
      <c r="G56" s="672"/>
      <c r="H56" s="672"/>
      <c r="I56" s="672"/>
      <c r="J56" s="6"/>
    </row>
    <row r="57" spans="2:10" x14ac:dyDescent="0.2">
      <c r="B57" s="10"/>
      <c r="C57" s="10"/>
      <c r="D57" s="10"/>
      <c r="E57" s="10"/>
      <c r="F57" s="10"/>
      <c r="G57" s="10"/>
      <c r="H57" s="10"/>
      <c r="I57" s="10"/>
    </row>
    <row r="58" spans="2:10" x14ac:dyDescent="0.2">
      <c r="B58" s="3"/>
      <c r="C58" s="7"/>
      <c r="D58" s="7"/>
    </row>
    <row r="59" spans="2:10" x14ac:dyDescent="0.2">
      <c r="B59" s="8" t="s">
        <v>0</v>
      </c>
      <c r="C59" s="7"/>
      <c r="D59" s="7"/>
      <c r="I59" s="9" t="s">
        <v>583</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12" fitToHeight="0" orientation="portrait" r:id="rId1"/>
  <headerFooter>
    <oddFooter>&amp;CPage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92D050"/>
    <pageSetUpPr fitToPage="1"/>
  </sheetPr>
  <dimension ref="A3:M87"/>
  <sheetViews>
    <sheetView showGridLines="0" topLeftCell="A28" zoomScaleNormal="100" workbookViewId="0">
      <selection activeCell="P26" sqref="P26"/>
    </sheetView>
  </sheetViews>
  <sheetFormatPr baseColWidth="10" defaultRowHeight="12.75" x14ac:dyDescent="0.2"/>
  <cols>
    <col min="1" max="1" width="14.1640625" customWidth="1"/>
    <col min="2" max="2" width="17.5" bestFit="1" customWidth="1"/>
    <col min="3" max="3" width="5.5" bestFit="1" customWidth="1"/>
    <col min="4" max="4" width="9.5" customWidth="1"/>
    <col min="5" max="5" width="9.1640625" customWidth="1"/>
    <col min="6" max="6" width="15" customWidth="1"/>
    <col min="7" max="8" width="9" customWidth="1"/>
    <col min="9" max="9" width="15" customWidth="1"/>
    <col min="10" max="10" width="4.33203125" customWidth="1"/>
    <col min="11" max="11" width="13.33203125" bestFit="1" customWidth="1"/>
    <col min="13" max="13" width="0" hidden="1" customWidth="1"/>
  </cols>
  <sheetData>
    <row r="3" spans="1:13" x14ac:dyDescent="0.2">
      <c r="A3" s="690" t="s">
        <v>667</v>
      </c>
      <c r="B3" s="690"/>
      <c r="C3" s="690"/>
      <c r="D3" s="690"/>
      <c r="E3" s="690"/>
      <c r="F3" s="690"/>
      <c r="G3" s="690"/>
      <c r="H3" s="690"/>
      <c r="I3" s="690"/>
      <c r="J3" s="690"/>
      <c r="K3" s="690"/>
    </row>
    <row r="6" spans="1:13" x14ac:dyDescent="0.2">
      <c r="A6" s="12"/>
      <c r="B6" s="12"/>
      <c r="C6" s="12"/>
      <c r="D6" s="714" t="s">
        <v>110</v>
      </c>
      <c r="E6" s="715"/>
      <c r="F6" s="715"/>
      <c r="G6" s="715" t="s">
        <v>258</v>
      </c>
      <c r="H6" s="715"/>
      <c r="I6" s="716"/>
      <c r="J6" s="12"/>
      <c r="K6" s="686" t="s">
        <v>4</v>
      </c>
    </row>
    <row r="7" spans="1:13" ht="26.25" customHeight="1" x14ac:dyDescent="0.2">
      <c r="A7" s="47" t="s">
        <v>273</v>
      </c>
      <c r="B7" s="295" t="s">
        <v>324</v>
      </c>
      <c r="C7" s="12" t="s">
        <v>5</v>
      </c>
      <c r="D7" s="478" t="s">
        <v>117</v>
      </c>
      <c r="E7" s="478" t="s">
        <v>118</v>
      </c>
      <c r="F7" s="13" t="s">
        <v>80</v>
      </c>
      <c r="G7" s="478" t="s">
        <v>117</v>
      </c>
      <c r="H7" s="478" t="s">
        <v>118</v>
      </c>
      <c r="I7" s="13" t="s">
        <v>80</v>
      </c>
      <c r="J7" s="12"/>
      <c r="K7" s="686"/>
    </row>
    <row r="8" spans="1:13" s="33" customFormat="1" x14ac:dyDescent="0.2">
      <c r="A8" s="30"/>
      <c r="B8" s="30"/>
      <c r="C8" s="30"/>
      <c r="D8" s="30"/>
      <c r="E8" s="30"/>
      <c r="F8" s="31"/>
      <c r="G8" s="30"/>
      <c r="H8" s="30"/>
      <c r="I8" s="31"/>
      <c r="J8" s="30"/>
      <c r="K8" s="32"/>
    </row>
    <row r="9" spans="1:13" ht="12.75" customHeight="1" x14ac:dyDescent="0.2">
      <c r="A9" s="691" t="s">
        <v>6</v>
      </c>
      <c r="B9" s="692" t="s">
        <v>81</v>
      </c>
      <c r="C9" s="310" t="s">
        <v>7</v>
      </c>
      <c r="D9" s="330">
        <v>100</v>
      </c>
      <c r="E9" s="330">
        <v>55</v>
      </c>
      <c r="F9" s="330">
        <v>155</v>
      </c>
      <c r="G9" s="330">
        <v>107</v>
      </c>
      <c r="H9" s="330">
        <v>102</v>
      </c>
      <c r="I9" s="376">
        <v>209</v>
      </c>
      <c r="J9" s="334"/>
      <c r="K9" s="48">
        <f>I9+F9</f>
        <v>364</v>
      </c>
      <c r="M9">
        <v>1</v>
      </c>
    </row>
    <row r="10" spans="1:13" x14ac:dyDescent="0.2">
      <c r="A10" s="691"/>
      <c r="B10" s="693"/>
      <c r="C10" s="311" t="s">
        <v>8</v>
      </c>
      <c r="D10" s="331">
        <v>40</v>
      </c>
      <c r="E10" s="331">
        <v>57</v>
      </c>
      <c r="F10" s="331">
        <v>97</v>
      </c>
      <c r="G10" s="331">
        <v>76</v>
      </c>
      <c r="H10" s="331">
        <v>89</v>
      </c>
      <c r="I10" s="377">
        <v>165</v>
      </c>
      <c r="J10" s="334"/>
      <c r="K10" s="49">
        <f t="shared" ref="K10:K73" si="0">I10+F10</f>
        <v>262</v>
      </c>
      <c r="M10">
        <v>2</v>
      </c>
    </row>
    <row r="11" spans="1:13" x14ac:dyDescent="0.2">
      <c r="A11" s="691"/>
      <c r="B11" s="693"/>
      <c r="C11" s="311" t="s">
        <v>9</v>
      </c>
      <c r="D11" s="331">
        <v>9</v>
      </c>
      <c r="E11" s="331">
        <v>9</v>
      </c>
      <c r="F11" s="331">
        <v>18</v>
      </c>
      <c r="G11" s="331">
        <v>19</v>
      </c>
      <c r="H11" s="331">
        <v>22</v>
      </c>
      <c r="I11" s="377">
        <v>41</v>
      </c>
      <c r="J11" s="334"/>
      <c r="K11" s="49">
        <f t="shared" si="0"/>
        <v>59</v>
      </c>
      <c r="M11">
        <v>3</v>
      </c>
    </row>
    <row r="12" spans="1:13" x14ac:dyDescent="0.2">
      <c r="A12" s="691"/>
      <c r="B12" s="693"/>
      <c r="C12" s="312" t="s">
        <v>10</v>
      </c>
      <c r="D12" s="332">
        <v>34</v>
      </c>
      <c r="E12" s="332">
        <v>42</v>
      </c>
      <c r="F12" s="332">
        <v>76</v>
      </c>
      <c r="G12" s="332">
        <v>31</v>
      </c>
      <c r="H12" s="332">
        <v>20</v>
      </c>
      <c r="I12" s="378">
        <v>51</v>
      </c>
      <c r="J12" s="334"/>
      <c r="K12" s="50">
        <f t="shared" si="0"/>
        <v>127</v>
      </c>
      <c r="M12">
        <v>4</v>
      </c>
    </row>
    <row r="13" spans="1:13" ht="13.5" x14ac:dyDescent="0.25">
      <c r="A13" s="691"/>
      <c r="B13" s="694" t="s">
        <v>11</v>
      </c>
      <c r="C13" s="695"/>
      <c r="D13" s="319">
        <v>183</v>
      </c>
      <c r="E13" s="319">
        <v>163</v>
      </c>
      <c r="F13" s="166">
        <v>346</v>
      </c>
      <c r="G13" s="319">
        <v>233</v>
      </c>
      <c r="H13" s="319">
        <v>233</v>
      </c>
      <c r="I13" s="350">
        <v>466</v>
      </c>
      <c r="J13" s="379"/>
      <c r="K13" s="52">
        <f t="shared" si="0"/>
        <v>812</v>
      </c>
      <c r="M13" t="s">
        <v>606</v>
      </c>
    </row>
    <row r="14" spans="1:13" ht="25.5" customHeight="1" x14ac:dyDescent="0.2">
      <c r="A14" s="691"/>
      <c r="B14" s="696" t="s">
        <v>82</v>
      </c>
      <c r="C14" s="310" t="s">
        <v>12</v>
      </c>
      <c r="D14" s="330">
        <v>46</v>
      </c>
      <c r="E14" s="330">
        <v>84</v>
      </c>
      <c r="F14" s="330">
        <v>130</v>
      </c>
      <c r="G14" s="330">
        <v>60</v>
      </c>
      <c r="H14" s="330">
        <v>80</v>
      </c>
      <c r="I14" s="376">
        <v>140</v>
      </c>
      <c r="J14" s="334"/>
      <c r="K14" s="48">
        <f t="shared" si="0"/>
        <v>270</v>
      </c>
      <c r="M14">
        <v>5</v>
      </c>
    </row>
    <row r="15" spans="1:13" ht="25.5" customHeight="1" x14ac:dyDescent="0.2">
      <c r="A15" s="691"/>
      <c r="B15" s="697"/>
      <c r="C15" s="312" t="s">
        <v>13</v>
      </c>
      <c r="D15" s="332">
        <v>49</v>
      </c>
      <c r="E15" s="332">
        <v>32</v>
      </c>
      <c r="F15" s="332">
        <v>81</v>
      </c>
      <c r="G15" s="332">
        <v>110</v>
      </c>
      <c r="H15" s="332">
        <v>69</v>
      </c>
      <c r="I15" s="378">
        <v>179</v>
      </c>
      <c r="J15" s="334"/>
      <c r="K15" s="50">
        <f t="shared" si="0"/>
        <v>260</v>
      </c>
      <c r="M15">
        <v>6</v>
      </c>
    </row>
    <row r="16" spans="1:13" ht="13.5" x14ac:dyDescent="0.25">
      <c r="A16" s="691"/>
      <c r="B16" s="694" t="s">
        <v>14</v>
      </c>
      <c r="C16" s="695"/>
      <c r="D16" s="338">
        <v>95</v>
      </c>
      <c r="E16" s="338">
        <v>116</v>
      </c>
      <c r="F16" s="43">
        <v>211</v>
      </c>
      <c r="G16" s="338">
        <v>170</v>
      </c>
      <c r="H16" s="338">
        <v>149</v>
      </c>
      <c r="I16" s="44">
        <v>319</v>
      </c>
      <c r="J16" s="334"/>
      <c r="K16" s="527">
        <f t="shared" si="0"/>
        <v>530</v>
      </c>
      <c r="M16" t="s">
        <v>607</v>
      </c>
    </row>
    <row r="17" spans="1:13" x14ac:dyDescent="0.2">
      <c r="A17" s="698" t="s">
        <v>15</v>
      </c>
      <c r="B17" s="698"/>
      <c r="C17" s="698"/>
      <c r="D17" s="40">
        <v>278</v>
      </c>
      <c r="E17" s="40">
        <v>279</v>
      </c>
      <c r="F17" s="43">
        <v>557</v>
      </c>
      <c r="G17" s="40">
        <v>403</v>
      </c>
      <c r="H17" s="40">
        <v>382</v>
      </c>
      <c r="I17" s="44">
        <v>785</v>
      </c>
      <c r="J17" s="334"/>
      <c r="K17" s="54">
        <f t="shared" si="0"/>
        <v>1342</v>
      </c>
      <c r="M17" t="s">
        <v>6</v>
      </c>
    </row>
    <row r="18" spans="1:13" ht="12.75" customHeight="1" x14ac:dyDescent="0.2">
      <c r="A18" s="702" t="s">
        <v>591</v>
      </c>
      <c r="B18" s="701" t="s">
        <v>489</v>
      </c>
      <c r="C18" s="310" t="s">
        <v>17</v>
      </c>
      <c r="D18" s="330">
        <v>5</v>
      </c>
      <c r="E18" s="330">
        <v>0</v>
      </c>
      <c r="F18" s="330">
        <v>5</v>
      </c>
      <c r="G18" s="330">
        <v>57</v>
      </c>
      <c r="H18" s="330">
        <v>12</v>
      </c>
      <c r="I18" s="376">
        <v>69</v>
      </c>
      <c r="J18" s="334"/>
      <c r="K18" s="48">
        <f t="shared" si="0"/>
        <v>74</v>
      </c>
      <c r="M18">
        <v>7</v>
      </c>
    </row>
    <row r="19" spans="1:13" x14ac:dyDescent="0.2">
      <c r="A19" s="703"/>
      <c r="B19" s="692"/>
      <c r="C19" s="311" t="s">
        <v>18</v>
      </c>
      <c r="D19" s="331">
        <v>2</v>
      </c>
      <c r="E19" s="331">
        <v>1</v>
      </c>
      <c r="F19" s="331">
        <v>3</v>
      </c>
      <c r="G19" s="331">
        <v>17</v>
      </c>
      <c r="H19" s="331">
        <v>7</v>
      </c>
      <c r="I19" s="377">
        <v>24</v>
      </c>
      <c r="J19" s="334"/>
      <c r="K19" s="49">
        <f t="shared" si="0"/>
        <v>27</v>
      </c>
      <c r="M19">
        <v>8</v>
      </c>
    </row>
    <row r="20" spans="1:13" x14ac:dyDescent="0.2">
      <c r="A20" s="703"/>
      <c r="B20" s="692"/>
      <c r="C20" s="311" t="s">
        <v>19</v>
      </c>
      <c r="D20" s="331">
        <v>5</v>
      </c>
      <c r="E20" s="331">
        <v>4</v>
      </c>
      <c r="F20" s="331">
        <v>9</v>
      </c>
      <c r="G20" s="331">
        <v>42</v>
      </c>
      <c r="H20" s="331">
        <v>27</v>
      </c>
      <c r="I20" s="377">
        <v>69</v>
      </c>
      <c r="J20" s="334"/>
      <c r="K20" s="49">
        <f t="shared" si="0"/>
        <v>78</v>
      </c>
      <c r="M20">
        <v>9</v>
      </c>
    </row>
    <row r="21" spans="1:13" x14ac:dyDescent="0.2">
      <c r="A21" s="703"/>
      <c r="B21" s="692"/>
      <c r="C21" s="311" t="s">
        <v>20</v>
      </c>
      <c r="D21" s="331">
        <v>2</v>
      </c>
      <c r="E21" s="331">
        <v>3</v>
      </c>
      <c r="F21" s="331">
        <v>5</v>
      </c>
      <c r="G21" s="331">
        <v>8</v>
      </c>
      <c r="H21" s="331">
        <v>1</v>
      </c>
      <c r="I21" s="377">
        <v>9</v>
      </c>
      <c r="J21" s="334"/>
      <c r="K21" s="49">
        <f t="shared" si="0"/>
        <v>14</v>
      </c>
      <c r="M21">
        <v>10</v>
      </c>
    </row>
    <row r="22" spans="1:13" x14ac:dyDescent="0.2">
      <c r="A22" s="703"/>
      <c r="B22" s="692"/>
      <c r="C22" s="311" t="s">
        <v>21</v>
      </c>
      <c r="D22" s="331">
        <v>2</v>
      </c>
      <c r="E22" s="331">
        <v>2</v>
      </c>
      <c r="F22" s="331">
        <v>4</v>
      </c>
      <c r="G22" s="331">
        <v>126</v>
      </c>
      <c r="H22" s="331">
        <v>33</v>
      </c>
      <c r="I22" s="377">
        <v>159</v>
      </c>
      <c r="J22" s="334"/>
      <c r="K22" s="49">
        <f t="shared" si="0"/>
        <v>163</v>
      </c>
      <c r="M22">
        <v>11</v>
      </c>
    </row>
    <row r="23" spans="1:13" ht="12.75" customHeight="1" x14ac:dyDescent="0.2">
      <c r="A23" s="703"/>
      <c r="B23" s="692"/>
      <c r="C23" s="311" t="s">
        <v>22</v>
      </c>
      <c r="D23" s="330">
        <v>2</v>
      </c>
      <c r="E23" s="330">
        <v>0</v>
      </c>
      <c r="F23" s="330">
        <v>2</v>
      </c>
      <c r="G23" s="330">
        <v>22</v>
      </c>
      <c r="H23" s="330">
        <v>10</v>
      </c>
      <c r="I23" s="376">
        <v>32</v>
      </c>
      <c r="J23" s="334"/>
      <c r="K23" s="48">
        <f t="shared" si="0"/>
        <v>34</v>
      </c>
      <c r="M23">
        <v>12</v>
      </c>
    </row>
    <row r="24" spans="1:13" x14ac:dyDescent="0.2">
      <c r="A24" s="703"/>
      <c r="B24" s="692"/>
      <c r="C24" s="311" t="s">
        <v>23</v>
      </c>
      <c r="D24" s="331">
        <v>1</v>
      </c>
      <c r="E24" s="331">
        <v>0</v>
      </c>
      <c r="F24" s="331">
        <v>1</v>
      </c>
      <c r="G24" s="331">
        <v>10</v>
      </c>
      <c r="H24" s="331">
        <v>1</v>
      </c>
      <c r="I24" s="377">
        <v>11</v>
      </c>
      <c r="J24" s="334"/>
      <c r="K24" s="49">
        <f t="shared" si="0"/>
        <v>12</v>
      </c>
      <c r="M24">
        <v>13</v>
      </c>
    </row>
    <row r="25" spans="1:13" x14ac:dyDescent="0.2">
      <c r="A25" s="703"/>
      <c r="B25" s="692"/>
      <c r="C25" s="311" t="s">
        <v>24</v>
      </c>
      <c r="D25" s="331">
        <v>11</v>
      </c>
      <c r="E25" s="331">
        <v>4</v>
      </c>
      <c r="F25" s="331">
        <v>15</v>
      </c>
      <c r="G25" s="331">
        <v>59</v>
      </c>
      <c r="H25" s="331">
        <v>32</v>
      </c>
      <c r="I25" s="377">
        <v>91</v>
      </c>
      <c r="J25" s="334"/>
      <c r="K25" s="49">
        <f t="shared" si="0"/>
        <v>106</v>
      </c>
      <c r="M25">
        <v>14</v>
      </c>
    </row>
    <row r="26" spans="1:13" x14ac:dyDescent="0.2">
      <c r="A26" s="703"/>
      <c r="B26" s="692"/>
      <c r="C26" s="312" t="s">
        <v>25</v>
      </c>
      <c r="D26" s="331">
        <v>0</v>
      </c>
      <c r="E26" s="331">
        <v>0</v>
      </c>
      <c r="F26" s="331">
        <v>0</v>
      </c>
      <c r="G26" s="331">
        <v>26</v>
      </c>
      <c r="H26" s="331">
        <v>16</v>
      </c>
      <c r="I26" s="377">
        <v>42</v>
      </c>
      <c r="J26" s="334"/>
      <c r="K26" s="49">
        <f t="shared" si="0"/>
        <v>42</v>
      </c>
      <c r="M26">
        <v>15</v>
      </c>
    </row>
    <row r="27" spans="1:13" ht="13.5" x14ac:dyDescent="0.25">
      <c r="A27" s="703"/>
      <c r="B27" s="694" t="s">
        <v>597</v>
      </c>
      <c r="C27" s="695"/>
      <c r="D27" s="319">
        <v>30</v>
      </c>
      <c r="E27" s="319">
        <v>14</v>
      </c>
      <c r="F27" s="166">
        <v>44</v>
      </c>
      <c r="G27" s="319">
        <v>367</v>
      </c>
      <c r="H27" s="319">
        <v>139</v>
      </c>
      <c r="I27" s="350">
        <v>506</v>
      </c>
      <c r="J27" s="379"/>
      <c r="K27" s="52">
        <f t="shared" si="0"/>
        <v>550</v>
      </c>
      <c r="M27" t="s">
        <v>608</v>
      </c>
    </row>
    <row r="28" spans="1:13" ht="12.75" customHeight="1" x14ac:dyDescent="0.2">
      <c r="A28" s="703"/>
      <c r="B28" s="692" t="s">
        <v>490</v>
      </c>
      <c r="C28" s="310" t="s">
        <v>26</v>
      </c>
      <c r="D28" s="330">
        <v>20</v>
      </c>
      <c r="E28" s="330">
        <v>9</v>
      </c>
      <c r="F28" s="330">
        <v>29</v>
      </c>
      <c r="G28" s="330">
        <v>110</v>
      </c>
      <c r="H28" s="330">
        <v>41</v>
      </c>
      <c r="I28" s="376">
        <v>151</v>
      </c>
      <c r="J28" s="334"/>
      <c r="K28" s="48">
        <f t="shared" si="0"/>
        <v>180</v>
      </c>
      <c r="M28">
        <v>16</v>
      </c>
    </row>
    <row r="29" spans="1:13" ht="12.75" customHeight="1" x14ac:dyDescent="0.2">
      <c r="A29" s="703"/>
      <c r="B29" s="692"/>
      <c r="C29" s="311" t="s">
        <v>27</v>
      </c>
      <c r="D29" s="330">
        <v>12</v>
      </c>
      <c r="E29" s="330">
        <v>8</v>
      </c>
      <c r="F29" s="330">
        <v>20</v>
      </c>
      <c r="G29" s="330">
        <v>17</v>
      </c>
      <c r="H29" s="330">
        <v>30</v>
      </c>
      <c r="I29" s="376">
        <v>47</v>
      </c>
      <c r="J29" s="334"/>
      <c r="K29" s="48">
        <f t="shared" si="0"/>
        <v>67</v>
      </c>
      <c r="M29">
        <v>17</v>
      </c>
    </row>
    <row r="30" spans="1:13" x14ac:dyDescent="0.2">
      <c r="A30" s="703"/>
      <c r="B30" s="692"/>
      <c r="C30" s="311" t="s">
        <v>28</v>
      </c>
      <c r="D30" s="331">
        <v>14</v>
      </c>
      <c r="E30" s="331">
        <v>11</v>
      </c>
      <c r="F30" s="331">
        <v>25</v>
      </c>
      <c r="G30" s="331">
        <v>48</v>
      </c>
      <c r="H30" s="331">
        <v>26</v>
      </c>
      <c r="I30" s="377">
        <v>74</v>
      </c>
      <c r="J30" s="334"/>
      <c r="K30" s="49">
        <f t="shared" si="0"/>
        <v>99</v>
      </c>
      <c r="M30">
        <v>18</v>
      </c>
    </row>
    <row r="31" spans="1:13" x14ac:dyDescent="0.2">
      <c r="A31" s="703"/>
      <c r="B31" s="692"/>
      <c r="C31" s="311" t="s">
        <v>29</v>
      </c>
      <c r="D31" s="331">
        <v>24</v>
      </c>
      <c r="E31" s="331">
        <v>26</v>
      </c>
      <c r="F31" s="331">
        <v>50</v>
      </c>
      <c r="G31" s="331">
        <v>46</v>
      </c>
      <c r="H31" s="331">
        <v>40</v>
      </c>
      <c r="I31" s="377">
        <v>86</v>
      </c>
      <c r="J31" s="334"/>
      <c r="K31" s="49">
        <f t="shared" si="0"/>
        <v>136</v>
      </c>
      <c r="M31">
        <v>19</v>
      </c>
    </row>
    <row r="32" spans="1:13" x14ac:dyDescent="0.2">
      <c r="A32" s="703"/>
      <c r="B32" s="692"/>
      <c r="C32" s="311" t="s">
        <v>30</v>
      </c>
      <c r="D32" s="331">
        <v>5</v>
      </c>
      <c r="E32" s="331">
        <v>6</v>
      </c>
      <c r="F32" s="331">
        <v>11</v>
      </c>
      <c r="G32" s="331">
        <v>11</v>
      </c>
      <c r="H32" s="331">
        <v>6</v>
      </c>
      <c r="I32" s="377">
        <v>17</v>
      </c>
      <c r="J32" s="334"/>
      <c r="K32" s="49">
        <f t="shared" si="0"/>
        <v>28</v>
      </c>
      <c r="M32">
        <v>20</v>
      </c>
    </row>
    <row r="33" spans="1:13" x14ac:dyDescent="0.2">
      <c r="A33" s="703"/>
      <c r="B33" s="692"/>
      <c r="C33" s="311" t="s">
        <v>31</v>
      </c>
      <c r="D33" s="331">
        <v>6</v>
      </c>
      <c r="E33" s="331">
        <v>8</v>
      </c>
      <c r="F33" s="331">
        <v>14</v>
      </c>
      <c r="G33" s="331">
        <v>48</v>
      </c>
      <c r="H33" s="331">
        <v>31</v>
      </c>
      <c r="I33" s="377">
        <v>79</v>
      </c>
      <c r="J33" s="334"/>
      <c r="K33" s="49">
        <f t="shared" si="0"/>
        <v>93</v>
      </c>
      <c r="M33">
        <v>21</v>
      </c>
    </row>
    <row r="34" spans="1:13" x14ac:dyDescent="0.2">
      <c r="A34" s="703"/>
      <c r="B34" s="692"/>
      <c r="C34" s="311" t="s">
        <v>32</v>
      </c>
      <c r="D34" s="331">
        <v>20</v>
      </c>
      <c r="E34" s="331">
        <v>12</v>
      </c>
      <c r="F34" s="331">
        <v>32</v>
      </c>
      <c r="G34" s="331">
        <v>48</v>
      </c>
      <c r="H34" s="331">
        <v>59</v>
      </c>
      <c r="I34" s="377">
        <v>107</v>
      </c>
      <c r="J34" s="334"/>
      <c r="K34" s="49">
        <f t="shared" si="0"/>
        <v>139</v>
      </c>
      <c r="M34">
        <v>22</v>
      </c>
    </row>
    <row r="35" spans="1:13" ht="12.75" customHeight="1" x14ac:dyDescent="0.2">
      <c r="A35" s="703"/>
      <c r="B35" s="692"/>
      <c r="C35" s="311" t="s">
        <v>33</v>
      </c>
      <c r="D35" s="330">
        <v>4</v>
      </c>
      <c r="E35" s="330">
        <v>8</v>
      </c>
      <c r="F35" s="330">
        <v>12</v>
      </c>
      <c r="G35" s="330">
        <v>39</v>
      </c>
      <c r="H35" s="330">
        <v>32</v>
      </c>
      <c r="I35" s="376">
        <v>71</v>
      </c>
      <c r="J35" s="334"/>
      <c r="K35" s="48">
        <f t="shared" si="0"/>
        <v>83</v>
      </c>
      <c r="M35">
        <v>23</v>
      </c>
    </row>
    <row r="36" spans="1:13" x14ac:dyDescent="0.2">
      <c r="A36" s="703"/>
      <c r="B36" s="692"/>
      <c r="C36" s="312" t="s">
        <v>34</v>
      </c>
      <c r="D36" s="331">
        <v>0</v>
      </c>
      <c r="E36" s="331">
        <v>0</v>
      </c>
      <c r="F36" s="331">
        <v>0</v>
      </c>
      <c r="G36" s="331">
        <v>16</v>
      </c>
      <c r="H36" s="331">
        <v>7</v>
      </c>
      <c r="I36" s="377">
        <v>23</v>
      </c>
      <c r="J36" s="334"/>
      <c r="K36" s="49">
        <f t="shared" si="0"/>
        <v>23</v>
      </c>
      <c r="M36">
        <v>24</v>
      </c>
    </row>
    <row r="37" spans="1:13" ht="13.5" x14ac:dyDescent="0.25">
      <c r="A37" s="703"/>
      <c r="B37" s="694" t="s">
        <v>598</v>
      </c>
      <c r="C37" s="695"/>
      <c r="D37" s="319">
        <v>105</v>
      </c>
      <c r="E37" s="319">
        <v>88</v>
      </c>
      <c r="F37" s="166">
        <v>193</v>
      </c>
      <c r="G37" s="319">
        <v>383</v>
      </c>
      <c r="H37" s="319">
        <v>272</v>
      </c>
      <c r="I37" s="350">
        <v>655</v>
      </c>
      <c r="J37" s="379"/>
      <c r="K37" s="52">
        <f t="shared" si="0"/>
        <v>848</v>
      </c>
      <c r="M37" t="s">
        <v>350</v>
      </c>
    </row>
    <row r="38" spans="1:13" ht="12.75" customHeight="1" x14ac:dyDescent="0.2">
      <c r="A38" s="703"/>
      <c r="B38" s="692" t="s">
        <v>599</v>
      </c>
      <c r="C38" s="311" t="s">
        <v>35</v>
      </c>
      <c r="D38" s="331">
        <v>5</v>
      </c>
      <c r="E38" s="331">
        <v>3</v>
      </c>
      <c r="F38" s="331">
        <v>8</v>
      </c>
      <c r="G38" s="331">
        <v>42</v>
      </c>
      <c r="H38" s="331">
        <v>20</v>
      </c>
      <c r="I38" s="377">
        <v>62</v>
      </c>
      <c r="J38" s="334"/>
      <c r="K38" s="49">
        <f t="shared" si="0"/>
        <v>70</v>
      </c>
      <c r="M38">
        <v>70</v>
      </c>
    </row>
    <row r="39" spans="1:13" x14ac:dyDescent="0.2">
      <c r="A39" s="703"/>
      <c r="B39" s="692"/>
      <c r="C39" s="311" t="s">
        <v>36</v>
      </c>
      <c r="D39" s="331">
        <v>10</v>
      </c>
      <c r="E39" s="331">
        <v>2</v>
      </c>
      <c r="F39" s="331">
        <v>12</v>
      </c>
      <c r="G39" s="331">
        <v>61</v>
      </c>
      <c r="H39" s="331">
        <v>28</v>
      </c>
      <c r="I39" s="377">
        <v>89</v>
      </c>
      <c r="J39" s="334"/>
      <c r="K39" s="49">
        <f t="shared" si="0"/>
        <v>101</v>
      </c>
      <c r="M39">
        <v>71</v>
      </c>
    </row>
    <row r="40" spans="1:13" ht="12.75" customHeight="1" x14ac:dyDescent="0.2">
      <c r="A40" s="703"/>
      <c r="B40" s="692"/>
      <c r="C40" s="311" t="s">
        <v>37</v>
      </c>
      <c r="D40" s="331">
        <v>1</v>
      </c>
      <c r="E40" s="331">
        <v>3</v>
      </c>
      <c r="F40" s="331">
        <v>4</v>
      </c>
      <c r="G40" s="331">
        <v>2</v>
      </c>
      <c r="H40" s="331">
        <v>2</v>
      </c>
      <c r="I40" s="377">
        <v>4</v>
      </c>
      <c r="J40" s="334"/>
      <c r="K40" s="49">
        <f t="shared" si="0"/>
        <v>8</v>
      </c>
      <c r="M40">
        <v>72</v>
      </c>
    </row>
    <row r="41" spans="1:13" x14ac:dyDescent="0.2">
      <c r="A41" s="703"/>
      <c r="B41" s="692"/>
      <c r="C41" s="311" t="s">
        <v>38</v>
      </c>
      <c r="D41" s="331">
        <v>0</v>
      </c>
      <c r="E41" s="331">
        <v>2</v>
      </c>
      <c r="F41" s="331">
        <v>2</v>
      </c>
      <c r="G41" s="331">
        <v>2</v>
      </c>
      <c r="H41" s="331">
        <v>0</v>
      </c>
      <c r="I41" s="377">
        <v>2</v>
      </c>
      <c r="J41" s="334"/>
      <c r="K41" s="49">
        <f t="shared" si="0"/>
        <v>4</v>
      </c>
      <c r="M41">
        <v>73</v>
      </c>
    </row>
    <row r="42" spans="1:13" x14ac:dyDescent="0.2">
      <c r="A42" s="703"/>
      <c r="B42" s="692"/>
      <c r="C42" s="311" t="s">
        <v>39</v>
      </c>
      <c r="D42" s="331">
        <v>5</v>
      </c>
      <c r="E42" s="331">
        <v>10</v>
      </c>
      <c r="F42" s="331">
        <v>15</v>
      </c>
      <c r="G42" s="331">
        <v>34</v>
      </c>
      <c r="H42" s="331">
        <v>42</v>
      </c>
      <c r="I42" s="377">
        <v>76</v>
      </c>
      <c r="J42" s="334"/>
      <c r="K42" s="49">
        <f t="shared" si="0"/>
        <v>91</v>
      </c>
      <c r="M42">
        <v>74</v>
      </c>
    </row>
    <row r="43" spans="1:13" ht="13.5" x14ac:dyDescent="0.25">
      <c r="A43" s="703"/>
      <c r="B43" s="694" t="s">
        <v>600</v>
      </c>
      <c r="C43" s="695"/>
      <c r="D43" s="319">
        <v>21</v>
      </c>
      <c r="E43" s="319">
        <v>20</v>
      </c>
      <c r="F43" s="166">
        <v>41</v>
      </c>
      <c r="G43" s="319">
        <v>141</v>
      </c>
      <c r="H43" s="319">
        <v>92</v>
      </c>
      <c r="I43" s="350">
        <v>233</v>
      </c>
      <c r="J43" s="379"/>
      <c r="K43" s="52">
        <f t="shared" si="0"/>
        <v>274</v>
      </c>
      <c r="M43" t="s">
        <v>363</v>
      </c>
    </row>
    <row r="44" spans="1:13" ht="12.75" customHeight="1" x14ac:dyDescent="0.2">
      <c r="A44" s="703"/>
      <c r="B44" s="692" t="s">
        <v>601</v>
      </c>
      <c r="C44" s="310" t="s">
        <v>41</v>
      </c>
      <c r="D44" s="330">
        <v>0</v>
      </c>
      <c r="E44" s="330">
        <v>0</v>
      </c>
      <c r="F44" s="330">
        <v>0</v>
      </c>
      <c r="G44" s="330">
        <v>1</v>
      </c>
      <c r="H44" s="330">
        <v>2</v>
      </c>
      <c r="I44" s="376">
        <v>3</v>
      </c>
      <c r="J44" s="334"/>
      <c r="K44" s="48">
        <f t="shared" si="0"/>
        <v>3</v>
      </c>
      <c r="M44">
        <v>76</v>
      </c>
    </row>
    <row r="45" spans="1:13" x14ac:dyDescent="0.2">
      <c r="A45" s="703"/>
      <c r="B45" s="692"/>
      <c r="C45" s="464" t="s">
        <v>276</v>
      </c>
      <c r="D45" s="333"/>
      <c r="E45" s="333"/>
      <c r="F45" s="333"/>
      <c r="G45" s="333"/>
      <c r="H45" s="333"/>
      <c r="I45" s="380"/>
      <c r="J45" s="334"/>
      <c r="K45" s="53">
        <f t="shared" si="0"/>
        <v>0</v>
      </c>
      <c r="M45">
        <v>77</v>
      </c>
    </row>
    <row r="46" spans="1:13" ht="13.5" x14ac:dyDescent="0.2">
      <c r="A46" s="704"/>
      <c r="B46" s="699" t="s">
        <v>42</v>
      </c>
      <c r="C46" s="700"/>
      <c r="D46" s="338">
        <v>0</v>
      </c>
      <c r="E46" s="338">
        <v>0</v>
      </c>
      <c r="F46" s="43">
        <v>0</v>
      </c>
      <c r="G46" s="338">
        <v>1</v>
      </c>
      <c r="H46" s="338">
        <v>2</v>
      </c>
      <c r="I46" s="44">
        <v>3</v>
      </c>
      <c r="J46" s="334"/>
      <c r="K46" s="527">
        <f t="shared" si="0"/>
        <v>3</v>
      </c>
      <c r="M46" t="s">
        <v>40</v>
      </c>
    </row>
    <row r="47" spans="1:13" x14ac:dyDescent="0.2">
      <c r="A47" s="698" t="s">
        <v>602</v>
      </c>
      <c r="B47" s="698"/>
      <c r="C47" s="698"/>
      <c r="D47" s="40">
        <v>156</v>
      </c>
      <c r="E47" s="40">
        <v>122</v>
      </c>
      <c r="F47" s="43">
        <v>278</v>
      </c>
      <c r="G47" s="40">
        <v>892</v>
      </c>
      <c r="H47" s="40">
        <v>505</v>
      </c>
      <c r="I47" s="44">
        <v>1397</v>
      </c>
      <c r="J47" s="334"/>
      <c r="K47" s="54">
        <f t="shared" si="0"/>
        <v>1675</v>
      </c>
      <c r="M47" t="s">
        <v>591</v>
      </c>
    </row>
    <row r="48" spans="1:13" ht="12.75" customHeight="1" x14ac:dyDescent="0.2">
      <c r="A48" s="702" t="s">
        <v>592</v>
      </c>
      <c r="B48" s="713" t="s">
        <v>604</v>
      </c>
      <c r="C48" s="311" t="s">
        <v>45</v>
      </c>
      <c r="D48" s="331">
        <v>12</v>
      </c>
      <c r="E48" s="331">
        <v>29</v>
      </c>
      <c r="F48" s="331">
        <v>41</v>
      </c>
      <c r="G48" s="331">
        <v>12</v>
      </c>
      <c r="H48" s="331">
        <v>59</v>
      </c>
      <c r="I48" s="377">
        <v>71</v>
      </c>
      <c r="J48" s="334"/>
      <c r="K48" s="49">
        <f t="shared" si="0"/>
        <v>112</v>
      </c>
      <c r="M48">
        <v>25</v>
      </c>
    </row>
    <row r="49" spans="1:13" x14ac:dyDescent="0.2">
      <c r="A49" s="703"/>
      <c r="B49" s="710"/>
      <c r="C49" s="311" t="s">
        <v>46</v>
      </c>
      <c r="D49" s="331">
        <v>10</v>
      </c>
      <c r="E49" s="331">
        <v>15</v>
      </c>
      <c r="F49" s="331">
        <v>25</v>
      </c>
      <c r="G49" s="331">
        <v>16</v>
      </c>
      <c r="H49" s="331">
        <v>39</v>
      </c>
      <c r="I49" s="377">
        <v>55</v>
      </c>
      <c r="J49" s="334"/>
      <c r="K49" s="49">
        <f t="shared" si="0"/>
        <v>80</v>
      </c>
      <c r="M49">
        <v>26</v>
      </c>
    </row>
    <row r="50" spans="1:13" x14ac:dyDescent="0.2">
      <c r="A50" s="703"/>
      <c r="B50" s="710"/>
      <c r="C50" s="310" t="s">
        <v>47</v>
      </c>
      <c r="D50" s="330">
        <v>21</v>
      </c>
      <c r="E50" s="330">
        <v>34</v>
      </c>
      <c r="F50" s="330">
        <v>55</v>
      </c>
      <c r="G50" s="330">
        <v>79</v>
      </c>
      <c r="H50" s="330">
        <v>174</v>
      </c>
      <c r="I50" s="376">
        <v>253</v>
      </c>
      <c r="J50" s="334"/>
      <c r="K50" s="48">
        <f t="shared" si="0"/>
        <v>308</v>
      </c>
      <c r="M50">
        <v>27</v>
      </c>
    </row>
    <row r="51" spans="1:13" ht="12.75" customHeight="1" x14ac:dyDescent="0.25">
      <c r="A51" s="703"/>
      <c r="B51" s="694" t="s">
        <v>605</v>
      </c>
      <c r="C51" s="695"/>
      <c r="D51" s="319">
        <v>43</v>
      </c>
      <c r="E51" s="319">
        <v>78</v>
      </c>
      <c r="F51" s="166">
        <v>121</v>
      </c>
      <c r="G51" s="319">
        <v>107</v>
      </c>
      <c r="H51" s="319">
        <v>272</v>
      </c>
      <c r="I51" s="350">
        <v>379</v>
      </c>
      <c r="J51" s="379"/>
      <c r="K51" s="52">
        <f t="shared" si="0"/>
        <v>500</v>
      </c>
      <c r="M51" t="s">
        <v>593</v>
      </c>
    </row>
    <row r="52" spans="1:13" ht="12.75" customHeight="1" x14ac:dyDescent="0.2">
      <c r="A52" s="703"/>
      <c r="B52" s="710" t="s">
        <v>83</v>
      </c>
      <c r="C52" s="311" t="s">
        <v>48</v>
      </c>
      <c r="D52" s="331">
        <v>4</v>
      </c>
      <c r="E52" s="331">
        <v>11</v>
      </c>
      <c r="F52" s="331">
        <v>15</v>
      </c>
      <c r="G52" s="331">
        <v>16</v>
      </c>
      <c r="H52" s="331">
        <v>19</v>
      </c>
      <c r="I52" s="377">
        <v>35</v>
      </c>
      <c r="J52" s="334"/>
      <c r="K52" s="49">
        <f t="shared" si="0"/>
        <v>50</v>
      </c>
      <c r="M52">
        <v>28</v>
      </c>
    </row>
    <row r="53" spans="1:13" x14ac:dyDescent="0.2">
      <c r="A53" s="703"/>
      <c r="B53" s="697"/>
      <c r="C53" s="311" t="s">
        <v>49</v>
      </c>
      <c r="D53" s="331">
        <v>0</v>
      </c>
      <c r="E53" s="331">
        <v>1</v>
      </c>
      <c r="F53" s="331">
        <v>1</v>
      </c>
      <c r="G53" s="331">
        <v>0</v>
      </c>
      <c r="H53" s="331">
        <v>5</v>
      </c>
      <c r="I53" s="377">
        <v>5</v>
      </c>
      <c r="J53" s="334"/>
      <c r="K53" s="49">
        <f t="shared" si="0"/>
        <v>6</v>
      </c>
      <c r="M53">
        <v>29</v>
      </c>
    </row>
    <row r="54" spans="1:13" x14ac:dyDescent="0.2">
      <c r="A54" s="703"/>
      <c r="B54" s="697"/>
      <c r="C54" s="312" t="s">
        <v>50</v>
      </c>
      <c r="D54" s="333">
        <v>0</v>
      </c>
      <c r="E54" s="333">
        <v>4</v>
      </c>
      <c r="F54" s="333">
        <v>4</v>
      </c>
      <c r="G54" s="333">
        <v>2</v>
      </c>
      <c r="H54" s="333">
        <v>11</v>
      </c>
      <c r="I54" s="380">
        <v>13</v>
      </c>
      <c r="J54" s="334"/>
      <c r="K54" s="53">
        <f t="shared" si="0"/>
        <v>17</v>
      </c>
      <c r="M54">
        <v>30</v>
      </c>
    </row>
    <row r="55" spans="1:13" ht="13.5" x14ac:dyDescent="0.2">
      <c r="A55" s="703"/>
      <c r="B55" s="699" t="s">
        <v>51</v>
      </c>
      <c r="C55" s="700"/>
      <c r="D55" s="319">
        <v>4</v>
      </c>
      <c r="E55" s="319">
        <v>16</v>
      </c>
      <c r="F55" s="166">
        <v>20</v>
      </c>
      <c r="G55" s="319">
        <v>18</v>
      </c>
      <c r="H55" s="319">
        <v>35</v>
      </c>
      <c r="I55" s="166">
        <v>53</v>
      </c>
      <c r="J55" s="334"/>
      <c r="K55" s="52">
        <f t="shared" si="0"/>
        <v>73</v>
      </c>
      <c r="M55" t="s">
        <v>377</v>
      </c>
    </row>
    <row r="56" spans="1:13" ht="12.75" customHeight="1" x14ac:dyDescent="0.2">
      <c r="A56" s="703"/>
      <c r="B56" s="710" t="s">
        <v>84</v>
      </c>
      <c r="C56" s="310" t="s">
        <v>52</v>
      </c>
      <c r="D56" s="330">
        <v>5</v>
      </c>
      <c r="E56" s="330">
        <v>4</v>
      </c>
      <c r="F56" s="330">
        <v>9</v>
      </c>
      <c r="G56" s="330">
        <v>8</v>
      </c>
      <c r="H56" s="330">
        <v>17</v>
      </c>
      <c r="I56" s="376">
        <v>25</v>
      </c>
      <c r="J56" s="334"/>
      <c r="K56" s="48">
        <f t="shared" si="0"/>
        <v>34</v>
      </c>
      <c r="M56">
        <v>31</v>
      </c>
    </row>
    <row r="57" spans="1:13" x14ac:dyDescent="0.2">
      <c r="A57" s="703"/>
      <c r="B57" s="697"/>
      <c r="C57" s="311" t="s">
        <v>53</v>
      </c>
      <c r="D57" s="331">
        <v>5</v>
      </c>
      <c r="E57" s="331">
        <v>4</v>
      </c>
      <c r="F57" s="331">
        <v>9</v>
      </c>
      <c r="G57" s="331">
        <v>23</v>
      </c>
      <c r="H57" s="331">
        <v>21</v>
      </c>
      <c r="I57" s="377">
        <v>44</v>
      </c>
      <c r="J57" s="334"/>
      <c r="K57" s="49">
        <f t="shared" si="0"/>
        <v>53</v>
      </c>
      <c r="M57">
        <v>32</v>
      </c>
    </row>
    <row r="58" spans="1:13" x14ac:dyDescent="0.2">
      <c r="A58" s="703"/>
      <c r="B58" s="697"/>
      <c r="C58" s="312" t="s">
        <v>54</v>
      </c>
      <c r="D58" s="332">
        <v>2</v>
      </c>
      <c r="E58" s="332">
        <v>1</v>
      </c>
      <c r="F58" s="332">
        <v>3</v>
      </c>
      <c r="G58" s="332">
        <v>13</v>
      </c>
      <c r="H58" s="332">
        <v>15</v>
      </c>
      <c r="I58" s="378">
        <v>28</v>
      </c>
      <c r="J58" s="334"/>
      <c r="K58" s="50">
        <f t="shared" si="0"/>
        <v>31</v>
      </c>
      <c r="M58">
        <v>33</v>
      </c>
    </row>
    <row r="59" spans="1:13" ht="13.5" x14ac:dyDescent="0.2">
      <c r="A59" s="703"/>
      <c r="B59" s="699" t="s">
        <v>55</v>
      </c>
      <c r="C59" s="700"/>
      <c r="D59" s="319">
        <v>12</v>
      </c>
      <c r="E59" s="319">
        <v>9</v>
      </c>
      <c r="F59" s="166">
        <v>21</v>
      </c>
      <c r="G59" s="319">
        <v>44</v>
      </c>
      <c r="H59" s="319">
        <v>53</v>
      </c>
      <c r="I59" s="166">
        <v>97</v>
      </c>
      <c r="J59" s="334"/>
      <c r="K59" s="52">
        <f t="shared" si="0"/>
        <v>118</v>
      </c>
      <c r="M59" t="s">
        <v>381</v>
      </c>
    </row>
    <row r="60" spans="1:13" ht="12.75" customHeight="1" x14ac:dyDescent="0.2">
      <c r="A60" s="703"/>
      <c r="B60" s="710" t="s">
        <v>85</v>
      </c>
      <c r="C60" s="310" t="s">
        <v>56</v>
      </c>
      <c r="D60" s="330">
        <v>0</v>
      </c>
      <c r="E60" s="330">
        <v>0</v>
      </c>
      <c r="F60" s="330">
        <v>0</v>
      </c>
      <c r="G60" s="330">
        <v>0</v>
      </c>
      <c r="H60" s="330">
        <v>2</v>
      </c>
      <c r="I60" s="376">
        <v>2</v>
      </c>
      <c r="J60" s="334"/>
      <c r="K60" s="48">
        <f t="shared" si="0"/>
        <v>2</v>
      </c>
      <c r="M60">
        <v>34</v>
      </c>
    </row>
    <row r="61" spans="1:13" x14ac:dyDescent="0.2">
      <c r="A61" s="703"/>
      <c r="B61" s="697"/>
      <c r="C61" s="311" t="s">
        <v>57</v>
      </c>
      <c r="D61" s="331">
        <v>12</v>
      </c>
      <c r="E61" s="331">
        <v>19</v>
      </c>
      <c r="F61" s="331">
        <v>31</v>
      </c>
      <c r="G61" s="331">
        <v>24</v>
      </c>
      <c r="H61" s="331">
        <v>15</v>
      </c>
      <c r="I61" s="377">
        <v>39</v>
      </c>
      <c r="J61" s="334"/>
      <c r="K61" s="49">
        <f t="shared" si="0"/>
        <v>70</v>
      </c>
      <c r="M61">
        <v>35</v>
      </c>
    </row>
    <row r="62" spans="1:13" x14ac:dyDescent="0.2">
      <c r="A62" s="703"/>
      <c r="B62" s="697"/>
      <c r="C62" s="311" t="s">
        <v>58</v>
      </c>
      <c r="D62" s="331">
        <v>3</v>
      </c>
      <c r="E62" s="331">
        <v>3</v>
      </c>
      <c r="F62" s="331">
        <v>6</v>
      </c>
      <c r="G62" s="331">
        <v>5</v>
      </c>
      <c r="H62" s="331">
        <v>13</v>
      </c>
      <c r="I62" s="377">
        <v>18</v>
      </c>
      <c r="J62" s="334"/>
      <c r="K62" s="49">
        <f t="shared" si="0"/>
        <v>24</v>
      </c>
      <c r="M62">
        <v>36</v>
      </c>
    </row>
    <row r="63" spans="1:13" x14ac:dyDescent="0.2">
      <c r="A63" s="703"/>
      <c r="B63" s="697"/>
      <c r="C63" s="311" t="s">
        <v>59</v>
      </c>
      <c r="D63" s="331">
        <v>1</v>
      </c>
      <c r="E63" s="331">
        <v>0</v>
      </c>
      <c r="F63" s="331">
        <v>1</v>
      </c>
      <c r="G63" s="331">
        <v>1</v>
      </c>
      <c r="H63" s="331">
        <v>0</v>
      </c>
      <c r="I63" s="377">
        <v>1</v>
      </c>
      <c r="J63" s="334"/>
      <c r="K63" s="49">
        <f t="shared" si="0"/>
        <v>2</v>
      </c>
      <c r="M63">
        <v>37</v>
      </c>
    </row>
    <row r="64" spans="1:13" ht="11.25" customHeight="1" x14ac:dyDescent="0.25">
      <c r="A64" s="703"/>
      <c r="B64" s="694" t="s">
        <v>60</v>
      </c>
      <c r="C64" s="695"/>
      <c r="D64" s="319">
        <v>16</v>
      </c>
      <c r="E64" s="319">
        <v>22</v>
      </c>
      <c r="F64" s="166">
        <v>38</v>
      </c>
      <c r="G64" s="319">
        <v>30</v>
      </c>
      <c r="H64" s="319">
        <v>30</v>
      </c>
      <c r="I64" s="350">
        <v>60</v>
      </c>
      <c r="J64" s="379"/>
      <c r="K64" s="52">
        <f t="shared" si="0"/>
        <v>98</v>
      </c>
      <c r="M64" t="s">
        <v>385</v>
      </c>
    </row>
    <row r="65" spans="1:13" ht="15.75" customHeight="1" x14ac:dyDescent="0.2">
      <c r="A65" s="703"/>
      <c r="B65" s="710" t="s">
        <v>86</v>
      </c>
      <c r="C65" s="310" t="s">
        <v>61</v>
      </c>
      <c r="D65" s="331">
        <v>14</v>
      </c>
      <c r="E65" s="331">
        <v>20</v>
      </c>
      <c r="F65" s="331">
        <v>34</v>
      </c>
      <c r="G65" s="331">
        <v>27</v>
      </c>
      <c r="H65" s="331">
        <v>84</v>
      </c>
      <c r="I65" s="377">
        <v>111</v>
      </c>
      <c r="J65" s="334"/>
      <c r="K65" s="49">
        <f t="shared" si="0"/>
        <v>145</v>
      </c>
      <c r="M65">
        <v>60</v>
      </c>
    </row>
    <row r="66" spans="1:13" x14ac:dyDescent="0.2">
      <c r="A66" s="703"/>
      <c r="B66" s="697"/>
      <c r="C66" s="311" t="s">
        <v>62</v>
      </c>
      <c r="D66" s="331">
        <v>9</v>
      </c>
      <c r="E66" s="331">
        <v>20</v>
      </c>
      <c r="F66" s="331">
        <v>29</v>
      </c>
      <c r="G66" s="331">
        <v>22</v>
      </c>
      <c r="H66" s="331">
        <v>64</v>
      </c>
      <c r="I66" s="377">
        <v>86</v>
      </c>
      <c r="J66" s="334"/>
      <c r="K66" s="49">
        <f t="shared" si="0"/>
        <v>115</v>
      </c>
      <c r="M66">
        <v>61</v>
      </c>
    </row>
    <row r="67" spans="1:13" x14ac:dyDescent="0.2">
      <c r="A67" s="703"/>
      <c r="B67" s="697"/>
      <c r="C67" s="311" t="s">
        <v>63</v>
      </c>
      <c r="D67" s="331">
        <v>2</v>
      </c>
      <c r="E67" s="331">
        <v>9</v>
      </c>
      <c r="F67" s="331">
        <v>11</v>
      </c>
      <c r="G67" s="331">
        <v>19</v>
      </c>
      <c r="H67" s="331">
        <v>22</v>
      </c>
      <c r="I67" s="377">
        <v>41</v>
      </c>
      <c r="J67" s="334"/>
      <c r="K67" s="49">
        <f t="shared" si="0"/>
        <v>52</v>
      </c>
      <c r="M67">
        <v>62</v>
      </c>
    </row>
    <row r="68" spans="1:13" ht="15" customHeight="1" x14ac:dyDescent="0.2">
      <c r="A68" s="703"/>
      <c r="B68" s="697"/>
      <c r="C68" s="311" t="s">
        <v>64</v>
      </c>
      <c r="D68" s="331">
        <v>6</v>
      </c>
      <c r="E68" s="331">
        <v>15</v>
      </c>
      <c r="F68" s="331">
        <v>21</v>
      </c>
      <c r="G68" s="331">
        <v>12</v>
      </c>
      <c r="H68" s="331">
        <v>35</v>
      </c>
      <c r="I68" s="377">
        <v>47</v>
      </c>
      <c r="J68" s="334"/>
      <c r="K68" s="49">
        <f t="shared" si="0"/>
        <v>68</v>
      </c>
      <c r="M68">
        <v>63</v>
      </c>
    </row>
    <row r="69" spans="1:13" ht="15" customHeight="1" x14ac:dyDescent="0.25">
      <c r="A69" s="703"/>
      <c r="B69" s="694" t="s">
        <v>65</v>
      </c>
      <c r="C69" s="695"/>
      <c r="D69" s="319">
        <v>31</v>
      </c>
      <c r="E69" s="319">
        <v>64</v>
      </c>
      <c r="F69" s="166">
        <v>95</v>
      </c>
      <c r="G69" s="319">
        <v>80</v>
      </c>
      <c r="H69" s="319">
        <v>205</v>
      </c>
      <c r="I69" s="350">
        <v>285</v>
      </c>
      <c r="J69" s="379"/>
      <c r="K69" s="52">
        <f t="shared" si="0"/>
        <v>380</v>
      </c>
      <c r="M69" t="s">
        <v>594</v>
      </c>
    </row>
    <row r="70" spans="1:13" ht="15" customHeight="1" x14ac:dyDescent="0.2">
      <c r="A70" s="703"/>
      <c r="B70" s="710" t="s">
        <v>87</v>
      </c>
      <c r="C70" s="310" t="s">
        <v>66</v>
      </c>
      <c r="D70" s="331">
        <v>19</v>
      </c>
      <c r="E70" s="331">
        <v>17</v>
      </c>
      <c r="F70" s="331">
        <v>36</v>
      </c>
      <c r="G70" s="331">
        <v>38</v>
      </c>
      <c r="H70" s="331">
        <v>22</v>
      </c>
      <c r="I70" s="377">
        <v>60</v>
      </c>
      <c r="J70" s="334"/>
      <c r="K70" s="49">
        <f t="shared" si="0"/>
        <v>96</v>
      </c>
      <c r="M70">
        <v>64</v>
      </c>
    </row>
    <row r="71" spans="1:13" ht="15" customHeight="1" x14ac:dyDescent="0.2">
      <c r="A71" s="703"/>
      <c r="B71" s="697"/>
      <c r="C71" s="311" t="s">
        <v>67</v>
      </c>
      <c r="D71" s="331">
        <v>3</v>
      </c>
      <c r="E71" s="331">
        <v>6</v>
      </c>
      <c r="F71" s="331">
        <v>9</v>
      </c>
      <c r="G71" s="331">
        <v>19</v>
      </c>
      <c r="H71" s="331">
        <v>15</v>
      </c>
      <c r="I71" s="377">
        <v>34</v>
      </c>
      <c r="J71" s="334"/>
      <c r="K71" s="49">
        <f t="shared" si="0"/>
        <v>43</v>
      </c>
      <c r="M71">
        <v>65</v>
      </c>
    </row>
    <row r="72" spans="1:13" ht="15" customHeight="1" x14ac:dyDescent="0.2">
      <c r="A72" s="703"/>
      <c r="B72" s="697"/>
      <c r="C72" s="311" t="s">
        <v>68</v>
      </c>
      <c r="D72" s="331">
        <v>3</v>
      </c>
      <c r="E72" s="331">
        <v>0</v>
      </c>
      <c r="F72" s="331">
        <v>3</v>
      </c>
      <c r="G72" s="331">
        <v>16</v>
      </c>
      <c r="H72" s="331">
        <v>11</v>
      </c>
      <c r="I72" s="377">
        <v>27</v>
      </c>
      <c r="J72" s="334"/>
      <c r="K72" s="49">
        <f t="shared" si="0"/>
        <v>30</v>
      </c>
      <c r="M72">
        <v>66</v>
      </c>
    </row>
    <row r="73" spans="1:13" x14ac:dyDescent="0.2">
      <c r="A73" s="703"/>
      <c r="B73" s="697"/>
      <c r="C73" s="311" t="s">
        <v>69</v>
      </c>
      <c r="D73" s="331">
        <v>12</v>
      </c>
      <c r="E73" s="331">
        <v>4</v>
      </c>
      <c r="F73" s="331">
        <v>16</v>
      </c>
      <c r="G73" s="331">
        <v>21</v>
      </c>
      <c r="H73" s="331">
        <v>16</v>
      </c>
      <c r="I73" s="377">
        <v>37</v>
      </c>
      <c r="J73" s="334"/>
      <c r="K73" s="49">
        <f t="shared" si="0"/>
        <v>53</v>
      </c>
      <c r="M73">
        <v>67</v>
      </c>
    </row>
    <row r="74" spans="1:13" ht="12.75" customHeight="1" x14ac:dyDescent="0.2">
      <c r="A74" s="703"/>
      <c r="B74" s="697"/>
      <c r="C74" s="311" t="s">
        <v>70</v>
      </c>
      <c r="D74" s="330">
        <v>6</v>
      </c>
      <c r="E74" s="330">
        <v>3</v>
      </c>
      <c r="F74" s="330">
        <v>9</v>
      </c>
      <c r="G74" s="330">
        <v>13</v>
      </c>
      <c r="H74" s="330">
        <v>9</v>
      </c>
      <c r="I74" s="376">
        <v>22</v>
      </c>
      <c r="J74" s="334"/>
      <c r="K74" s="48">
        <f t="shared" ref="K74:K83" si="1">I74+F74</f>
        <v>31</v>
      </c>
      <c r="M74">
        <v>68</v>
      </c>
    </row>
    <row r="75" spans="1:13" x14ac:dyDescent="0.2">
      <c r="A75" s="703"/>
      <c r="B75" s="697"/>
      <c r="C75" s="312" t="s">
        <v>71</v>
      </c>
      <c r="D75" s="331">
        <v>3</v>
      </c>
      <c r="E75" s="331">
        <v>1</v>
      </c>
      <c r="F75" s="331">
        <v>4</v>
      </c>
      <c r="G75" s="331">
        <v>14</v>
      </c>
      <c r="H75" s="331">
        <v>10</v>
      </c>
      <c r="I75" s="377">
        <v>24</v>
      </c>
      <c r="J75" s="334"/>
      <c r="K75" s="49">
        <f t="shared" si="1"/>
        <v>28</v>
      </c>
      <c r="M75">
        <v>69</v>
      </c>
    </row>
    <row r="76" spans="1:13" ht="13.5" x14ac:dyDescent="0.25">
      <c r="A76" s="704"/>
      <c r="B76" s="694" t="s">
        <v>72</v>
      </c>
      <c r="C76" s="695"/>
      <c r="D76" s="338">
        <v>46</v>
      </c>
      <c r="E76" s="338">
        <v>31</v>
      </c>
      <c r="F76" s="43">
        <v>77</v>
      </c>
      <c r="G76" s="338">
        <v>121</v>
      </c>
      <c r="H76" s="338">
        <v>83</v>
      </c>
      <c r="I76" s="44">
        <v>204</v>
      </c>
      <c r="J76" s="334"/>
      <c r="K76" s="527">
        <f t="shared" si="1"/>
        <v>281</v>
      </c>
      <c r="M76" t="s">
        <v>595</v>
      </c>
    </row>
    <row r="77" spans="1:13" x14ac:dyDescent="0.2">
      <c r="A77" s="698" t="s">
        <v>603</v>
      </c>
      <c r="B77" s="698"/>
      <c r="C77" s="698"/>
      <c r="D77" s="40">
        <v>152</v>
      </c>
      <c r="E77" s="40">
        <v>220</v>
      </c>
      <c r="F77" s="43">
        <v>372</v>
      </c>
      <c r="G77" s="40">
        <v>400</v>
      </c>
      <c r="H77" s="40">
        <v>678</v>
      </c>
      <c r="I77" s="44">
        <v>1078</v>
      </c>
      <c r="J77" s="334"/>
      <c r="K77" s="54">
        <f t="shared" si="1"/>
        <v>1450</v>
      </c>
      <c r="M77" t="s">
        <v>592</v>
      </c>
    </row>
    <row r="78" spans="1:13" x14ac:dyDescent="0.2">
      <c r="A78" s="711" t="s">
        <v>74</v>
      </c>
      <c r="B78" s="712" t="s">
        <v>75</v>
      </c>
      <c r="C78" s="310" t="s">
        <v>76</v>
      </c>
      <c r="D78" s="331">
        <v>1</v>
      </c>
      <c r="E78" s="331">
        <v>0</v>
      </c>
      <c r="F78" s="331">
        <v>1</v>
      </c>
      <c r="G78" s="331">
        <v>5</v>
      </c>
      <c r="H78" s="331">
        <v>10</v>
      </c>
      <c r="I78" s="377">
        <v>15</v>
      </c>
      <c r="J78" s="334"/>
      <c r="K78" s="49">
        <f t="shared" si="1"/>
        <v>16</v>
      </c>
      <c r="M78">
        <v>85</v>
      </c>
    </row>
    <row r="79" spans="1:13" x14ac:dyDescent="0.2">
      <c r="A79" s="691"/>
      <c r="B79" s="693"/>
      <c r="C79" s="311" t="s">
        <v>77</v>
      </c>
      <c r="D79" s="331">
        <v>1</v>
      </c>
      <c r="E79" s="331">
        <v>1</v>
      </c>
      <c r="F79" s="331">
        <v>2</v>
      </c>
      <c r="G79" s="331">
        <v>14</v>
      </c>
      <c r="H79" s="331">
        <v>16</v>
      </c>
      <c r="I79" s="377">
        <v>30</v>
      </c>
      <c r="J79" s="334"/>
      <c r="K79" s="49">
        <f t="shared" si="1"/>
        <v>32</v>
      </c>
      <c r="M79">
        <v>86</v>
      </c>
    </row>
    <row r="80" spans="1:13" x14ac:dyDescent="0.2">
      <c r="A80" s="691"/>
      <c r="B80" s="693"/>
      <c r="C80" s="311" t="s">
        <v>78</v>
      </c>
      <c r="D80" s="331">
        <v>3</v>
      </c>
      <c r="E80" s="331">
        <v>1</v>
      </c>
      <c r="F80" s="331">
        <v>4</v>
      </c>
      <c r="G80" s="331">
        <v>11</v>
      </c>
      <c r="H80" s="331">
        <v>5</v>
      </c>
      <c r="I80" s="377">
        <v>16</v>
      </c>
      <c r="J80" s="334"/>
      <c r="K80" s="49">
        <f t="shared" si="1"/>
        <v>20</v>
      </c>
      <c r="M80">
        <v>87</v>
      </c>
    </row>
    <row r="81" spans="1:13" x14ac:dyDescent="0.2">
      <c r="A81" s="705" t="s">
        <v>79</v>
      </c>
      <c r="B81" s="705"/>
      <c r="C81" s="705"/>
      <c r="D81" s="40">
        <v>5</v>
      </c>
      <c r="E81" s="40">
        <v>2</v>
      </c>
      <c r="F81" s="43">
        <v>7</v>
      </c>
      <c r="G81" s="40">
        <v>30</v>
      </c>
      <c r="H81" s="40">
        <v>31</v>
      </c>
      <c r="I81" s="44">
        <v>61</v>
      </c>
      <c r="J81" s="334"/>
      <c r="K81" s="54">
        <f t="shared" si="1"/>
        <v>68</v>
      </c>
      <c r="M81" t="s">
        <v>74</v>
      </c>
    </row>
    <row r="82" spans="1:13" x14ac:dyDescent="0.2">
      <c r="A82" s="302"/>
      <c r="B82" s="302"/>
      <c r="C82" s="302"/>
      <c r="D82" s="334"/>
      <c r="E82" s="334"/>
      <c r="F82" s="334"/>
      <c r="G82" s="334"/>
      <c r="H82" s="334"/>
      <c r="I82" s="334"/>
      <c r="J82" s="334"/>
      <c r="K82" s="53"/>
    </row>
    <row r="83" spans="1:13" x14ac:dyDescent="0.2">
      <c r="A83" s="708" t="s">
        <v>442</v>
      </c>
      <c r="B83" s="708"/>
      <c r="C83" s="709"/>
      <c r="D83" s="372">
        <v>9</v>
      </c>
      <c r="E83" s="372">
        <v>11</v>
      </c>
      <c r="F83" s="166">
        <v>20</v>
      </c>
      <c r="G83" s="372">
        <v>38</v>
      </c>
      <c r="H83" s="372">
        <v>29</v>
      </c>
      <c r="I83" s="350">
        <v>67</v>
      </c>
      <c r="J83" s="334"/>
      <c r="K83" s="52">
        <f t="shared" si="1"/>
        <v>87</v>
      </c>
      <c r="M83" t="s">
        <v>596</v>
      </c>
    </row>
    <row r="84" spans="1:13" x14ac:dyDescent="0.2">
      <c r="A84" s="302"/>
      <c r="B84" s="302"/>
      <c r="C84" s="302"/>
      <c r="D84" s="334"/>
      <c r="E84" s="334"/>
      <c r="F84" s="334"/>
      <c r="G84" s="334"/>
      <c r="H84" s="334"/>
      <c r="I84" s="334"/>
      <c r="J84" s="334"/>
      <c r="K84" s="53"/>
    </row>
    <row r="85" spans="1:13" x14ac:dyDescent="0.2">
      <c r="A85" s="706" t="s">
        <v>4</v>
      </c>
      <c r="B85" s="707"/>
      <c r="C85" s="707"/>
      <c r="D85" s="26">
        <f t="shared" ref="D85:E85" si="2">D83+D81+D77+D17+D47</f>
        <v>600</v>
      </c>
      <c r="E85" s="26">
        <f t="shared" si="2"/>
        <v>634</v>
      </c>
      <c r="F85" s="28">
        <f>F83+F81+F77+F17+F47</f>
        <v>1234</v>
      </c>
      <c r="G85" s="26">
        <f t="shared" ref="G85:I85" si="3">G83+G81+G77+G17+G47</f>
        <v>1763</v>
      </c>
      <c r="H85" s="26">
        <f t="shared" si="3"/>
        <v>1625</v>
      </c>
      <c r="I85" s="27">
        <f t="shared" si="3"/>
        <v>3388</v>
      </c>
      <c r="J85" s="334"/>
      <c r="K85" s="52">
        <f>K17+K47+K77+K81+K83</f>
        <v>4622</v>
      </c>
    </row>
    <row r="86" spans="1:13" x14ac:dyDescent="0.2">
      <c r="A86" s="302"/>
      <c r="B86" s="302"/>
      <c r="C86" s="302"/>
      <c r="D86" s="302"/>
      <c r="E86" s="302"/>
      <c r="F86" s="302"/>
      <c r="G86" s="302"/>
      <c r="H86" s="302"/>
      <c r="I86" s="302"/>
      <c r="J86" s="302"/>
      <c r="K86" s="302"/>
    </row>
    <row r="87" spans="1:13" x14ac:dyDescent="0.2">
      <c r="I87" s="601"/>
    </row>
  </sheetData>
  <mergeCells count="39">
    <mergeCell ref="D6:F6"/>
    <mergeCell ref="A3:K3"/>
    <mergeCell ref="K6:K7"/>
    <mergeCell ref="G6:I6"/>
    <mergeCell ref="A18:A46"/>
    <mergeCell ref="B18:B26"/>
    <mergeCell ref="B27:C27"/>
    <mergeCell ref="B28:B36"/>
    <mergeCell ref="B37:C37"/>
    <mergeCell ref="B38:B42"/>
    <mergeCell ref="B43:C43"/>
    <mergeCell ref="B44:B45"/>
    <mergeCell ref="B13:C13"/>
    <mergeCell ref="B16:C16"/>
    <mergeCell ref="A17:C17"/>
    <mergeCell ref="B46:C46"/>
    <mergeCell ref="A83:C83"/>
    <mergeCell ref="A85:C85"/>
    <mergeCell ref="A9:A16"/>
    <mergeCell ref="A81:C81"/>
    <mergeCell ref="B9:B12"/>
    <mergeCell ref="B14:B15"/>
    <mergeCell ref="B56:B58"/>
    <mergeCell ref="B55:C55"/>
    <mergeCell ref="B59:C59"/>
    <mergeCell ref="A77:C77"/>
    <mergeCell ref="A78:A80"/>
    <mergeCell ref="B78:B80"/>
    <mergeCell ref="A47:C47"/>
    <mergeCell ref="A48:A76"/>
    <mergeCell ref="B48:B50"/>
    <mergeCell ref="B51:C51"/>
    <mergeCell ref="B70:B75"/>
    <mergeCell ref="B76:C76"/>
    <mergeCell ref="B52:B54"/>
    <mergeCell ref="B60:B63"/>
    <mergeCell ref="B64:C64"/>
    <mergeCell ref="B65:B68"/>
    <mergeCell ref="B69:C69"/>
  </mergeCells>
  <printOptions horizontalCentered="1"/>
  <pageMargins left="0.70866141732283472" right="0.70866141732283472" top="0.74803149606299213" bottom="0.74803149606299213" header="0.31496062992125984" footer="0.31496062992125984"/>
  <pageSetup paperSize="9" scale="80" firstPageNumber="13" fitToHeight="0" orientation="portrait" r:id="rId1"/>
  <headerFooter>
    <oddFooter>&amp;CPage &amp;P</oddFooter>
  </headerFooter>
  <rowBreaks count="1" manualBreakCount="1">
    <brk id="50"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92D050"/>
    <pageSetUpPr fitToPage="1"/>
  </sheetPr>
  <dimension ref="A3:R73"/>
  <sheetViews>
    <sheetView showGridLines="0" zoomScaleNormal="100" workbookViewId="0">
      <selection activeCell="P26" sqref="P26"/>
    </sheetView>
  </sheetViews>
  <sheetFormatPr baseColWidth="10" defaultRowHeight="12.75" x14ac:dyDescent="0.2"/>
  <cols>
    <col min="1" max="1" width="21.5" bestFit="1" customWidth="1"/>
    <col min="2" max="2" width="8" customWidth="1"/>
    <col min="3" max="3" width="8.6640625" bestFit="1" customWidth="1"/>
    <col min="4" max="4" width="9.33203125" bestFit="1" customWidth="1"/>
    <col min="5" max="5" width="9.33203125" customWidth="1"/>
    <col min="6" max="6" width="15" customWidth="1"/>
    <col min="7" max="7" width="9" customWidth="1"/>
    <col min="8" max="8" width="18.1640625" customWidth="1"/>
    <col min="9" max="9" width="4.33203125" customWidth="1"/>
    <col min="10" max="10" width="13.33203125" bestFit="1" customWidth="1"/>
    <col min="17" max="18" width="12" style="600"/>
  </cols>
  <sheetData>
    <row r="3" spans="1:18" ht="30.75" customHeight="1" x14ac:dyDescent="0.2">
      <c r="A3" s="685" t="s">
        <v>668</v>
      </c>
      <c r="B3" s="685"/>
      <c r="C3" s="685"/>
      <c r="D3" s="685"/>
      <c r="E3" s="685"/>
      <c r="F3" s="685"/>
      <c r="G3" s="685"/>
      <c r="H3" s="685"/>
      <c r="I3" s="82"/>
      <c r="J3" s="82"/>
    </row>
    <row r="6" spans="1:18" x14ac:dyDescent="0.2">
      <c r="A6" s="56"/>
      <c r="B6" s="56"/>
      <c r="C6" s="683" t="s">
        <v>88</v>
      </c>
      <c r="D6" s="683"/>
      <c r="E6" s="683"/>
      <c r="F6" s="719" t="s">
        <v>90</v>
      </c>
      <c r="G6" s="56"/>
      <c r="H6" s="685" t="s">
        <v>468</v>
      </c>
    </row>
    <row r="7" spans="1:18" ht="25.5" x14ac:dyDescent="0.2">
      <c r="A7" s="295" t="s">
        <v>273</v>
      </c>
      <c r="B7" s="295" t="s">
        <v>5</v>
      </c>
      <c r="C7" s="61" t="s">
        <v>117</v>
      </c>
      <c r="D7" s="61" t="s">
        <v>118</v>
      </c>
      <c r="E7" s="57" t="s">
        <v>89</v>
      </c>
      <c r="F7" s="720"/>
      <c r="G7" s="56"/>
      <c r="H7" s="685"/>
    </row>
    <row r="8" spans="1:18" s="78" customFormat="1" x14ac:dyDescent="0.2">
      <c r="A8" s="83"/>
      <c r="B8" s="83"/>
      <c r="C8" s="84"/>
      <c r="D8" s="84"/>
      <c r="E8" s="85"/>
      <c r="F8" s="86"/>
      <c r="G8" s="87"/>
      <c r="H8" s="88"/>
      <c r="Q8" s="600"/>
      <c r="R8" s="600"/>
    </row>
    <row r="9" spans="1:18" x14ac:dyDescent="0.2">
      <c r="A9" s="721" t="s">
        <v>6</v>
      </c>
      <c r="B9" s="62" t="s">
        <v>7</v>
      </c>
      <c r="C9" s="16">
        <v>181</v>
      </c>
      <c r="D9" s="17">
        <v>133</v>
      </c>
      <c r="E9" s="67">
        <v>314</v>
      </c>
      <c r="F9" s="64">
        <v>50</v>
      </c>
      <c r="H9" s="58">
        <f>E9/(E9+F9)</f>
        <v>0.86263736263736268</v>
      </c>
    </row>
    <row r="10" spans="1:18" x14ac:dyDescent="0.2">
      <c r="A10" s="721"/>
      <c r="B10" s="63" t="s">
        <v>8</v>
      </c>
      <c r="C10" s="19">
        <v>93</v>
      </c>
      <c r="D10" s="20">
        <v>125</v>
      </c>
      <c r="E10" s="68">
        <v>218</v>
      </c>
      <c r="F10" s="65">
        <v>44</v>
      </c>
      <c r="H10" s="59">
        <f t="shared" ref="H10:H71" si="0">E10/(E10+F10)</f>
        <v>0.83206106870229013</v>
      </c>
    </row>
    <row r="11" spans="1:18" x14ac:dyDescent="0.2">
      <c r="A11" s="721"/>
      <c r="B11" s="63" t="s">
        <v>9</v>
      </c>
      <c r="C11" s="19">
        <v>22</v>
      </c>
      <c r="D11" s="20">
        <v>27</v>
      </c>
      <c r="E11" s="68">
        <v>49</v>
      </c>
      <c r="F11" s="65">
        <v>10</v>
      </c>
      <c r="H11" s="59">
        <f t="shared" si="0"/>
        <v>0.83050847457627119</v>
      </c>
    </row>
    <row r="12" spans="1:18" x14ac:dyDescent="0.2">
      <c r="A12" s="721"/>
      <c r="B12" s="63" t="s">
        <v>10</v>
      </c>
      <c r="C12" s="19">
        <v>55</v>
      </c>
      <c r="D12" s="20">
        <v>52</v>
      </c>
      <c r="E12" s="68">
        <v>107</v>
      </c>
      <c r="F12" s="65">
        <v>20</v>
      </c>
      <c r="H12" s="59">
        <f t="shared" si="0"/>
        <v>0.84251968503937003</v>
      </c>
    </row>
    <row r="13" spans="1:18" x14ac:dyDescent="0.2">
      <c r="A13" s="721"/>
      <c r="B13" s="63" t="s">
        <v>12</v>
      </c>
      <c r="C13" s="19">
        <v>91</v>
      </c>
      <c r="D13" s="20">
        <v>137</v>
      </c>
      <c r="E13" s="68">
        <v>228</v>
      </c>
      <c r="F13" s="65">
        <v>42</v>
      </c>
      <c r="H13" s="59">
        <f t="shared" si="0"/>
        <v>0.84444444444444444</v>
      </c>
    </row>
    <row r="14" spans="1:18" x14ac:dyDescent="0.2">
      <c r="A14" s="721"/>
      <c r="B14" s="70" t="s">
        <v>13</v>
      </c>
      <c r="C14" s="22">
        <v>133</v>
      </c>
      <c r="D14" s="23">
        <v>87</v>
      </c>
      <c r="E14" s="69">
        <v>220</v>
      </c>
      <c r="F14" s="66">
        <v>40</v>
      </c>
      <c r="H14" s="60">
        <f t="shared" si="0"/>
        <v>0.84615384615384615</v>
      </c>
    </row>
    <row r="15" spans="1:18" x14ac:dyDescent="0.2">
      <c r="A15" s="683" t="s">
        <v>15</v>
      </c>
      <c r="B15" s="684"/>
      <c r="C15" s="71">
        <f>C14+C13+C12+C11+C10+C9</f>
        <v>575</v>
      </c>
      <c r="D15" s="71">
        <f t="shared" ref="D15:F15" si="1">D14+D13+D12+D11+D10+D9</f>
        <v>561</v>
      </c>
      <c r="E15" s="29">
        <f t="shared" si="1"/>
        <v>1136</v>
      </c>
      <c r="F15" s="72">
        <f t="shared" si="1"/>
        <v>206</v>
      </c>
      <c r="H15" s="81">
        <f t="shared" si="0"/>
        <v>0.84649776453055137</v>
      </c>
    </row>
    <row r="16" spans="1:18" x14ac:dyDescent="0.2">
      <c r="A16" s="721" t="s">
        <v>16</v>
      </c>
      <c r="B16" s="62" t="s">
        <v>17</v>
      </c>
      <c r="C16" s="16">
        <v>55</v>
      </c>
      <c r="D16" s="17">
        <v>12</v>
      </c>
      <c r="E16" s="67">
        <v>67</v>
      </c>
      <c r="F16" s="64">
        <v>7</v>
      </c>
      <c r="H16" s="58">
        <f t="shared" si="0"/>
        <v>0.90540540540540537</v>
      </c>
    </row>
    <row r="17" spans="1:8" x14ac:dyDescent="0.2">
      <c r="A17" s="721"/>
      <c r="B17" s="63" t="s">
        <v>18</v>
      </c>
      <c r="C17" s="19">
        <v>17</v>
      </c>
      <c r="D17" s="20">
        <v>8</v>
      </c>
      <c r="E17" s="68">
        <v>25</v>
      </c>
      <c r="F17" s="65">
        <v>2</v>
      </c>
      <c r="H17" s="59">
        <f t="shared" si="0"/>
        <v>0.92592592592592593</v>
      </c>
    </row>
    <row r="18" spans="1:8" x14ac:dyDescent="0.2">
      <c r="A18" s="721"/>
      <c r="B18" s="63" t="s">
        <v>19</v>
      </c>
      <c r="C18" s="19">
        <v>41</v>
      </c>
      <c r="D18" s="20">
        <v>30</v>
      </c>
      <c r="E18" s="68">
        <v>71</v>
      </c>
      <c r="F18" s="65">
        <v>7</v>
      </c>
      <c r="H18" s="59">
        <f t="shared" si="0"/>
        <v>0.91025641025641024</v>
      </c>
    </row>
    <row r="19" spans="1:8" x14ac:dyDescent="0.2">
      <c r="A19" s="721"/>
      <c r="B19" s="63" t="s">
        <v>20</v>
      </c>
      <c r="C19" s="19">
        <v>8</v>
      </c>
      <c r="D19" s="20">
        <v>3</v>
      </c>
      <c r="E19" s="68">
        <v>11</v>
      </c>
      <c r="F19" s="65">
        <v>3</v>
      </c>
      <c r="H19" s="59">
        <f t="shared" si="0"/>
        <v>0.7857142857142857</v>
      </c>
    </row>
    <row r="20" spans="1:8" x14ac:dyDescent="0.2">
      <c r="A20" s="721"/>
      <c r="B20" s="63" t="s">
        <v>21</v>
      </c>
      <c r="C20" s="19">
        <v>115</v>
      </c>
      <c r="D20" s="20">
        <v>33</v>
      </c>
      <c r="E20" s="68">
        <v>148</v>
      </c>
      <c r="F20" s="65">
        <v>15</v>
      </c>
      <c r="H20" s="59">
        <f t="shared" si="0"/>
        <v>0.90797546012269936</v>
      </c>
    </row>
    <row r="21" spans="1:8" x14ac:dyDescent="0.2">
      <c r="A21" s="721"/>
      <c r="B21" s="63" t="s">
        <v>22</v>
      </c>
      <c r="C21" s="19">
        <v>21</v>
      </c>
      <c r="D21" s="20">
        <v>10</v>
      </c>
      <c r="E21" s="68">
        <v>31</v>
      </c>
      <c r="F21" s="65">
        <v>3</v>
      </c>
      <c r="H21" s="59">
        <f t="shared" si="0"/>
        <v>0.91176470588235292</v>
      </c>
    </row>
    <row r="22" spans="1:8" x14ac:dyDescent="0.2">
      <c r="A22" s="721"/>
      <c r="B22" s="63" t="s">
        <v>23</v>
      </c>
      <c r="C22" s="19">
        <v>11</v>
      </c>
      <c r="D22" s="20"/>
      <c r="E22" s="68">
        <v>11</v>
      </c>
      <c r="F22" s="65">
        <v>1</v>
      </c>
      <c r="H22" s="59">
        <f t="shared" si="0"/>
        <v>0.91666666666666663</v>
      </c>
    </row>
    <row r="23" spans="1:8" x14ac:dyDescent="0.2">
      <c r="A23" s="721"/>
      <c r="B23" s="63" t="s">
        <v>24</v>
      </c>
      <c r="C23" s="19">
        <v>53</v>
      </c>
      <c r="D23" s="20">
        <v>33</v>
      </c>
      <c r="E23" s="68">
        <v>86</v>
      </c>
      <c r="F23" s="65">
        <v>20</v>
      </c>
      <c r="H23" s="59">
        <f t="shared" si="0"/>
        <v>0.81132075471698117</v>
      </c>
    </row>
    <row r="24" spans="1:8" x14ac:dyDescent="0.2">
      <c r="A24" s="721"/>
      <c r="B24" s="63" t="s">
        <v>25</v>
      </c>
      <c r="C24" s="19">
        <v>22</v>
      </c>
      <c r="D24" s="20">
        <v>12</v>
      </c>
      <c r="E24" s="68">
        <v>34</v>
      </c>
      <c r="F24" s="65">
        <v>8</v>
      </c>
      <c r="H24" s="59">
        <f t="shared" si="0"/>
        <v>0.80952380952380953</v>
      </c>
    </row>
    <row r="25" spans="1:8" x14ac:dyDescent="0.2">
      <c r="A25" s="721"/>
      <c r="B25" s="63" t="s">
        <v>26</v>
      </c>
      <c r="C25" s="19">
        <v>113</v>
      </c>
      <c r="D25" s="20">
        <v>46</v>
      </c>
      <c r="E25" s="68">
        <v>159</v>
      </c>
      <c r="F25" s="65">
        <v>21</v>
      </c>
      <c r="H25" s="59">
        <f t="shared" si="0"/>
        <v>0.8833333333333333</v>
      </c>
    </row>
    <row r="26" spans="1:8" x14ac:dyDescent="0.2">
      <c r="A26" s="721"/>
      <c r="B26" s="63" t="s">
        <v>27</v>
      </c>
      <c r="C26" s="19">
        <v>26</v>
      </c>
      <c r="D26" s="20">
        <v>33</v>
      </c>
      <c r="E26" s="68">
        <v>59</v>
      </c>
      <c r="F26" s="65">
        <v>8</v>
      </c>
      <c r="H26" s="59">
        <f t="shared" si="0"/>
        <v>0.88059701492537312</v>
      </c>
    </row>
    <row r="27" spans="1:8" x14ac:dyDescent="0.2">
      <c r="A27" s="721"/>
      <c r="B27" s="63" t="s">
        <v>28</v>
      </c>
      <c r="C27" s="19">
        <v>52</v>
      </c>
      <c r="D27" s="20">
        <v>31</v>
      </c>
      <c r="E27" s="68">
        <v>83</v>
      </c>
      <c r="F27" s="65">
        <v>16</v>
      </c>
      <c r="H27" s="59">
        <f t="shared" si="0"/>
        <v>0.83838383838383834</v>
      </c>
    </row>
    <row r="28" spans="1:8" x14ac:dyDescent="0.2">
      <c r="A28" s="721"/>
      <c r="B28" s="63" t="s">
        <v>29</v>
      </c>
      <c r="C28" s="19">
        <v>57</v>
      </c>
      <c r="D28" s="20">
        <v>57</v>
      </c>
      <c r="E28" s="68">
        <v>114</v>
      </c>
      <c r="F28" s="65">
        <v>22</v>
      </c>
      <c r="H28" s="59">
        <f t="shared" si="0"/>
        <v>0.83823529411764708</v>
      </c>
    </row>
    <row r="29" spans="1:8" x14ac:dyDescent="0.2">
      <c r="A29" s="721"/>
      <c r="B29" s="63" t="s">
        <v>30</v>
      </c>
      <c r="C29" s="19">
        <v>15</v>
      </c>
      <c r="D29" s="20">
        <v>12</v>
      </c>
      <c r="E29" s="68">
        <v>27</v>
      </c>
      <c r="F29" s="65">
        <v>1</v>
      </c>
      <c r="H29" s="59">
        <f t="shared" si="0"/>
        <v>0.9642857142857143</v>
      </c>
    </row>
    <row r="30" spans="1:8" x14ac:dyDescent="0.2">
      <c r="A30" s="721"/>
      <c r="B30" s="63" t="s">
        <v>31</v>
      </c>
      <c r="C30" s="19">
        <v>50</v>
      </c>
      <c r="D30" s="20">
        <v>34</v>
      </c>
      <c r="E30" s="68">
        <v>84</v>
      </c>
      <c r="F30" s="65">
        <v>9</v>
      </c>
      <c r="H30" s="59">
        <f t="shared" si="0"/>
        <v>0.90322580645161288</v>
      </c>
    </row>
    <row r="31" spans="1:8" x14ac:dyDescent="0.2">
      <c r="A31" s="721"/>
      <c r="B31" s="63" t="s">
        <v>32</v>
      </c>
      <c r="C31" s="19">
        <v>53</v>
      </c>
      <c r="D31" s="20">
        <v>64</v>
      </c>
      <c r="E31" s="68">
        <v>117</v>
      </c>
      <c r="F31" s="65">
        <v>22</v>
      </c>
      <c r="H31" s="59">
        <f t="shared" si="0"/>
        <v>0.84172661870503596</v>
      </c>
    </row>
    <row r="32" spans="1:8" x14ac:dyDescent="0.2">
      <c r="A32" s="721"/>
      <c r="B32" s="63" t="s">
        <v>33</v>
      </c>
      <c r="C32" s="19">
        <v>31</v>
      </c>
      <c r="D32" s="20">
        <v>34</v>
      </c>
      <c r="E32" s="68">
        <v>65</v>
      </c>
      <c r="F32" s="65">
        <v>18</v>
      </c>
      <c r="H32" s="59">
        <f t="shared" si="0"/>
        <v>0.7831325301204819</v>
      </c>
    </row>
    <row r="33" spans="1:8" x14ac:dyDescent="0.2">
      <c r="A33" s="721"/>
      <c r="B33" s="63" t="s">
        <v>34</v>
      </c>
      <c r="C33" s="19">
        <v>13</v>
      </c>
      <c r="D33" s="20">
        <v>6</v>
      </c>
      <c r="E33" s="68">
        <v>19</v>
      </c>
      <c r="F33" s="65">
        <v>4</v>
      </c>
      <c r="H33" s="59">
        <f t="shared" si="0"/>
        <v>0.82608695652173914</v>
      </c>
    </row>
    <row r="34" spans="1:8" x14ac:dyDescent="0.2">
      <c r="A34" s="721"/>
      <c r="B34" s="63" t="s">
        <v>35</v>
      </c>
      <c r="C34" s="19">
        <v>41</v>
      </c>
      <c r="D34" s="20">
        <v>19</v>
      </c>
      <c r="E34" s="68">
        <v>60</v>
      </c>
      <c r="F34" s="65">
        <v>10</v>
      </c>
      <c r="H34" s="59">
        <f t="shared" si="0"/>
        <v>0.8571428571428571</v>
      </c>
    </row>
    <row r="35" spans="1:8" x14ac:dyDescent="0.2">
      <c r="A35" s="721"/>
      <c r="B35" s="63" t="s">
        <v>36</v>
      </c>
      <c r="C35" s="19">
        <v>61</v>
      </c>
      <c r="D35" s="20">
        <v>26</v>
      </c>
      <c r="E35" s="68">
        <v>87</v>
      </c>
      <c r="F35" s="65">
        <v>14</v>
      </c>
      <c r="H35" s="59">
        <f t="shared" si="0"/>
        <v>0.86138613861386137</v>
      </c>
    </row>
    <row r="36" spans="1:8" x14ac:dyDescent="0.2">
      <c r="A36" s="721"/>
      <c r="B36" s="63" t="s">
        <v>37</v>
      </c>
      <c r="C36" s="19">
        <v>3</v>
      </c>
      <c r="D36" s="20">
        <v>5</v>
      </c>
      <c r="E36" s="68">
        <v>8</v>
      </c>
      <c r="F36" s="65">
        <v>0</v>
      </c>
      <c r="H36" s="59">
        <f t="shared" si="0"/>
        <v>1</v>
      </c>
    </row>
    <row r="37" spans="1:8" x14ac:dyDescent="0.2">
      <c r="A37" s="721"/>
      <c r="B37" s="63" t="s">
        <v>38</v>
      </c>
      <c r="C37" s="19">
        <v>2</v>
      </c>
      <c r="D37" s="20">
        <v>2</v>
      </c>
      <c r="E37" s="68">
        <v>4</v>
      </c>
      <c r="F37" s="65">
        <v>0</v>
      </c>
      <c r="H37" s="59">
        <f t="shared" si="0"/>
        <v>1</v>
      </c>
    </row>
    <row r="38" spans="1:8" x14ac:dyDescent="0.2">
      <c r="A38" s="721"/>
      <c r="B38" s="63" t="s">
        <v>39</v>
      </c>
      <c r="C38" s="19">
        <v>33</v>
      </c>
      <c r="D38" s="20">
        <v>49</v>
      </c>
      <c r="E38" s="68">
        <v>82</v>
      </c>
      <c r="F38" s="65">
        <v>9</v>
      </c>
      <c r="H38" s="59">
        <f t="shared" si="0"/>
        <v>0.90109890109890112</v>
      </c>
    </row>
    <row r="39" spans="1:8" x14ac:dyDescent="0.2">
      <c r="A39" s="721"/>
      <c r="B39" s="70" t="s">
        <v>41</v>
      </c>
      <c r="C39" s="22">
        <v>1</v>
      </c>
      <c r="D39" s="23">
        <v>1</v>
      </c>
      <c r="E39" s="69">
        <v>2</v>
      </c>
      <c r="F39" s="66">
        <v>1</v>
      </c>
      <c r="H39" s="60">
        <f t="shared" si="0"/>
        <v>0.66666666666666663</v>
      </c>
    </row>
    <row r="40" spans="1:8" x14ac:dyDescent="0.2">
      <c r="A40" s="388"/>
      <c r="B40" s="70">
        <v>77</v>
      </c>
      <c r="C40" s="22"/>
      <c r="D40" s="23"/>
      <c r="E40" s="69"/>
      <c r="F40" s="66"/>
      <c r="H40" s="389"/>
    </row>
    <row r="41" spans="1:8" x14ac:dyDescent="0.2">
      <c r="A41" s="717" t="s">
        <v>43</v>
      </c>
      <c r="B41" s="718"/>
      <c r="C41" s="73">
        <f>SUM(C16:C40)</f>
        <v>894</v>
      </c>
      <c r="D41" s="73">
        <f t="shared" ref="D41:F41" si="2">SUM(D16:D40)</f>
        <v>560</v>
      </c>
      <c r="E41" s="28">
        <f t="shared" si="2"/>
        <v>1454</v>
      </c>
      <c r="F41" s="74">
        <f t="shared" si="2"/>
        <v>221</v>
      </c>
      <c r="H41" s="81">
        <f t="shared" si="0"/>
        <v>0.86805970149253731</v>
      </c>
    </row>
    <row r="42" spans="1:8" x14ac:dyDescent="0.2">
      <c r="A42" s="721" t="s">
        <v>44</v>
      </c>
      <c r="B42" s="62" t="s">
        <v>45</v>
      </c>
      <c r="C42" s="16">
        <v>22</v>
      </c>
      <c r="D42" s="17">
        <v>83</v>
      </c>
      <c r="E42" s="67">
        <v>105</v>
      </c>
      <c r="F42" s="64">
        <v>7</v>
      </c>
      <c r="H42" s="58">
        <f t="shared" si="0"/>
        <v>0.9375</v>
      </c>
    </row>
    <row r="43" spans="1:8" x14ac:dyDescent="0.2">
      <c r="A43" s="721"/>
      <c r="B43" s="63" t="s">
        <v>46</v>
      </c>
      <c r="C43" s="19">
        <v>24</v>
      </c>
      <c r="D43" s="20">
        <v>50</v>
      </c>
      <c r="E43" s="68">
        <v>74</v>
      </c>
      <c r="F43" s="65">
        <v>6</v>
      </c>
      <c r="H43" s="59">
        <f t="shared" si="0"/>
        <v>0.92500000000000004</v>
      </c>
    </row>
    <row r="44" spans="1:8" x14ac:dyDescent="0.2">
      <c r="A44" s="721"/>
      <c r="B44" s="63" t="s">
        <v>47</v>
      </c>
      <c r="C44" s="19">
        <v>90</v>
      </c>
      <c r="D44" s="20">
        <v>191</v>
      </c>
      <c r="E44" s="68">
        <v>281</v>
      </c>
      <c r="F44" s="65">
        <v>27</v>
      </c>
      <c r="H44" s="59">
        <f t="shared" si="0"/>
        <v>0.91233766233766234</v>
      </c>
    </row>
    <row r="45" spans="1:8" x14ac:dyDescent="0.2">
      <c r="A45" s="721"/>
      <c r="B45" s="63" t="s">
        <v>48</v>
      </c>
      <c r="C45" s="19">
        <v>16</v>
      </c>
      <c r="D45" s="20">
        <v>25</v>
      </c>
      <c r="E45" s="68">
        <v>41</v>
      </c>
      <c r="F45" s="65">
        <v>9</v>
      </c>
      <c r="H45" s="59">
        <f t="shared" si="0"/>
        <v>0.82</v>
      </c>
    </row>
    <row r="46" spans="1:8" x14ac:dyDescent="0.2">
      <c r="A46" s="721"/>
      <c r="B46" s="63" t="s">
        <v>49</v>
      </c>
      <c r="C46" s="19"/>
      <c r="D46" s="20">
        <v>5</v>
      </c>
      <c r="E46" s="68">
        <v>5</v>
      </c>
      <c r="F46" s="65">
        <v>1</v>
      </c>
      <c r="H46" s="59">
        <f t="shared" si="0"/>
        <v>0.83333333333333337</v>
      </c>
    </row>
    <row r="47" spans="1:8" x14ac:dyDescent="0.2">
      <c r="A47" s="721"/>
      <c r="B47" s="63" t="s">
        <v>50</v>
      </c>
      <c r="C47" s="19">
        <v>2</v>
      </c>
      <c r="D47" s="20">
        <v>14</v>
      </c>
      <c r="E47" s="68">
        <v>16</v>
      </c>
      <c r="F47" s="65">
        <v>1</v>
      </c>
      <c r="H47" s="59">
        <f t="shared" si="0"/>
        <v>0.94117647058823528</v>
      </c>
    </row>
    <row r="48" spans="1:8" x14ac:dyDescent="0.2">
      <c r="A48" s="721"/>
      <c r="B48" s="63" t="s">
        <v>52</v>
      </c>
      <c r="C48" s="19">
        <v>10</v>
      </c>
      <c r="D48" s="20">
        <v>21</v>
      </c>
      <c r="E48" s="68">
        <v>31</v>
      </c>
      <c r="F48" s="65">
        <v>3</v>
      </c>
      <c r="H48" s="59">
        <f t="shared" si="0"/>
        <v>0.91176470588235292</v>
      </c>
    </row>
    <row r="49" spans="1:8" x14ac:dyDescent="0.2">
      <c r="A49" s="721"/>
      <c r="B49" s="63" t="s">
        <v>53</v>
      </c>
      <c r="C49" s="19">
        <v>26</v>
      </c>
      <c r="D49" s="20">
        <v>25</v>
      </c>
      <c r="E49" s="68">
        <v>51</v>
      </c>
      <c r="F49" s="65">
        <v>2</v>
      </c>
      <c r="H49" s="59">
        <f t="shared" si="0"/>
        <v>0.96226415094339623</v>
      </c>
    </row>
    <row r="50" spans="1:8" x14ac:dyDescent="0.2">
      <c r="A50" s="721"/>
      <c r="B50" s="63" t="s">
        <v>54</v>
      </c>
      <c r="C50" s="19">
        <v>13</v>
      </c>
      <c r="D50" s="20">
        <v>15</v>
      </c>
      <c r="E50" s="68">
        <v>28</v>
      </c>
      <c r="F50" s="65">
        <v>3</v>
      </c>
      <c r="H50" s="59">
        <f t="shared" si="0"/>
        <v>0.90322580645161288</v>
      </c>
    </row>
    <row r="51" spans="1:8" x14ac:dyDescent="0.2">
      <c r="A51" s="721"/>
      <c r="B51" s="63" t="s">
        <v>56</v>
      </c>
      <c r="C51" s="19"/>
      <c r="D51" s="20">
        <v>2</v>
      </c>
      <c r="E51" s="68">
        <v>2</v>
      </c>
      <c r="F51" s="65">
        <v>0</v>
      </c>
      <c r="H51" s="59">
        <f t="shared" si="0"/>
        <v>1</v>
      </c>
    </row>
    <row r="52" spans="1:8" x14ac:dyDescent="0.2">
      <c r="A52" s="721"/>
      <c r="B52" s="63" t="s">
        <v>57</v>
      </c>
      <c r="C52" s="19">
        <v>32</v>
      </c>
      <c r="D52" s="20">
        <v>28</v>
      </c>
      <c r="E52" s="68">
        <v>60</v>
      </c>
      <c r="F52" s="65">
        <v>10</v>
      </c>
      <c r="H52" s="59">
        <f t="shared" si="0"/>
        <v>0.8571428571428571</v>
      </c>
    </row>
    <row r="53" spans="1:8" x14ac:dyDescent="0.2">
      <c r="A53" s="721"/>
      <c r="B53" s="63" t="s">
        <v>58</v>
      </c>
      <c r="C53" s="19">
        <v>7</v>
      </c>
      <c r="D53" s="20">
        <v>14</v>
      </c>
      <c r="E53" s="68">
        <v>21</v>
      </c>
      <c r="F53" s="65">
        <v>3</v>
      </c>
      <c r="H53" s="59">
        <f t="shared" si="0"/>
        <v>0.875</v>
      </c>
    </row>
    <row r="54" spans="1:8" x14ac:dyDescent="0.2">
      <c r="A54" s="721"/>
      <c r="B54" s="63" t="s">
        <v>59</v>
      </c>
      <c r="C54" s="19">
        <v>1</v>
      </c>
      <c r="D54" s="20"/>
      <c r="E54" s="68">
        <v>1</v>
      </c>
      <c r="F54" s="65">
        <v>1</v>
      </c>
      <c r="H54" s="59">
        <f t="shared" si="0"/>
        <v>0.5</v>
      </c>
    </row>
    <row r="55" spans="1:8" x14ac:dyDescent="0.2">
      <c r="A55" s="721"/>
      <c r="B55" s="63" t="s">
        <v>61</v>
      </c>
      <c r="C55" s="19">
        <v>38</v>
      </c>
      <c r="D55" s="20">
        <v>91</v>
      </c>
      <c r="E55" s="68">
        <v>129</v>
      </c>
      <c r="F55" s="65">
        <v>16</v>
      </c>
      <c r="H55" s="59">
        <f t="shared" si="0"/>
        <v>0.8896551724137931</v>
      </c>
    </row>
    <row r="56" spans="1:8" x14ac:dyDescent="0.2">
      <c r="A56" s="721"/>
      <c r="B56" s="63" t="s">
        <v>62</v>
      </c>
      <c r="C56" s="19">
        <v>28</v>
      </c>
      <c r="D56" s="20">
        <v>75</v>
      </c>
      <c r="E56" s="68">
        <v>103</v>
      </c>
      <c r="F56" s="65">
        <v>12</v>
      </c>
      <c r="H56" s="59">
        <f t="shared" si="0"/>
        <v>0.89565217391304353</v>
      </c>
    </row>
    <row r="57" spans="1:8" x14ac:dyDescent="0.2">
      <c r="A57" s="721"/>
      <c r="B57" s="63" t="s">
        <v>63</v>
      </c>
      <c r="C57" s="19">
        <v>19</v>
      </c>
      <c r="D57" s="20">
        <v>28</v>
      </c>
      <c r="E57" s="68">
        <v>47</v>
      </c>
      <c r="F57" s="65">
        <v>5</v>
      </c>
      <c r="H57" s="59">
        <f t="shared" si="0"/>
        <v>0.90384615384615385</v>
      </c>
    </row>
    <row r="58" spans="1:8" x14ac:dyDescent="0.2">
      <c r="A58" s="721"/>
      <c r="B58" s="63" t="s">
        <v>64</v>
      </c>
      <c r="C58" s="19">
        <v>16</v>
      </c>
      <c r="D58" s="20">
        <v>47</v>
      </c>
      <c r="E58" s="68">
        <v>63</v>
      </c>
      <c r="F58" s="65">
        <v>5</v>
      </c>
      <c r="H58" s="59">
        <f t="shared" si="0"/>
        <v>0.92647058823529416</v>
      </c>
    </row>
    <row r="59" spans="1:8" x14ac:dyDescent="0.2">
      <c r="A59" s="721"/>
      <c r="B59" s="63" t="s">
        <v>66</v>
      </c>
      <c r="C59" s="19">
        <v>49</v>
      </c>
      <c r="D59" s="20">
        <v>34</v>
      </c>
      <c r="E59" s="68">
        <v>83</v>
      </c>
      <c r="F59" s="65">
        <v>13</v>
      </c>
      <c r="H59" s="59">
        <f t="shared" si="0"/>
        <v>0.86458333333333337</v>
      </c>
    </row>
    <row r="60" spans="1:8" x14ac:dyDescent="0.2">
      <c r="A60" s="721"/>
      <c r="B60" s="63" t="s">
        <v>67</v>
      </c>
      <c r="C60" s="19">
        <v>22</v>
      </c>
      <c r="D60" s="20">
        <v>18</v>
      </c>
      <c r="E60" s="68">
        <v>40</v>
      </c>
      <c r="F60" s="65">
        <v>3</v>
      </c>
      <c r="H60" s="59">
        <f t="shared" si="0"/>
        <v>0.93023255813953487</v>
      </c>
    </row>
    <row r="61" spans="1:8" x14ac:dyDescent="0.2">
      <c r="A61" s="721"/>
      <c r="B61" s="63" t="s">
        <v>68</v>
      </c>
      <c r="C61" s="19">
        <v>17</v>
      </c>
      <c r="D61" s="20">
        <v>10</v>
      </c>
      <c r="E61" s="68">
        <v>27</v>
      </c>
      <c r="F61" s="65">
        <v>3</v>
      </c>
      <c r="H61" s="59">
        <f t="shared" si="0"/>
        <v>0.9</v>
      </c>
    </row>
    <row r="62" spans="1:8" x14ac:dyDescent="0.2">
      <c r="A62" s="721"/>
      <c r="B62" s="63" t="s">
        <v>69</v>
      </c>
      <c r="C62" s="19">
        <v>28</v>
      </c>
      <c r="D62" s="20">
        <v>15</v>
      </c>
      <c r="E62" s="68">
        <v>43</v>
      </c>
      <c r="F62" s="65">
        <v>10</v>
      </c>
      <c r="H62" s="59">
        <f t="shared" si="0"/>
        <v>0.81132075471698117</v>
      </c>
    </row>
    <row r="63" spans="1:8" x14ac:dyDescent="0.2">
      <c r="A63" s="721"/>
      <c r="B63" s="63" t="s">
        <v>70</v>
      </c>
      <c r="C63" s="19">
        <v>18</v>
      </c>
      <c r="D63" s="20">
        <v>9</v>
      </c>
      <c r="E63" s="68">
        <v>27</v>
      </c>
      <c r="F63" s="65">
        <v>4</v>
      </c>
      <c r="H63" s="59">
        <f t="shared" si="0"/>
        <v>0.87096774193548387</v>
      </c>
    </row>
    <row r="64" spans="1:8" x14ac:dyDescent="0.2">
      <c r="A64" s="721"/>
      <c r="B64" s="70" t="s">
        <v>71</v>
      </c>
      <c r="C64" s="22">
        <v>13</v>
      </c>
      <c r="D64" s="23">
        <v>10</v>
      </c>
      <c r="E64" s="69">
        <v>23</v>
      </c>
      <c r="F64" s="66">
        <v>5</v>
      </c>
      <c r="H64" s="60">
        <f t="shared" si="0"/>
        <v>0.8214285714285714</v>
      </c>
    </row>
    <row r="65" spans="1:8" x14ac:dyDescent="0.2">
      <c r="A65" s="717" t="s">
        <v>73</v>
      </c>
      <c r="B65" s="718"/>
      <c r="C65" s="73">
        <f>SUM(C42:C64)</f>
        <v>491</v>
      </c>
      <c r="D65" s="73">
        <f t="shared" ref="D65:F65" si="3">SUM(D42:D64)</f>
        <v>810</v>
      </c>
      <c r="E65" s="28">
        <f t="shared" si="3"/>
        <v>1301</v>
      </c>
      <c r="F65" s="74">
        <f t="shared" si="3"/>
        <v>149</v>
      </c>
      <c r="H65" s="81">
        <f t="shared" si="0"/>
        <v>0.89724137931034487</v>
      </c>
    </row>
    <row r="66" spans="1:8" x14ac:dyDescent="0.2">
      <c r="A66" s="721" t="s">
        <v>74</v>
      </c>
      <c r="B66" s="62" t="s">
        <v>76</v>
      </c>
      <c r="C66" s="16">
        <v>5</v>
      </c>
      <c r="D66" s="17">
        <v>9</v>
      </c>
      <c r="E66" s="67">
        <v>14</v>
      </c>
      <c r="F66" s="64">
        <v>2</v>
      </c>
      <c r="H66" s="58">
        <f t="shared" si="0"/>
        <v>0.875</v>
      </c>
    </row>
    <row r="67" spans="1:8" x14ac:dyDescent="0.2">
      <c r="A67" s="721"/>
      <c r="B67" s="63" t="s">
        <v>77</v>
      </c>
      <c r="C67" s="19">
        <v>13</v>
      </c>
      <c r="D67" s="20">
        <v>16</v>
      </c>
      <c r="E67" s="68">
        <v>29</v>
      </c>
      <c r="F67" s="65">
        <v>3</v>
      </c>
      <c r="H67" s="59">
        <f t="shared" si="0"/>
        <v>0.90625</v>
      </c>
    </row>
    <row r="68" spans="1:8" x14ac:dyDescent="0.2">
      <c r="A68" s="721"/>
      <c r="B68" s="70" t="s">
        <v>78</v>
      </c>
      <c r="C68" s="22">
        <v>12</v>
      </c>
      <c r="D68" s="23">
        <v>6</v>
      </c>
      <c r="E68" s="69">
        <v>18</v>
      </c>
      <c r="F68" s="66">
        <v>2</v>
      </c>
      <c r="H68" s="60">
        <f t="shared" si="0"/>
        <v>0.9</v>
      </c>
    </row>
    <row r="69" spans="1:8" x14ac:dyDescent="0.2">
      <c r="A69" s="717" t="s">
        <v>79</v>
      </c>
      <c r="B69" s="718"/>
      <c r="C69" s="73">
        <f>C68+C67+C66</f>
        <v>30</v>
      </c>
      <c r="D69" s="73">
        <f t="shared" ref="D69:F69" si="4">D68+D67+D66</f>
        <v>31</v>
      </c>
      <c r="E69" s="28">
        <f t="shared" si="4"/>
        <v>61</v>
      </c>
      <c r="F69" s="74">
        <f t="shared" si="4"/>
        <v>7</v>
      </c>
      <c r="H69" s="81">
        <f t="shared" si="0"/>
        <v>0.8970588235294118</v>
      </c>
    </row>
    <row r="70" spans="1:8" s="78" customFormat="1" x14ac:dyDescent="0.2">
      <c r="A70" s="75"/>
      <c r="B70" s="75"/>
      <c r="C70" s="76"/>
      <c r="D70" s="76"/>
      <c r="E70" s="76"/>
      <c r="F70" s="77"/>
      <c r="H70" s="79"/>
    </row>
    <row r="71" spans="1:8" s="78" customFormat="1" x14ac:dyDescent="0.2">
      <c r="A71" s="717" t="s">
        <v>442</v>
      </c>
      <c r="B71" s="718"/>
      <c r="C71" s="73">
        <v>40</v>
      </c>
      <c r="D71" s="73">
        <v>37</v>
      </c>
      <c r="E71" s="28">
        <v>77</v>
      </c>
      <c r="F71" s="74">
        <v>10</v>
      </c>
      <c r="G71"/>
      <c r="H71" s="81">
        <f t="shared" si="0"/>
        <v>0.88505747126436785</v>
      </c>
    </row>
    <row r="72" spans="1:8" s="78" customFormat="1" x14ac:dyDescent="0.2">
      <c r="A72" s="75"/>
      <c r="B72" s="75"/>
      <c r="C72" s="76"/>
      <c r="D72" s="76"/>
      <c r="E72" s="76"/>
      <c r="F72" s="77"/>
      <c r="H72" s="79"/>
    </row>
    <row r="73" spans="1:8" x14ac:dyDescent="0.2">
      <c r="A73" s="706" t="s">
        <v>4</v>
      </c>
      <c r="B73" s="707"/>
      <c r="C73" s="26">
        <f>C69+C65+C41+C15+C71</f>
        <v>2030</v>
      </c>
      <c r="D73" s="26">
        <f>D69+D65+D41+D15+D71</f>
        <v>1999</v>
      </c>
      <c r="E73" s="28">
        <f>E69+E65+E41+E15+E71</f>
        <v>4029</v>
      </c>
      <c r="F73" s="194">
        <f>F69+F65+F41+F15+F71</f>
        <v>593</v>
      </c>
      <c r="H73" s="80">
        <f t="shared" ref="H73" si="5">E73/(E73+F73)</f>
        <v>0.87170056252704453</v>
      </c>
    </row>
  </sheetData>
  <mergeCells count="14">
    <mergeCell ref="A65:B65"/>
    <mergeCell ref="A69:B69"/>
    <mergeCell ref="A73:B73"/>
    <mergeCell ref="A3:H3"/>
    <mergeCell ref="F6:F7"/>
    <mergeCell ref="H6:H7"/>
    <mergeCell ref="A9:A14"/>
    <mergeCell ref="A16:A39"/>
    <mergeCell ref="A42:A64"/>
    <mergeCell ref="A15:B15"/>
    <mergeCell ref="A41:B41"/>
    <mergeCell ref="C6:E6"/>
    <mergeCell ref="A66:A68"/>
    <mergeCell ref="A71:B71"/>
  </mergeCells>
  <printOptions horizontalCentered="1"/>
  <pageMargins left="0.70866141732283472" right="0.70866141732283472" top="0.74803149606299213" bottom="0.74803149606299213" header="0.31496062992125984" footer="0.31496062992125984"/>
  <pageSetup paperSize="9" scale="98" firstPageNumber="15" fitToHeight="0" orientation="portrait" r:id="rId1"/>
  <headerFooter>
    <oddFooter>&amp;CPage &amp;P</oddFooter>
  </headerFooter>
  <rowBreaks count="1" manualBreakCount="1">
    <brk id="4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92D050"/>
    <pageSetUpPr fitToPage="1"/>
  </sheetPr>
  <dimension ref="A5:B25"/>
  <sheetViews>
    <sheetView showGridLines="0" workbookViewId="0">
      <selection activeCell="P26" sqref="P26"/>
    </sheetView>
  </sheetViews>
  <sheetFormatPr baseColWidth="10" defaultRowHeight="12.75" x14ac:dyDescent="0.2"/>
  <sheetData>
    <row r="5" spans="1:2" x14ac:dyDescent="0.2">
      <c r="A5" t="s">
        <v>91</v>
      </c>
    </row>
    <row r="6" spans="1:2" x14ac:dyDescent="0.2">
      <c r="A6" t="s">
        <v>92</v>
      </c>
    </row>
    <row r="7" spans="1:2" x14ac:dyDescent="0.2">
      <c r="A7" t="s">
        <v>108</v>
      </c>
    </row>
    <row r="14" spans="1:2" x14ac:dyDescent="0.2">
      <c r="A14" t="s">
        <v>93</v>
      </c>
    </row>
    <row r="16" spans="1:2" x14ac:dyDescent="0.2">
      <c r="A16" s="56" t="s">
        <v>94</v>
      </c>
      <c r="B16" t="s">
        <v>95</v>
      </c>
    </row>
    <row r="17" spans="1:2" x14ac:dyDescent="0.2">
      <c r="A17" s="56" t="s">
        <v>96</v>
      </c>
      <c r="B17" t="s">
        <v>97</v>
      </c>
    </row>
    <row r="18" spans="1:2" x14ac:dyDescent="0.2">
      <c r="A18" s="56" t="s">
        <v>98</v>
      </c>
      <c r="B18" t="s">
        <v>99</v>
      </c>
    </row>
    <row r="19" spans="1:2" x14ac:dyDescent="0.2">
      <c r="A19" s="56" t="s">
        <v>100</v>
      </c>
      <c r="B19" t="s">
        <v>101</v>
      </c>
    </row>
    <row r="20" spans="1:2" x14ac:dyDescent="0.2">
      <c r="A20" s="56" t="s">
        <v>102</v>
      </c>
      <c r="B20" t="s">
        <v>103</v>
      </c>
    </row>
    <row r="21" spans="1:2" x14ac:dyDescent="0.2">
      <c r="A21" s="56" t="s">
        <v>104</v>
      </c>
      <c r="B21" t="s">
        <v>105</v>
      </c>
    </row>
    <row r="24" spans="1:2" x14ac:dyDescent="0.2">
      <c r="A24" t="s">
        <v>106</v>
      </c>
    </row>
    <row r="25" spans="1:2" x14ac:dyDescent="0.2">
      <c r="A25" t="s">
        <v>107</v>
      </c>
    </row>
  </sheetData>
  <printOptions horizontalCentered="1"/>
  <pageMargins left="0.70866141732283472" right="0.70866141732283472" top="0.74803149606299213" bottom="0.74803149606299213" header="0.31496062992125984" footer="0.31496062992125984"/>
  <pageSetup paperSize="9" firstPageNumber="17" fitToHeight="0" orientation="portrait" r:id="rId1"/>
  <headerFoot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92D050"/>
    <pageSetUpPr fitToPage="1"/>
  </sheetPr>
  <dimension ref="A3:S24"/>
  <sheetViews>
    <sheetView showGridLines="0" workbookViewId="0">
      <selection activeCell="P26" sqref="P26"/>
    </sheetView>
  </sheetViews>
  <sheetFormatPr baseColWidth="10" defaultRowHeight="12.75" x14ac:dyDescent="0.2"/>
  <cols>
    <col min="1" max="1" width="23" bestFit="1" customWidth="1"/>
    <col min="2" max="2" width="6.6640625" bestFit="1" customWidth="1"/>
    <col min="3" max="3" width="7" bestFit="1" customWidth="1"/>
    <col min="4" max="4" width="6.6640625" bestFit="1" customWidth="1"/>
    <col min="5" max="5" width="7" bestFit="1" customWidth="1"/>
    <col min="6" max="6" width="6.6640625" bestFit="1" customWidth="1"/>
    <col min="7" max="7" width="7" bestFit="1" customWidth="1"/>
    <col min="8" max="9" width="7" customWidth="1"/>
    <col min="10" max="10" width="6.6640625" bestFit="1" customWidth="1"/>
    <col min="11" max="11" width="7" bestFit="1" customWidth="1"/>
    <col min="12" max="12" width="7.6640625" customWidth="1"/>
    <col min="13" max="13" width="9.6640625" customWidth="1"/>
    <col min="14" max="14" width="6.6640625" bestFit="1" customWidth="1"/>
    <col min="15" max="15" width="7" bestFit="1" customWidth="1"/>
    <col min="16" max="16" width="3.6640625" customWidth="1"/>
    <col min="17" max="19" width="7.1640625" customWidth="1"/>
  </cols>
  <sheetData>
    <row r="3" spans="1:19" ht="30.75" customHeight="1" x14ac:dyDescent="0.2">
      <c r="A3" s="685" t="s">
        <v>669</v>
      </c>
      <c r="B3" s="685"/>
      <c r="C3" s="685"/>
      <c r="D3" s="685"/>
      <c r="E3" s="685"/>
      <c r="F3" s="685"/>
      <c r="G3" s="685"/>
      <c r="H3" s="685"/>
      <c r="I3" s="685"/>
      <c r="J3" s="685"/>
      <c r="K3" s="685"/>
      <c r="L3" s="685"/>
      <c r="M3" s="685"/>
      <c r="N3" s="685"/>
      <c r="O3" s="685"/>
      <c r="P3" s="685"/>
      <c r="Q3" s="685"/>
      <c r="R3" s="685"/>
      <c r="S3" s="685"/>
    </row>
    <row r="6" spans="1:19" ht="50.25" customHeight="1" x14ac:dyDescent="0.2">
      <c r="B6" s="724" t="s">
        <v>111</v>
      </c>
      <c r="C6" s="725"/>
      <c r="D6" s="725" t="s">
        <v>112</v>
      </c>
      <c r="E6" s="725"/>
      <c r="F6" s="725" t="s">
        <v>113</v>
      </c>
      <c r="G6" s="725"/>
      <c r="H6" s="725" t="s">
        <v>609</v>
      </c>
      <c r="I6" s="724"/>
      <c r="J6" s="726" t="s">
        <v>114</v>
      </c>
      <c r="K6" s="726"/>
      <c r="L6" s="725" t="s">
        <v>115</v>
      </c>
      <c r="M6" s="724"/>
      <c r="N6" s="728" t="s">
        <v>442</v>
      </c>
      <c r="O6" s="729"/>
      <c r="P6" s="91"/>
      <c r="Q6" s="722" t="s">
        <v>4</v>
      </c>
      <c r="R6" s="722"/>
      <c r="S6" s="722"/>
    </row>
    <row r="7" spans="1:19" ht="24.75" customHeight="1" x14ac:dyDescent="0.2">
      <c r="B7" s="724"/>
      <c r="C7" s="725"/>
      <c r="D7" s="725"/>
      <c r="E7" s="725"/>
      <c r="F7" s="725"/>
      <c r="G7" s="725"/>
      <c r="H7" s="727"/>
      <c r="I7" s="724"/>
      <c r="J7" s="726"/>
      <c r="K7" s="726"/>
      <c r="L7" s="727"/>
      <c r="M7" s="724"/>
      <c r="N7" s="728"/>
      <c r="O7" s="729"/>
      <c r="P7" s="92"/>
      <c r="Q7" s="723"/>
      <c r="R7" s="723"/>
      <c r="S7" s="723"/>
    </row>
    <row r="8" spans="1:19" ht="21" x14ac:dyDescent="0.2">
      <c r="B8" s="93" t="s">
        <v>109</v>
      </c>
      <c r="C8" s="93" t="s">
        <v>110</v>
      </c>
      <c r="D8" s="93" t="s">
        <v>109</v>
      </c>
      <c r="E8" s="93" t="s">
        <v>110</v>
      </c>
      <c r="F8" s="93" t="s">
        <v>109</v>
      </c>
      <c r="G8" s="93" t="s">
        <v>110</v>
      </c>
      <c r="H8" s="93" t="s">
        <v>109</v>
      </c>
      <c r="I8" s="93" t="s">
        <v>110</v>
      </c>
      <c r="J8" s="93" t="s">
        <v>109</v>
      </c>
      <c r="K8" s="93" t="s">
        <v>110</v>
      </c>
      <c r="L8" s="93" t="s">
        <v>109</v>
      </c>
      <c r="M8" s="93" t="s">
        <v>110</v>
      </c>
      <c r="N8" s="93" t="s">
        <v>109</v>
      </c>
      <c r="O8" s="93" t="s">
        <v>110</v>
      </c>
      <c r="P8" s="90"/>
      <c r="Q8" s="93" t="s">
        <v>109</v>
      </c>
      <c r="R8" s="93" t="s">
        <v>110</v>
      </c>
      <c r="S8" s="105" t="s">
        <v>80</v>
      </c>
    </row>
    <row r="9" spans="1:19" x14ac:dyDescent="0.2">
      <c r="B9" s="93"/>
      <c r="C9" s="93"/>
      <c r="D9" s="93"/>
      <c r="E9" s="93"/>
      <c r="F9" s="93"/>
      <c r="G9" s="93"/>
      <c r="H9" s="93"/>
      <c r="I9" s="93"/>
      <c r="J9" s="93"/>
      <c r="K9" s="93"/>
      <c r="L9" s="93"/>
      <c r="M9" s="93"/>
      <c r="N9" s="93"/>
      <c r="O9" s="93"/>
      <c r="P9" s="90"/>
      <c r="Q9" s="90"/>
      <c r="R9" s="90"/>
      <c r="S9" s="90"/>
    </row>
    <row r="10" spans="1:19" ht="25.5" x14ac:dyDescent="0.2">
      <c r="A10" s="480" t="s">
        <v>510</v>
      </c>
      <c r="B10" s="499">
        <v>318</v>
      </c>
      <c r="C10" s="500">
        <v>43</v>
      </c>
      <c r="D10" s="499">
        <v>71</v>
      </c>
      <c r="E10" s="500">
        <v>6</v>
      </c>
      <c r="F10" s="499">
        <v>44</v>
      </c>
      <c r="G10" s="500">
        <v>7</v>
      </c>
      <c r="H10" s="499">
        <v>49</v>
      </c>
      <c r="I10" s="500">
        <v>16</v>
      </c>
      <c r="J10" s="499">
        <v>1332</v>
      </c>
      <c r="K10" s="500">
        <v>473</v>
      </c>
      <c r="L10" s="499">
        <v>654</v>
      </c>
      <c r="M10" s="501">
        <v>109</v>
      </c>
      <c r="N10" s="499">
        <v>105</v>
      </c>
      <c r="O10" s="500">
        <v>154</v>
      </c>
      <c r="Q10" s="509">
        <f>B10+D10+F10+J10+L10+N10+H10</f>
        <v>2573</v>
      </c>
      <c r="R10" s="509">
        <f>C10+E10+G10+K10+M10+O10+I10</f>
        <v>808</v>
      </c>
      <c r="S10" s="509">
        <f>R10+Q10</f>
        <v>3381</v>
      </c>
    </row>
    <row r="11" spans="1:19" x14ac:dyDescent="0.2">
      <c r="A11" s="481" t="s">
        <v>511</v>
      </c>
      <c r="B11" s="502">
        <v>84</v>
      </c>
      <c r="C11" s="503">
        <v>16</v>
      </c>
      <c r="D11" s="502">
        <v>11</v>
      </c>
      <c r="E11" s="503">
        <v>3</v>
      </c>
      <c r="F11" s="502">
        <v>20</v>
      </c>
      <c r="G11" s="503"/>
      <c r="H11" s="502">
        <v>18</v>
      </c>
      <c r="I11" s="503">
        <v>7</v>
      </c>
      <c r="J11" s="502">
        <v>420</v>
      </c>
      <c r="K11" s="504">
        <v>313</v>
      </c>
      <c r="L11" s="502">
        <v>172</v>
      </c>
      <c r="M11" s="505">
        <v>37</v>
      </c>
      <c r="N11" s="502">
        <v>31</v>
      </c>
      <c r="O11" s="503">
        <v>17</v>
      </c>
      <c r="Q11" s="68">
        <f t="shared" ref="Q11:Q12" si="0">B11+D11+F11+J11+L11+N11+H11</f>
        <v>756</v>
      </c>
      <c r="R11" s="68">
        <f t="shared" ref="R11:R12" si="1">C11+E11+G11+K11+M11+O11+I11</f>
        <v>393</v>
      </c>
      <c r="S11" s="68">
        <f>R11+Q11</f>
        <v>1149</v>
      </c>
    </row>
    <row r="12" spans="1:19" x14ac:dyDescent="0.2">
      <c r="A12" s="99" t="s">
        <v>442</v>
      </c>
      <c r="B12" s="506">
        <v>4</v>
      </c>
      <c r="C12" s="507"/>
      <c r="D12" s="506"/>
      <c r="E12" s="507"/>
      <c r="F12" s="506">
        <v>1</v>
      </c>
      <c r="G12" s="507">
        <v>1</v>
      </c>
      <c r="H12" s="506"/>
      <c r="I12" s="507"/>
      <c r="J12" s="506">
        <v>38</v>
      </c>
      <c r="K12" s="507">
        <v>27</v>
      </c>
      <c r="L12" s="506">
        <v>12</v>
      </c>
      <c r="M12" s="508">
        <v>5</v>
      </c>
      <c r="N12" s="506">
        <v>4</v>
      </c>
      <c r="O12" s="507"/>
      <c r="Q12" s="104">
        <f t="shared" si="0"/>
        <v>59</v>
      </c>
      <c r="R12" s="104">
        <f t="shared" si="1"/>
        <v>33</v>
      </c>
      <c r="S12" s="104">
        <f>R12+Q12</f>
        <v>92</v>
      </c>
    </row>
    <row r="13" spans="1:19" x14ac:dyDescent="0.2">
      <c r="B13" s="14"/>
      <c r="C13" s="14"/>
      <c r="D13" s="14"/>
      <c r="E13" s="14"/>
      <c r="F13" s="14"/>
      <c r="G13" s="14"/>
      <c r="H13" s="14"/>
      <c r="I13" s="14"/>
      <c r="J13" s="14"/>
      <c r="K13" s="14"/>
      <c r="L13" s="14"/>
      <c r="M13" s="14"/>
      <c r="N13" s="14"/>
      <c r="O13" s="14"/>
      <c r="Q13" s="14"/>
    </row>
    <row r="14" spans="1:19" x14ac:dyDescent="0.2">
      <c r="A14" s="98" t="s">
        <v>4</v>
      </c>
      <c r="B14" s="26">
        <f>B12+B11+B10</f>
        <v>406</v>
      </c>
      <c r="C14" s="26">
        <f t="shared" ref="C14:O14" si="2">C12+C11+C10</f>
        <v>59</v>
      </c>
      <c r="D14" s="26">
        <f t="shared" si="2"/>
        <v>82</v>
      </c>
      <c r="E14" s="26">
        <f t="shared" si="2"/>
        <v>9</v>
      </c>
      <c r="F14" s="26">
        <f t="shared" si="2"/>
        <v>65</v>
      </c>
      <c r="G14" s="26">
        <f t="shared" si="2"/>
        <v>8</v>
      </c>
      <c r="H14" s="26">
        <f t="shared" si="2"/>
        <v>67</v>
      </c>
      <c r="I14" s="26">
        <f t="shared" si="2"/>
        <v>23</v>
      </c>
      <c r="J14" s="26">
        <f t="shared" si="2"/>
        <v>1790</v>
      </c>
      <c r="K14" s="26">
        <f t="shared" si="2"/>
        <v>813</v>
      </c>
      <c r="L14" s="26">
        <f t="shared" si="2"/>
        <v>838</v>
      </c>
      <c r="M14" s="26">
        <f t="shared" si="2"/>
        <v>151</v>
      </c>
      <c r="N14" s="26">
        <f t="shared" si="2"/>
        <v>140</v>
      </c>
      <c r="O14" s="26">
        <f t="shared" si="2"/>
        <v>171</v>
      </c>
      <c r="Q14" s="102">
        <f>Q12+Q11+Q10</f>
        <v>3388</v>
      </c>
      <c r="R14" s="26">
        <f t="shared" ref="R14:S14" si="3">R12+R11+R10</f>
        <v>1234</v>
      </c>
      <c r="S14" s="27">
        <f t="shared" si="3"/>
        <v>4622</v>
      </c>
    </row>
    <row r="16" spans="1:19" x14ac:dyDescent="0.2">
      <c r="A16" s="106" t="s">
        <v>116</v>
      </c>
      <c r="B16" s="107">
        <v>88</v>
      </c>
      <c r="C16" s="107">
        <v>8</v>
      </c>
      <c r="D16" s="107">
        <v>16</v>
      </c>
      <c r="E16" s="107">
        <v>3</v>
      </c>
      <c r="F16" s="107">
        <v>49</v>
      </c>
      <c r="G16" s="107">
        <v>6</v>
      </c>
      <c r="H16" s="107">
        <v>9</v>
      </c>
      <c r="I16" s="107">
        <v>2</v>
      </c>
      <c r="J16" s="107">
        <v>61</v>
      </c>
      <c r="K16" s="107">
        <v>27</v>
      </c>
      <c r="L16" s="107">
        <v>755</v>
      </c>
      <c r="M16" s="103">
        <v>134</v>
      </c>
      <c r="N16" s="107">
        <v>26</v>
      </c>
      <c r="O16" s="107">
        <v>17</v>
      </c>
      <c r="Q16" s="108">
        <f>B16+D16+F16+J16+L16+N16+H16</f>
        <v>1004</v>
      </c>
      <c r="R16" s="28">
        <f>C16+E16+G16+K16+M16+O16+I16</f>
        <v>197</v>
      </c>
      <c r="S16" s="27">
        <f>R16+Q16</f>
        <v>1201</v>
      </c>
    </row>
    <row r="18" spans="1:1" x14ac:dyDescent="0.2">
      <c r="A18" s="258" t="s">
        <v>512</v>
      </c>
    </row>
    <row r="24" spans="1:1" x14ac:dyDescent="0.2">
      <c r="A24" s="14"/>
    </row>
  </sheetData>
  <mergeCells count="9">
    <mergeCell ref="Q6:S7"/>
    <mergeCell ref="A3:S3"/>
    <mergeCell ref="B6:C7"/>
    <mergeCell ref="D6:E7"/>
    <mergeCell ref="F6:G7"/>
    <mergeCell ref="J6:K7"/>
    <mergeCell ref="H6:I7"/>
    <mergeCell ref="L6:M7"/>
    <mergeCell ref="N6:O7"/>
  </mergeCells>
  <printOptions horizontalCentered="1"/>
  <pageMargins left="0.70866141732283472" right="0.70866141732283472" top="0.74803149606299213" bottom="0.74803149606299213" header="0.31496062992125984" footer="0.31496062992125984"/>
  <pageSetup paperSize="9" scale="99" firstPageNumber="18" fitToHeight="0" orientation="landscape" r:id="rId1"/>
  <headerFoot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S18"/>
  <sheetViews>
    <sheetView showGridLines="0" workbookViewId="0">
      <selection activeCell="P26" sqref="P26"/>
    </sheetView>
  </sheetViews>
  <sheetFormatPr baseColWidth="10" defaultRowHeight="12.75" x14ac:dyDescent="0.2"/>
  <cols>
    <col min="1" max="1" width="23" bestFit="1" customWidth="1"/>
    <col min="2" max="2" width="7.83203125" customWidth="1"/>
    <col min="3" max="3" width="9.5" customWidth="1"/>
    <col min="4" max="4" width="8.5" customWidth="1"/>
    <col min="5" max="9" width="8.6640625" customWidth="1"/>
    <col min="10" max="10" width="8.5" customWidth="1"/>
    <col min="11" max="11" width="8.83203125" customWidth="1"/>
    <col min="12" max="12" width="11.6640625" customWidth="1"/>
    <col min="13" max="13" width="11" customWidth="1"/>
    <col min="14" max="15" width="8.33203125" customWidth="1"/>
    <col min="16" max="16" width="3.6640625" customWidth="1"/>
    <col min="17" max="17" width="7.1640625" customWidth="1"/>
    <col min="18" max="18" width="9" customWidth="1"/>
    <col min="19" max="19" width="7.1640625" customWidth="1"/>
  </cols>
  <sheetData>
    <row r="3" spans="1:19" ht="30.75" customHeight="1" x14ac:dyDescent="0.2">
      <c r="A3" s="685" t="s">
        <v>673</v>
      </c>
      <c r="B3" s="685"/>
      <c r="C3" s="685"/>
      <c r="D3" s="685"/>
      <c r="E3" s="685"/>
      <c r="F3" s="685"/>
      <c r="G3" s="685"/>
      <c r="H3" s="685"/>
      <c r="I3" s="685"/>
      <c r="J3" s="685"/>
      <c r="K3" s="685"/>
      <c r="L3" s="685"/>
      <c r="M3" s="685"/>
      <c r="N3" s="685"/>
      <c r="O3" s="685"/>
      <c r="P3" s="685"/>
      <c r="Q3" s="685"/>
      <c r="R3" s="685"/>
      <c r="S3" s="685"/>
    </row>
    <row r="6" spans="1:19" ht="50.25" customHeight="1" x14ac:dyDescent="0.2">
      <c r="B6" s="724" t="s">
        <v>111</v>
      </c>
      <c r="C6" s="725"/>
      <c r="D6" s="725" t="s">
        <v>112</v>
      </c>
      <c r="E6" s="725"/>
      <c r="F6" s="725" t="s">
        <v>113</v>
      </c>
      <c r="G6" s="725"/>
      <c r="H6" s="726" t="s">
        <v>610</v>
      </c>
      <c r="I6" s="726"/>
      <c r="J6" s="726" t="s">
        <v>114</v>
      </c>
      <c r="K6" s="726"/>
      <c r="L6" s="726" t="s">
        <v>115</v>
      </c>
      <c r="M6" s="726"/>
      <c r="N6" s="730" t="s">
        <v>442</v>
      </c>
      <c r="O6" s="730"/>
      <c r="P6" s="91"/>
      <c r="Q6" s="722" t="s">
        <v>4</v>
      </c>
      <c r="R6" s="722"/>
      <c r="S6" s="722"/>
    </row>
    <row r="7" spans="1:19" ht="24.75" customHeight="1" x14ac:dyDescent="0.2">
      <c r="B7" s="724"/>
      <c r="C7" s="725"/>
      <c r="D7" s="725"/>
      <c r="E7" s="725"/>
      <c r="F7" s="725"/>
      <c r="G7" s="725"/>
      <c r="H7" s="726"/>
      <c r="I7" s="726"/>
      <c r="J7" s="726"/>
      <c r="K7" s="726"/>
      <c r="L7" s="726"/>
      <c r="M7" s="726"/>
      <c r="N7" s="730"/>
      <c r="O7" s="730"/>
      <c r="P7" s="92"/>
      <c r="Q7" s="723"/>
      <c r="R7" s="723"/>
      <c r="S7" s="723"/>
    </row>
    <row r="8" spans="1:19" ht="21" x14ac:dyDescent="0.2">
      <c r="B8" s="93" t="s">
        <v>466</v>
      </c>
      <c r="C8" s="93" t="s">
        <v>467</v>
      </c>
      <c r="D8" s="93" t="s">
        <v>466</v>
      </c>
      <c r="E8" s="93" t="s">
        <v>467</v>
      </c>
      <c r="F8" s="93" t="s">
        <v>466</v>
      </c>
      <c r="G8" s="93" t="s">
        <v>467</v>
      </c>
      <c r="H8" s="93" t="s">
        <v>466</v>
      </c>
      <c r="I8" s="93" t="s">
        <v>467</v>
      </c>
      <c r="J8" s="93" t="s">
        <v>466</v>
      </c>
      <c r="K8" s="93" t="s">
        <v>467</v>
      </c>
      <c r="L8" s="93" t="s">
        <v>466</v>
      </c>
      <c r="M8" s="93" t="s">
        <v>467</v>
      </c>
      <c r="N8" s="93" t="s">
        <v>466</v>
      </c>
      <c r="O8" s="93" t="s">
        <v>467</v>
      </c>
      <c r="P8" s="90"/>
      <c r="Q8" s="93" t="s">
        <v>466</v>
      </c>
      <c r="R8" s="93" t="s">
        <v>467</v>
      </c>
      <c r="S8" s="105" t="s">
        <v>80</v>
      </c>
    </row>
    <row r="9" spans="1:19" x14ac:dyDescent="0.2">
      <c r="B9" s="93"/>
      <c r="C9" s="93"/>
      <c r="D9" s="93"/>
      <c r="E9" s="93"/>
      <c r="F9" s="93"/>
      <c r="G9" s="93"/>
      <c r="H9" s="93"/>
      <c r="I9" s="93"/>
      <c r="J9" s="93"/>
      <c r="K9" s="93"/>
      <c r="L9" s="93"/>
      <c r="M9" s="93"/>
      <c r="N9" s="93"/>
      <c r="O9" s="93"/>
      <c r="P9" s="90"/>
      <c r="Q9" s="90"/>
      <c r="R9" s="90"/>
      <c r="S9" s="90"/>
    </row>
    <row r="10" spans="1:19" ht="25.5" x14ac:dyDescent="0.2">
      <c r="A10" s="480" t="s">
        <v>510</v>
      </c>
      <c r="B10" s="510">
        <v>233</v>
      </c>
      <c r="C10" s="511">
        <v>128</v>
      </c>
      <c r="D10" s="510">
        <v>49</v>
      </c>
      <c r="E10" s="511">
        <v>28</v>
      </c>
      <c r="F10" s="510">
        <v>17</v>
      </c>
      <c r="G10" s="511">
        <v>34</v>
      </c>
      <c r="H10" s="510">
        <v>28</v>
      </c>
      <c r="I10" s="511">
        <v>37</v>
      </c>
      <c r="J10" s="510">
        <v>878</v>
      </c>
      <c r="K10" s="511">
        <v>927</v>
      </c>
      <c r="L10" s="510">
        <v>410</v>
      </c>
      <c r="M10" s="512">
        <v>353</v>
      </c>
      <c r="N10" s="510">
        <v>135</v>
      </c>
      <c r="O10" s="511">
        <v>124</v>
      </c>
      <c r="P10" s="483"/>
      <c r="Q10" s="509">
        <f>N10+L10+J10+F10+D10+B10+H10</f>
        <v>1750</v>
      </c>
      <c r="R10" s="509">
        <f>O10+M10+K10+G10+E10+C10+I10</f>
        <v>1631</v>
      </c>
      <c r="S10" s="509">
        <f>R10+Q10</f>
        <v>3381</v>
      </c>
    </row>
    <row r="11" spans="1:19" x14ac:dyDescent="0.2">
      <c r="A11" s="481" t="s">
        <v>511</v>
      </c>
      <c r="B11" s="96">
        <v>58</v>
      </c>
      <c r="C11" s="94">
        <v>42</v>
      </c>
      <c r="D11" s="96">
        <v>10</v>
      </c>
      <c r="E11" s="94">
        <v>4</v>
      </c>
      <c r="F11" s="96">
        <v>11</v>
      </c>
      <c r="G11" s="94">
        <v>9</v>
      </c>
      <c r="H11" s="96">
        <v>9</v>
      </c>
      <c r="I11" s="94">
        <v>16</v>
      </c>
      <c r="J11" s="96">
        <v>351</v>
      </c>
      <c r="K11" s="390">
        <v>382</v>
      </c>
      <c r="L11" s="96">
        <v>100</v>
      </c>
      <c r="M11" s="100">
        <v>109</v>
      </c>
      <c r="N11" s="96">
        <v>23</v>
      </c>
      <c r="O11" s="94">
        <v>25</v>
      </c>
      <c r="Q11" s="68">
        <f t="shared" ref="Q11:Q12" si="0">N11+L11+J11+F11+D11+B11+H11</f>
        <v>562</v>
      </c>
      <c r="R11" s="68">
        <f>O11+M11+K11+G11+E11+C11+I11</f>
        <v>587</v>
      </c>
      <c r="S11" s="68">
        <f>R11+Q11</f>
        <v>1149</v>
      </c>
    </row>
    <row r="12" spans="1:19" x14ac:dyDescent="0.2">
      <c r="A12" s="99" t="s">
        <v>442</v>
      </c>
      <c r="B12" s="97">
        <v>1</v>
      </c>
      <c r="C12" s="95">
        <v>3</v>
      </c>
      <c r="D12" s="97"/>
      <c r="E12" s="95"/>
      <c r="F12" s="97">
        <v>1</v>
      </c>
      <c r="G12" s="95">
        <v>1</v>
      </c>
      <c r="H12" s="97"/>
      <c r="I12" s="95"/>
      <c r="J12" s="97">
        <v>37</v>
      </c>
      <c r="K12" s="95">
        <v>28</v>
      </c>
      <c r="L12" s="97">
        <v>10</v>
      </c>
      <c r="M12" s="101">
        <v>7</v>
      </c>
      <c r="N12" s="97">
        <v>2</v>
      </c>
      <c r="O12" s="95">
        <v>2</v>
      </c>
      <c r="Q12" s="104">
        <f t="shared" si="0"/>
        <v>51</v>
      </c>
      <c r="R12" s="104">
        <f t="shared" ref="R12" si="1">O12+M12+K12+G12+E12+C12+I12</f>
        <v>41</v>
      </c>
      <c r="S12" s="104">
        <f>R12+Q12</f>
        <v>92</v>
      </c>
    </row>
    <row r="13" spans="1:19" x14ac:dyDescent="0.2">
      <c r="B13" s="14"/>
      <c r="C13" s="14"/>
      <c r="D13" s="14"/>
      <c r="E13" s="14"/>
      <c r="F13" s="14"/>
      <c r="G13" s="14"/>
      <c r="H13" s="14"/>
      <c r="I13" s="14"/>
      <c r="J13" s="14"/>
      <c r="K13" s="14"/>
      <c r="L13" s="14"/>
      <c r="M13" s="14"/>
      <c r="N13" s="14"/>
      <c r="O13" s="14"/>
      <c r="Q13" s="14"/>
    </row>
    <row r="14" spans="1:19" x14ac:dyDescent="0.2">
      <c r="A14" s="98" t="s">
        <v>4</v>
      </c>
      <c r="B14" s="26">
        <f>B12+B11+B10</f>
        <v>292</v>
      </c>
      <c r="C14" s="26">
        <f t="shared" ref="C14:O14" si="2">C12+C11+C10</f>
        <v>173</v>
      </c>
      <c r="D14" s="26">
        <f t="shared" si="2"/>
        <v>59</v>
      </c>
      <c r="E14" s="26">
        <f t="shared" si="2"/>
        <v>32</v>
      </c>
      <c r="F14" s="26">
        <f t="shared" si="2"/>
        <v>29</v>
      </c>
      <c r="G14" s="26">
        <f t="shared" si="2"/>
        <v>44</v>
      </c>
      <c r="H14" s="26">
        <f t="shared" ref="H14:I14" si="3">H12+H11+H10</f>
        <v>37</v>
      </c>
      <c r="I14" s="26">
        <f t="shared" si="3"/>
        <v>53</v>
      </c>
      <c r="J14" s="26">
        <f t="shared" si="2"/>
        <v>1266</v>
      </c>
      <c r="K14" s="26">
        <f t="shared" si="2"/>
        <v>1337</v>
      </c>
      <c r="L14" s="26">
        <f t="shared" si="2"/>
        <v>520</v>
      </c>
      <c r="M14" s="26">
        <f t="shared" si="2"/>
        <v>469</v>
      </c>
      <c r="N14" s="26">
        <f t="shared" si="2"/>
        <v>160</v>
      </c>
      <c r="O14" s="26">
        <f t="shared" si="2"/>
        <v>151</v>
      </c>
      <c r="Q14" s="102">
        <f>N14+L14+J14+F14+D14+B14+H14</f>
        <v>2363</v>
      </c>
      <c r="R14" s="26">
        <f>O14+M14+K14+G14+E14+C14+I14</f>
        <v>2259</v>
      </c>
      <c r="S14" s="27">
        <f>R14+Q14</f>
        <v>4622</v>
      </c>
    </row>
    <row r="16" spans="1:19" x14ac:dyDescent="0.2">
      <c r="A16" s="106" t="s">
        <v>116</v>
      </c>
      <c r="B16" s="107">
        <v>54</v>
      </c>
      <c r="C16" s="107">
        <v>42</v>
      </c>
      <c r="D16" s="107">
        <v>12</v>
      </c>
      <c r="E16" s="107">
        <v>7</v>
      </c>
      <c r="F16" s="107">
        <v>23</v>
      </c>
      <c r="G16" s="107">
        <v>32</v>
      </c>
      <c r="H16" s="107">
        <v>7</v>
      </c>
      <c r="I16" s="107">
        <v>4</v>
      </c>
      <c r="J16" s="107">
        <v>43</v>
      </c>
      <c r="K16" s="107">
        <v>45</v>
      </c>
      <c r="L16" s="107">
        <v>473</v>
      </c>
      <c r="M16" s="103">
        <v>416</v>
      </c>
      <c r="N16" s="107">
        <v>26</v>
      </c>
      <c r="O16" s="107">
        <v>17</v>
      </c>
      <c r="Q16" s="108">
        <f>N16+L16+J16+F16+D16+B16+H16</f>
        <v>638</v>
      </c>
      <c r="R16" s="28">
        <f>O16+M16+K16+G16+E16+C16+I16</f>
        <v>563</v>
      </c>
      <c r="S16" s="27">
        <f>R16+Q16</f>
        <v>1201</v>
      </c>
    </row>
    <row r="18" spans="1:1" x14ac:dyDescent="0.2">
      <c r="A18" s="258" t="s">
        <v>512</v>
      </c>
    </row>
  </sheetData>
  <mergeCells count="9">
    <mergeCell ref="A3:S3"/>
    <mergeCell ref="B6:C7"/>
    <mergeCell ref="D6:E7"/>
    <mergeCell ref="F6:G7"/>
    <mergeCell ref="J6:K7"/>
    <mergeCell ref="Q6:S7"/>
    <mergeCell ref="L6:M7"/>
    <mergeCell ref="N6:O7"/>
    <mergeCell ref="H6:I7"/>
  </mergeCells>
  <printOptions horizontalCentered="1"/>
  <pageMargins left="0.70866141732283472" right="0.70866141732283472" top="0.74803149606299213" bottom="0.74803149606299213" header="0.31496062992125984" footer="0.31496062992125984"/>
  <pageSetup paperSize="9" scale="83" firstPageNumber="18" fitToHeight="0" orientation="landscape" r:id="rId1"/>
  <headerFoot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rgb="FF92D050"/>
    <pageSetUpPr fitToPage="1"/>
  </sheetPr>
  <dimension ref="A3:S167"/>
  <sheetViews>
    <sheetView showGridLines="0" zoomScaleNormal="100" workbookViewId="0">
      <selection activeCell="P6" sqref="P6:P7"/>
    </sheetView>
  </sheetViews>
  <sheetFormatPr baseColWidth="10" defaultRowHeight="12.75" x14ac:dyDescent="0.2"/>
  <cols>
    <col min="1" max="1" width="38.5" bestFit="1" customWidth="1"/>
    <col min="2" max="2" width="13.5" bestFit="1" customWidth="1"/>
    <col min="3" max="3" width="15.33203125" bestFit="1" customWidth="1"/>
    <col min="4" max="4" width="13.6640625" bestFit="1" customWidth="1"/>
    <col min="5" max="5" width="13.5" bestFit="1" customWidth="1"/>
    <col min="6" max="6" width="15.33203125" bestFit="1" customWidth="1"/>
    <col min="7" max="7" width="13.6640625" bestFit="1" customWidth="1"/>
    <col min="8" max="8" width="13.5" bestFit="1" customWidth="1"/>
    <col min="9" max="9" width="10" bestFit="1" customWidth="1"/>
    <col min="10" max="10" width="8.33203125" bestFit="1" customWidth="1"/>
    <col min="11" max="11" width="4.1640625" style="78" customWidth="1"/>
    <col min="12" max="12" width="8.1640625" style="78" bestFit="1" customWidth="1"/>
    <col min="13" max="13" width="10" style="78" bestFit="1" customWidth="1"/>
    <col min="14" max="14" width="8.33203125" bestFit="1" customWidth="1"/>
    <col min="15" max="15" width="4.1640625" customWidth="1"/>
    <col min="16" max="16" width="11.5" bestFit="1" customWidth="1"/>
    <col min="17" max="17" width="8.33203125" customWidth="1"/>
    <col min="18" max="18" width="8.6640625" customWidth="1"/>
    <col min="19" max="19" width="7.1640625" customWidth="1"/>
  </cols>
  <sheetData>
    <row r="3" spans="1:19" ht="30.75" customHeight="1" x14ac:dyDescent="0.2">
      <c r="A3" s="685" t="s">
        <v>674</v>
      </c>
      <c r="B3" s="685"/>
      <c r="C3" s="685"/>
      <c r="D3" s="685"/>
      <c r="E3" s="685"/>
      <c r="F3" s="685"/>
      <c r="G3" s="685"/>
      <c r="H3" s="685"/>
      <c r="I3" s="685"/>
      <c r="J3" s="685"/>
      <c r="K3" s="685"/>
      <c r="L3" s="685"/>
      <c r="M3" s="685"/>
      <c r="N3" s="685"/>
      <c r="O3" s="685"/>
      <c r="P3" s="685"/>
      <c r="Q3" s="110"/>
      <c r="R3" s="110"/>
      <c r="S3" s="110"/>
    </row>
    <row r="6" spans="1:19" x14ac:dyDescent="0.2">
      <c r="B6" s="684" t="s">
        <v>510</v>
      </c>
      <c r="C6" s="681"/>
      <c r="D6" s="681"/>
      <c r="E6" s="681" t="s">
        <v>511</v>
      </c>
      <c r="F6" s="681"/>
      <c r="G6" s="681"/>
      <c r="H6" s="681" t="s">
        <v>442</v>
      </c>
      <c r="I6" s="681"/>
      <c r="J6" s="681"/>
      <c r="K6" s="130"/>
      <c r="L6" s="731" t="s">
        <v>292</v>
      </c>
      <c r="M6" s="731"/>
      <c r="N6" s="732"/>
      <c r="O6" s="391"/>
      <c r="P6" s="685" t="s">
        <v>259</v>
      </c>
    </row>
    <row r="7" spans="1:19" s="120" customFormat="1" ht="27" customHeight="1" x14ac:dyDescent="0.2">
      <c r="A7" s="410" t="s">
        <v>410</v>
      </c>
      <c r="B7" s="396" t="s">
        <v>477</v>
      </c>
      <c r="C7" s="397" t="s">
        <v>478</v>
      </c>
      <c r="D7" s="400" t="s">
        <v>292</v>
      </c>
      <c r="E7" s="397" t="s">
        <v>477</v>
      </c>
      <c r="F7" s="397" t="s">
        <v>478</v>
      </c>
      <c r="G7" s="400" t="s">
        <v>292</v>
      </c>
      <c r="H7" s="397" t="s">
        <v>477</v>
      </c>
      <c r="I7" s="397" t="s">
        <v>478</v>
      </c>
      <c r="J7" s="400" t="s">
        <v>292</v>
      </c>
      <c r="K7" s="399"/>
      <c r="L7" s="397" t="s">
        <v>477</v>
      </c>
      <c r="M7" s="397" t="s">
        <v>478</v>
      </c>
      <c r="N7" s="401" t="s">
        <v>292</v>
      </c>
      <c r="O7" s="398"/>
      <c r="P7" s="685"/>
    </row>
    <row r="8" spans="1:19" s="398" customFormat="1" x14ac:dyDescent="0.2">
      <c r="A8" s="411"/>
      <c r="B8" s="340"/>
      <c r="C8" s="340"/>
      <c r="D8" s="88"/>
      <c r="E8" s="340"/>
      <c r="F8" s="340"/>
      <c r="G8" s="88"/>
      <c r="H8" s="340"/>
      <c r="I8" s="340"/>
      <c r="J8" s="88"/>
      <c r="K8" s="340"/>
      <c r="L8" s="340"/>
      <c r="M8" s="340"/>
      <c r="N8" s="88"/>
      <c r="P8" s="88"/>
    </row>
    <row r="9" spans="1:19" x14ac:dyDescent="0.2">
      <c r="A9" s="111" t="s">
        <v>255</v>
      </c>
      <c r="B9" s="206">
        <v>127</v>
      </c>
      <c r="C9" s="206">
        <v>29</v>
      </c>
      <c r="D9" s="107">
        <v>156</v>
      </c>
      <c r="E9" s="206">
        <v>80</v>
      </c>
      <c r="F9" s="206">
        <v>14</v>
      </c>
      <c r="G9" s="107">
        <v>94</v>
      </c>
      <c r="H9" s="206"/>
      <c r="I9" s="206"/>
      <c r="J9" s="103"/>
      <c r="K9" s="121"/>
      <c r="L9" s="106">
        <f>B9+E9+H9</f>
        <v>207</v>
      </c>
      <c r="M9" s="106">
        <f>C9+F9+I9</f>
        <v>43</v>
      </c>
      <c r="N9" s="106">
        <f>D9+G9+J9</f>
        <v>250</v>
      </c>
      <c r="O9" s="78"/>
      <c r="P9" s="122">
        <f>B9+C9/2+E9+F9/2+H9+I9/2</f>
        <v>228.5</v>
      </c>
    </row>
    <row r="10" spans="1:19" x14ac:dyDescent="0.2">
      <c r="A10" s="304" t="s">
        <v>121</v>
      </c>
      <c r="B10" s="183">
        <v>2</v>
      </c>
      <c r="C10" s="393">
        <v>4</v>
      </c>
      <c r="D10" s="208">
        <v>6</v>
      </c>
      <c r="E10" s="15"/>
      <c r="F10" s="393">
        <v>4</v>
      </c>
      <c r="G10" s="208">
        <v>4</v>
      </c>
      <c r="H10" s="15"/>
      <c r="I10" s="393"/>
      <c r="J10" s="208"/>
      <c r="K10"/>
      <c r="L10" s="208">
        <f t="shared" ref="L10:L73" si="0">B10+E10+H10</f>
        <v>2</v>
      </c>
      <c r="M10" s="402">
        <f t="shared" ref="M10:M73" si="1">C10+F10+I10</f>
        <v>8</v>
      </c>
      <c r="N10" s="402">
        <f t="shared" ref="N10:N73" si="2">D10+G10+J10</f>
        <v>10</v>
      </c>
      <c r="O10" s="78"/>
      <c r="P10" s="208">
        <f t="shared" ref="P10:P73" si="3">B10+C10/2+E10+F10/2+H10+I10/2</f>
        <v>6</v>
      </c>
    </row>
    <row r="11" spans="1:19" x14ac:dyDescent="0.2">
      <c r="A11" s="304" t="s">
        <v>120</v>
      </c>
      <c r="B11" s="185">
        <v>112</v>
      </c>
      <c r="C11" s="394">
        <v>22</v>
      </c>
      <c r="D11" s="209">
        <v>134</v>
      </c>
      <c r="E11" s="18">
        <v>80</v>
      </c>
      <c r="F11" s="394">
        <v>10</v>
      </c>
      <c r="G11" s="209">
        <v>90</v>
      </c>
      <c r="H11" s="18"/>
      <c r="I11" s="394"/>
      <c r="J11" s="209"/>
      <c r="K11"/>
      <c r="L11" s="209">
        <f t="shared" si="0"/>
        <v>192</v>
      </c>
      <c r="M11" s="403">
        <f t="shared" si="1"/>
        <v>32</v>
      </c>
      <c r="N11" s="403">
        <f t="shared" si="2"/>
        <v>224</v>
      </c>
      <c r="O11" s="78"/>
      <c r="P11" s="209">
        <f t="shared" si="3"/>
        <v>208</v>
      </c>
    </row>
    <row r="12" spans="1:19" x14ac:dyDescent="0.2">
      <c r="A12" s="305" t="s">
        <v>310</v>
      </c>
      <c r="B12" s="185">
        <v>1</v>
      </c>
      <c r="C12" s="394">
        <v>3</v>
      </c>
      <c r="D12" s="209">
        <v>4</v>
      </c>
      <c r="E12" s="18"/>
      <c r="F12" s="394"/>
      <c r="G12" s="209"/>
      <c r="H12" s="18"/>
      <c r="I12" s="394"/>
      <c r="J12" s="209"/>
      <c r="K12"/>
      <c r="L12" s="209">
        <f t="shared" si="0"/>
        <v>1</v>
      </c>
      <c r="M12" s="403">
        <f t="shared" si="1"/>
        <v>3</v>
      </c>
      <c r="N12" s="403">
        <f t="shared" si="2"/>
        <v>4</v>
      </c>
      <c r="O12" s="78"/>
      <c r="P12" s="209">
        <f t="shared" si="3"/>
        <v>2.5</v>
      </c>
    </row>
    <row r="13" spans="1:19" x14ac:dyDescent="0.2">
      <c r="A13" s="304" t="s">
        <v>122</v>
      </c>
      <c r="B13" s="204">
        <v>12</v>
      </c>
      <c r="C13" s="407"/>
      <c r="D13" s="211">
        <v>12</v>
      </c>
      <c r="E13" s="21"/>
      <c r="F13" s="407"/>
      <c r="G13" s="211"/>
      <c r="H13" s="21"/>
      <c r="I13" s="407"/>
      <c r="J13" s="211"/>
      <c r="K13"/>
      <c r="L13" s="211">
        <f t="shared" si="0"/>
        <v>12</v>
      </c>
      <c r="M13" s="408">
        <f t="shared" si="1"/>
        <v>0</v>
      </c>
      <c r="N13" s="408">
        <f t="shared" si="2"/>
        <v>12</v>
      </c>
      <c r="O13" s="78"/>
      <c r="P13" s="211">
        <f t="shared" si="3"/>
        <v>12</v>
      </c>
    </row>
    <row r="14" spans="1:19" x14ac:dyDescent="0.2">
      <c r="A14" s="111" t="s">
        <v>256</v>
      </c>
      <c r="B14" s="206">
        <v>55</v>
      </c>
      <c r="C14" s="206">
        <v>2</v>
      </c>
      <c r="D14" s="107">
        <v>57</v>
      </c>
      <c r="E14" s="206">
        <v>11</v>
      </c>
      <c r="F14" s="206">
        <v>2</v>
      </c>
      <c r="G14" s="107">
        <v>13</v>
      </c>
      <c r="H14" s="206"/>
      <c r="I14" s="206"/>
      <c r="J14" s="103"/>
      <c r="K14" s="121"/>
      <c r="L14" s="106">
        <f t="shared" si="0"/>
        <v>66</v>
      </c>
      <c r="M14" s="107">
        <f t="shared" si="1"/>
        <v>4</v>
      </c>
      <c r="N14" s="103">
        <f t="shared" si="2"/>
        <v>70</v>
      </c>
      <c r="O14" s="78"/>
      <c r="P14" s="122">
        <f t="shared" si="3"/>
        <v>68</v>
      </c>
    </row>
    <row r="15" spans="1:19" x14ac:dyDescent="0.2">
      <c r="A15" s="305" t="s">
        <v>123</v>
      </c>
      <c r="B15" s="183">
        <v>52</v>
      </c>
      <c r="C15" s="393">
        <v>2</v>
      </c>
      <c r="D15" s="208">
        <v>54</v>
      </c>
      <c r="E15" s="15"/>
      <c r="F15" s="393"/>
      <c r="G15" s="208"/>
      <c r="H15" s="15"/>
      <c r="I15" s="393"/>
      <c r="J15" s="208"/>
      <c r="K15"/>
      <c r="L15" s="208">
        <f t="shared" si="0"/>
        <v>52</v>
      </c>
      <c r="M15" s="402">
        <f t="shared" si="1"/>
        <v>2</v>
      </c>
      <c r="N15" s="402">
        <f t="shared" si="2"/>
        <v>54</v>
      </c>
      <c r="O15" s="78"/>
      <c r="P15" s="208">
        <f t="shared" si="3"/>
        <v>53</v>
      </c>
    </row>
    <row r="16" spans="1:19" x14ac:dyDescent="0.2">
      <c r="A16" s="304" t="s">
        <v>124</v>
      </c>
      <c r="B16" s="204">
        <v>3</v>
      </c>
      <c r="C16" s="407"/>
      <c r="D16" s="211">
        <v>3</v>
      </c>
      <c r="E16" s="21">
        <v>11</v>
      </c>
      <c r="F16" s="407">
        <v>2</v>
      </c>
      <c r="G16" s="211">
        <v>13</v>
      </c>
      <c r="H16" s="21"/>
      <c r="I16" s="407"/>
      <c r="J16" s="211"/>
      <c r="K16"/>
      <c r="L16" s="211">
        <f t="shared" si="0"/>
        <v>14</v>
      </c>
      <c r="M16" s="408">
        <f t="shared" si="1"/>
        <v>2</v>
      </c>
      <c r="N16" s="408">
        <f t="shared" si="2"/>
        <v>16</v>
      </c>
      <c r="O16" s="78"/>
      <c r="P16" s="211">
        <f t="shared" si="3"/>
        <v>15</v>
      </c>
    </row>
    <row r="17" spans="1:16" x14ac:dyDescent="0.2">
      <c r="A17" s="111" t="s">
        <v>230</v>
      </c>
      <c r="B17" s="206">
        <v>40</v>
      </c>
      <c r="C17" s="206">
        <v>2</v>
      </c>
      <c r="D17" s="107">
        <v>42</v>
      </c>
      <c r="E17" s="206">
        <v>21</v>
      </c>
      <c r="F17" s="206">
        <v>3</v>
      </c>
      <c r="G17" s="107">
        <v>24</v>
      </c>
      <c r="H17" s="206"/>
      <c r="I17" s="206"/>
      <c r="J17" s="103"/>
      <c r="K17" s="121"/>
      <c r="L17" s="106">
        <f t="shared" si="0"/>
        <v>61</v>
      </c>
      <c r="M17" s="107">
        <f t="shared" si="1"/>
        <v>5</v>
      </c>
      <c r="N17" s="103">
        <f t="shared" si="2"/>
        <v>66</v>
      </c>
      <c r="O17" s="78"/>
      <c r="P17" s="122">
        <f t="shared" si="3"/>
        <v>63.5</v>
      </c>
    </row>
    <row r="18" spans="1:16" x14ac:dyDescent="0.2">
      <c r="A18" s="304" t="s">
        <v>126</v>
      </c>
      <c r="B18" s="183"/>
      <c r="C18" s="393"/>
      <c r="D18" s="208"/>
      <c r="E18" s="15">
        <v>7</v>
      </c>
      <c r="F18" s="393"/>
      <c r="G18" s="208">
        <v>7</v>
      </c>
      <c r="H18" s="15"/>
      <c r="I18" s="393"/>
      <c r="J18" s="208"/>
      <c r="K18"/>
      <c r="L18" s="208">
        <f t="shared" si="0"/>
        <v>7</v>
      </c>
      <c r="M18" s="402">
        <f t="shared" si="1"/>
        <v>0</v>
      </c>
      <c r="N18" s="402">
        <f t="shared" si="2"/>
        <v>7</v>
      </c>
      <c r="O18" s="78"/>
      <c r="P18" s="208">
        <f t="shared" si="3"/>
        <v>7</v>
      </c>
    </row>
    <row r="19" spans="1:16" x14ac:dyDescent="0.2">
      <c r="A19" s="305" t="s">
        <v>125</v>
      </c>
      <c r="B19" s="185">
        <v>40</v>
      </c>
      <c r="C19" s="394"/>
      <c r="D19" s="209">
        <v>40</v>
      </c>
      <c r="E19" s="18">
        <v>13</v>
      </c>
      <c r="F19" s="394"/>
      <c r="G19" s="209">
        <v>13</v>
      </c>
      <c r="H19" s="18"/>
      <c r="I19" s="394"/>
      <c r="J19" s="209"/>
      <c r="K19"/>
      <c r="L19" s="209">
        <f t="shared" si="0"/>
        <v>53</v>
      </c>
      <c r="M19" s="403">
        <f t="shared" si="1"/>
        <v>0</v>
      </c>
      <c r="N19" s="403">
        <f t="shared" si="2"/>
        <v>53</v>
      </c>
      <c r="O19" s="78"/>
      <c r="P19" s="209">
        <f t="shared" si="3"/>
        <v>53</v>
      </c>
    </row>
    <row r="20" spans="1:16" x14ac:dyDescent="0.2">
      <c r="A20" s="304" t="s">
        <v>479</v>
      </c>
      <c r="B20" s="204"/>
      <c r="C20" s="407">
        <v>2</v>
      </c>
      <c r="D20" s="211">
        <v>2</v>
      </c>
      <c r="E20" s="21">
        <v>1</v>
      </c>
      <c r="F20" s="407">
        <v>3</v>
      </c>
      <c r="G20" s="211">
        <v>4</v>
      </c>
      <c r="H20" s="21"/>
      <c r="I20" s="407"/>
      <c r="J20" s="211"/>
      <c r="K20"/>
      <c r="L20" s="211">
        <f t="shared" si="0"/>
        <v>1</v>
      </c>
      <c r="M20" s="408">
        <f t="shared" si="1"/>
        <v>5</v>
      </c>
      <c r="N20" s="408">
        <f t="shared" si="2"/>
        <v>6</v>
      </c>
      <c r="O20" s="78"/>
      <c r="P20" s="211">
        <f t="shared" si="3"/>
        <v>3.5</v>
      </c>
    </row>
    <row r="21" spans="1:16" x14ac:dyDescent="0.2">
      <c r="A21" s="111" t="s">
        <v>231</v>
      </c>
      <c r="B21" s="206">
        <v>79</v>
      </c>
      <c r="C21" s="206">
        <v>65</v>
      </c>
      <c r="D21" s="107">
        <v>144</v>
      </c>
      <c r="E21" s="206">
        <v>27</v>
      </c>
      <c r="F21" s="206">
        <v>33</v>
      </c>
      <c r="G21" s="107">
        <v>60</v>
      </c>
      <c r="H21" s="206"/>
      <c r="I21" s="206"/>
      <c r="J21" s="103"/>
      <c r="K21" s="121"/>
      <c r="L21" s="106">
        <f t="shared" si="0"/>
        <v>106</v>
      </c>
      <c r="M21" s="107">
        <f t="shared" si="1"/>
        <v>98</v>
      </c>
      <c r="N21" s="103">
        <f t="shared" si="2"/>
        <v>204</v>
      </c>
      <c r="O21" s="78"/>
      <c r="P21" s="122">
        <f t="shared" si="3"/>
        <v>155</v>
      </c>
    </row>
    <row r="22" spans="1:16" x14ac:dyDescent="0.2">
      <c r="A22" s="304" t="s">
        <v>127</v>
      </c>
      <c r="B22" s="183">
        <v>61</v>
      </c>
      <c r="C22" s="393">
        <v>59</v>
      </c>
      <c r="D22" s="208">
        <v>120</v>
      </c>
      <c r="E22" s="15">
        <v>4</v>
      </c>
      <c r="F22" s="393">
        <v>1</v>
      </c>
      <c r="G22" s="208">
        <v>5</v>
      </c>
      <c r="H22" s="15"/>
      <c r="I22" s="393"/>
      <c r="J22" s="208"/>
      <c r="K22"/>
      <c r="L22" s="208">
        <f t="shared" si="0"/>
        <v>65</v>
      </c>
      <c r="M22" s="402">
        <f t="shared" si="1"/>
        <v>60</v>
      </c>
      <c r="N22" s="402">
        <f t="shared" si="2"/>
        <v>125</v>
      </c>
      <c r="O22" s="78"/>
      <c r="P22" s="208">
        <f t="shared" si="3"/>
        <v>95</v>
      </c>
    </row>
    <row r="23" spans="1:16" x14ac:dyDescent="0.2">
      <c r="A23" s="304" t="s">
        <v>128</v>
      </c>
      <c r="B23" s="185">
        <v>12</v>
      </c>
      <c r="C23" s="394"/>
      <c r="D23" s="209">
        <v>12</v>
      </c>
      <c r="E23" s="18">
        <v>3</v>
      </c>
      <c r="F23" s="394">
        <v>13</v>
      </c>
      <c r="G23" s="209">
        <v>16</v>
      </c>
      <c r="H23" s="18"/>
      <c r="I23" s="394"/>
      <c r="J23" s="209"/>
      <c r="K23"/>
      <c r="L23" s="209">
        <f t="shared" si="0"/>
        <v>15</v>
      </c>
      <c r="M23" s="403">
        <f t="shared" si="1"/>
        <v>13</v>
      </c>
      <c r="N23" s="403">
        <f t="shared" si="2"/>
        <v>28</v>
      </c>
      <c r="O23" s="78"/>
      <c r="P23" s="209">
        <f t="shared" si="3"/>
        <v>21.5</v>
      </c>
    </row>
    <row r="24" spans="1:16" x14ac:dyDescent="0.2">
      <c r="A24" s="304" t="s">
        <v>129</v>
      </c>
      <c r="B24" s="185"/>
      <c r="C24" s="394"/>
      <c r="D24" s="209"/>
      <c r="E24" s="18">
        <v>2</v>
      </c>
      <c r="F24" s="394">
        <v>5</v>
      </c>
      <c r="G24" s="209">
        <v>7</v>
      </c>
      <c r="H24" s="18"/>
      <c r="I24" s="394"/>
      <c r="J24" s="209"/>
      <c r="K24"/>
      <c r="L24" s="209">
        <f t="shared" si="0"/>
        <v>2</v>
      </c>
      <c r="M24" s="403">
        <f t="shared" si="1"/>
        <v>5</v>
      </c>
      <c r="N24" s="403">
        <f t="shared" si="2"/>
        <v>7</v>
      </c>
      <c r="O24" s="78"/>
      <c r="P24" s="209">
        <f t="shared" si="3"/>
        <v>4.5</v>
      </c>
    </row>
    <row r="25" spans="1:16" x14ac:dyDescent="0.2">
      <c r="A25" s="305" t="s">
        <v>130</v>
      </c>
      <c r="B25" s="185">
        <v>3</v>
      </c>
      <c r="C25" s="394">
        <v>3</v>
      </c>
      <c r="D25" s="209">
        <v>6</v>
      </c>
      <c r="E25" s="18">
        <v>4</v>
      </c>
      <c r="F25" s="394">
        <v>3</v>
      </c>
      <c r="G25" s="209">
        <v>7</v>
      </c>
      <c r="H25" s="18"/>
      <c r="I25" s="394"/>
      <c r="J25" s="209"/>
      <c r="K25"/>
      <c r="L25" s="209">
        <f t="shared" si="0"/>
        <v>7</v>
      </c>
      <c r="M25" s="403">
        <f t="shared" si="1"/>
        <v>6</v>
      </c>
      <c r="N25" s="403">
        <f t="shared" si="2"/>
        <v>13</v>
      </c>
      <c r="O25" s="78"/>
      <c r="P25" s="209">
        <f t="shared" si="3"/>
        <v>10</v>
      </c>
    </row>
    <row r="26" spans="1:16" x14ac:dyDescent="0.2">
      <c r="A26" s="304" t="s">
        <v>131</v>
      </c>
      <c r="B26" s="204">
        <v>3</v>
      </c>
      <c r="C26" s="407">
        <v>3</v>
      </c>
      <c r="D26" s="211">
        <v>6</v>
      </c>
      <c r="E26" s="21">
        <v>14</v>
      </c>
      <c r="F26" s="407">
        <v>11</v>
      </c>
      <c r="G26" s="211">
        <v>25</v>
      </c>
      <c r="H26" s="21"/>
      <c r="I26" s="407"/>
      <c r="J26" s="211"/>
      <c r="K26"/>
      <c r="L26" s="211">
        <f t="shared" si="0"/>
        <v>17</v>
      </c>
      <c r="M26" s="408">
        <f t="shared" si="1"/>
        <v>14</v>
      </c>
      <c r="N26" s="408">
        <f t="shared" si="2"/>
        <v>31</v>
      </c>
      <c r="O26" s="78"/>
      <c r="P26" s="211">
        <f t="shared" si="3"/>
        <v>24</v>
      </c>
    </row>
    <row r="27" spans="1:16" x14ac:dyDescent="0.2">
      <c r="A27" s="111" t="s">
        <v>232</v>
      </c>
      <c r="B27" s="206">
        <v>66</v>
      </c>
      <c r="C27" s="206">
        <v>7</v>
      </c>
      <c r="D27" s="107">
        <v>73</v>
      </c>
      <c r="E27" s="206"/>
      <c r="F27" s="206"/>
      <c r="G27" s="107"/>
      <c r="H27" s="206"/>
      <c r="I27" s="206"/>
      <c r="J27" s="103"/>
      <c r="K27" s="121"/>
      <c r="L27" s="106">
        <f t="shared" si="0"/>
        <v>66</v>
      </c>
      <c r="M27" s="107">
        <f t="shared" si="1"/>
        <v>7</v>
      </c>
      <c r="N27" s="103">
        <f t="shared" si="2"/>
        <v>73</v>
      </c>
      <c r="O27" s="78"/>
      <c r="P27" s="122">
        <f t="shared" si="3"/>
        <v>69.5</v>
      </c>
    </row>
    <row r="28" spans="1:16" x14ac:dyDescent="0.2">
      <c r="A28" s="305" t="s">
        <v>132</v>
      </c>
      <c r="B28" s="183">
        <v>63</v>
      </c>
      <c r="C28" s="393">
        <v>7</v>
      </c>
      <c r="D28" s="208">
        <v>70</v>
      </c>
      <c r="E28" s="15"/>
      <c r="F28" s="393"/>
      <c r="G28" s="208"/>
      <c r="H28" s="15"/>
      <c r="I28" s="393"/>
      <c r="J28" s="208"/>
      <c r="K28"/>
      <c r="L28" s="208">
        <f t="shared" si="0"/>
        <v>63</v>
      </c>
      <c r="M28" s="402">
        <f t="shared" si="1"/>
        <v>7</v>
      </c>
      <c r="N28" s="402">
        <f t="shared" si="2"/>
        <v>70</v>
      </c>
      <c r="O28" s="78"/>
      <c r="P28" s="208">
        <f t="shared" si="3"/>
        <v>66.5</v>
      </c>
    </row>
    <row r="29" spans="1:16" x14ac:dyDescent="0.2">
      <c r="A29" s="304" t="s">
        <v>584</v>
      </c>
      <c r="B29" s="204">
        <v>3</v>
      </c>
      <c r="C29" s="407"/>
      <c r="D29" s="211">
        <v>3</v>
      </c>
      <c r="E29" s="21"/>
      <c r="F29" s="407"/>
      <c r="G29" s="211"/>
      <c r="H29" s="21"/>
      <c r="I29" s="407"/>
      <c r="J29" s="211"/>
      <c r="K29"/>
      <c r="L29" s="211">
        <f t="shared" si="0"/>
        <v>3</v>
      </c>
      <c r="M29" s="408">
        <f t="shared" si="1"/>
        <v>0</v>
      </c>
      <c r="N29" s="408">
        <f t="shared" si="2"/>
        <v>3</v>
      </c>
      <c r="O29" s="78"/>
      <c r="P29" s="211">
        <f t="shared" si="3"/>
        <v>3</v>
      </c>
    </row>
    <row r="30" spans="1:16" x14ac:dyDescent="0.2">
      <c r="A30" s="111" t="s">
        <v>233</v>
      </c>
      <c r="B30" s="206">
        <v>32</v>
      </c>
      <c r="C30" s="206"/>
      <c r="D30" s="107">
        <v>32</v>
      </c>
      <c r="E30" s="206">
        <v>19</v>
      </c>
      <c r="F30" s="206"/>
      <c r="G30" s="107">
        <v>19</v>
      </c>
      <c r="H30" s="206"/>
      <c r="I30" s="206"/>
      <c r="J30" s="103"/>
      <c r="K30" s="121"/>
      <c r="L30" s="106">
        <f t="shared" si="0"/>
        <v>51</v>
      </c>
      <c r="M30" s="107">
        <f t="shared" si="1"/>
        <v>0</v>
      </c>
      <c r="N30" s="103">
        <f t="shared" si="2"/>
        <v>51</v>
      </c>
      <c r="O30" s="78"/>
      <c r="P30" s="122">
        <f t="shared" si="3"/>
        <v>51</v>
      </c>
    </row>
    <row r="31" spans="1:16" x14ac:dyDescent="0.2">
      <c r="A31" s="304" t="s">
        <v>585</v>
      </c>
      <c r="B31" s="183">
        <v>29</v>
      </c>
      <c r="C31" s="393"/>
      <c r="D31" s="208">
        <v>29</v>
      </c>
      <c r="E31" s="15">
        <v>19</v>
      </c>
      <c r="F31" s="393"/>
      <c r="G31" s="208">
        <v>19</v>
      </c>
      <c r="H31" s="15"/>
      <c r="I31" s="393"/>
      <c r="J31" s="208"/>
      <c r="K31"/>
      <c r="L31" s="208">
        <f t="shared" si="0"/>
        <v>48</v>
      </c>
      <c r="M31" s="402">
        <f t="shared" si="1"/>
        <v>0</v>
      </c>
      <c r="N31" s="402">
        <f t="shared" si="2"/>
        <v>48</v>
      </c>
      <c r="O31" s="78"/>
      <c r="P31" s="208">
        <f t="shared" si="3"/>
        <v>48</v>
      </c>
    </row>
    <row r="32" spans="1:16" x14ac:dyDescent="0.2">
      <c r="A32" s="305" t="s">
        <v>554</v>
      </c>
      <c r="B32" s="185">
        <v>3</v>
      </c>
      <c r="C32" s="394"/>
      <c r="D32" s="209">
        <v>3</v>
      </c>
      <c r="E32" s="18"/>
      <c r="F32" s="394"/>
      <c r="G32" s="209"/>
      <c r="H32" s="18"/>
      <c r="I32" s="394"/>
      <c r="J32" s="209"/>
      <c r="K32"/>
      <c r="L32" s="209">
        <f t="shared" si="0"/>
        <v>3</v>
      </c>
      <c r="M32" s="403">
        <f t="shared" si="1"/>
        <v>0</v>
      </c>
      <c r="N32" s="403">
        <f t="shared" si="2"/>
        <v>3</v>
      </c>
      <c r="O32" s="78"/>
      <c r="P32" s="209">
        <f t="shared" si="3"/>
        <v>3</v>
      </c>
    </row>
    <row r="33" spans="1:16" x14ac:dyDescent="0.2">
      <c r="A33" s="111" t="s">
        <v>234</v>
      </c>
      <c r="B33" s="206">
        <v>13</v>
      </c>
      <c r="C33" s="206">
        <v>5</v>
      </c>
      <c r="D33" s="107">
        <v>18</v>
      </c>
      <c r="E33" s="206"/>
      <c r="F33" s="206"/>
      <c r="G33" s="107"/>
      <c r="H33" s="206"/>
      <c r="I33" s="206"/>
      <c r="J33" s="103"/>
      <c r="K33" s="121"/>
      <c r="L33" s="106">
        <f t="shared" si="0"/>
        <v>13</v>
      </c>
      <c r="M33" s="107">
        <f t="shared" si="1"/>
        <v>5</v>
      </c>
      <c r="N33" s="103">
        <f t="shared" si="2"/>
        <v>18</v>
      </c>
      <c r="O33" s="78"/>
      <c r="P33" s="122">
        <f t="shared" si="3"/>
        <v>15.5</v>
      </c>
    </row>
    <row r="34" spans="1:16" x14ac:dyDescent="0.2">
      <c r="A34" s="304" t="s">
        <v>133</v>
      </c>
      <c r="B34" s="204">
        <v>13</v>
      </c>
      <c r="C34" s="407">
        <v>5</v>
      </c>
      <c r="D34" s="211">
        <v>18</v>
      </c>
      <c r="E34" s="21"/>
      <c r="F34" s="407"/>
      <c r="G34" s="211"/>
      <c r="H34" s="21"/>
      <c r="I34" s="407"/>
      <c r="J34" s="211"/>
      <c r="K34"/>
      <c r="L34" s="211">
        <f t="shared" si="0"/>
        <v>13</v>
      </c>
      <c r="M34" s="408">
        <f t="shared" si="1"/>
        <v>5</v>
      </c>
      <c r="N34" s="408">
        <f t="shared" si="2"/>
        <v>18</v>
      </c>
      <c r="O34" s="78"/>
      <c r="P34" s="211">
        <f t="shared" si="3"/>
        <v>15.5</v>
      </c>
    </row>
    <row r="35" spans="1:16" x14ac:dyDescent="0.2">
      <c r="A35" s="111" t="s">
        <v>235</v>
      </c>
      <c r="B35" s="206">
        <v>198</v>
      </c>
      <c r="C35" s="206">
        <v>15</v>
      </c>
      <c r="D35" s="107">
        <v>213</v>
      </c>
      <c r="E35" s="206">
        <v>67</v>
      </c>
      <c r="F35" s="206">
        <v>15</v>
      </c>
      <c r="G35" s="107">
        <v>82</v>
      </c>
      <c r="H35" s="206"/>
      <c r="I35" s="206"/>
      <c r="J35" s="103"/>
      <c r="K35" s="121"/>
      <c r="L35" s="106">
        <f t="shared" si="0"/>
        <v>265</v>
      </c>
      <c r="M35" s="107">
        <f t="shared" si="1"/>
        <v>30</v>
      </c>
      <c r="N35" s="103">
        <f t="shared" si="2"/>
        <v>295</v>
      </c>
      <c r="O35" s="78"/>
      <c r="P35" s="122">
        <f t="shared" si="3"/>
        <v>280</v>
      </c>
    </row>
    <row r="36" spans="1:16" x14ac:dyDescent="0.2">
      <c r="A36" s="305" t="s">
        <v>134</v>
      </c>
      <c r="B36" s="185">
        <v>7</v>
      </c>
      <c r="C36" s="394"/>
      <c r="D36" s="209">
        <v>7</v>
      </c>
      <c r="E36" s="18"/>
      <c r="F36" s="394"/>
      <c r="G36" s="209"/>
      <c r="H36" s="18"/>
      <c r="I36" s="394"/>
      <c r="J36" s="209"/>
      <c r="K36"/>
      <c r="L36" s="209">
        <f t="shared" si="0"/>
        <v>7</v>
      </c>
      <c r="M36" s="403">
        <f t="shared" si="1"/>
        <v>0</v>
      </c>
      <c r="N36" s="403">
        <f t="shared" si="2"/>
        <v>7</v>
      </c>
      <c r="O36" s="78"/>
      <c r="P36" s="209">
        <f t="shared" si="3"/>
        <v>7</v>
      </c>
    </row>
    <row r="37" spans="1:16" x14ac:dyDescent="0.2">
      <c r="A37" s="304" t="s">
        <v>135</v>
      </c>
      <c r="B37" s="185">
        <v>18</v>
      </c>
      <c r="C37" s="394">
        <v>5</v>
      </c>
      <c r="D37" s="209">
        <v>23</v>
      </c>
      <c r="E37" s="18">
        <v>23</v>
      </c>
      <c r="F37" s="394">
        <v>4</v>
      </c>
      <c r="G37" s="209">
        <v>27</v>
      </c>
      <c r="H37" s="18"/>
      <c r="I37" s="394"/>
      <c r="J37" s="209"/>
      <c r="K37"/>
      <c r="L37" s="209">
        <f t="shared" si="0"/>
        <v>41</v>
      </c>
      <c r="M37" s="403">
        <f t="shared" si="1"/>
        <v>9</v>
      </c>
      <c r="N37" s="403">
        <f t="shared" si="2"/>
        <v>50</v>
      </c>
      <c r="O37" s="78"/>
      <c r="P37" s="209">
        <f t="shared" si="3"/>
        <v>45.5</v>
      </c>
    </row>
    <row r="38" spans="1:16" x14ac:dyDescent="0.2">
      <c r="A38" s="304" t="s">
        <v>136</v>
      </c>
      <c r="B38" s="185">
        <v>37</v>
      </c>
      <c r="C38" s="394">
        <v>5</v>
      </c>
      <c r="D38" s="209">
        <v>42</v>
      </c>
      <c r="E38" s="18">
        <v>44</v>
      </c>
      <c r="F38" s="394">
        <v>11</v>
      </c>
      <c r="G38" s="209">
        <v>55</v>
      </c>
      <c r="H38" s="18"/>
      <c r="I38" s="394"/>
      <c r="J38" s="209"/>
      <c r="K38"/>
      <c r="L38" s="209">
        <f t="shared" si="0"/>
        <v>81</v>
      </c>
      <c r="M38" s="403">
        <f t="shared" si="1"/>
        <v>16</v>
      </c>
      <c r="N38" s="403">
        <f t="shared" si="2"/>
        <v>97</v>
      </c>
      <c r="O38" s="78"/>
      <c r="P38" s="209">
        <f t="shared" si="3"/>
        <v>89</v>
      </c>
    </row>
    <row r="39" spans="1:16" x14ac:dyDescent="0.2">
      <c r="A39" s="304" t="s">
        <v>137</v>
      </c>
      <c r="B39" s="185">
        <v>55</v>
      </c>
      <c r="C39" s="394"/>
      <c r="D39" s="209">
        <v>55</v>
      </c>
      <c r="E39" s="18"/>
      <c r="F39" s="394"/>
      <c r="G39" s="209"/>
      <c r="H39" s="18"/>
      <c r="I39" s="394"/>
      <c r="J39" s="209"/>
      <c r="K39"/>
      <c r="L39" s="209">
        <f t="shared" si="0"/>
        <v>55</v>
      </c>
      <c r="M39" s="403">
        <f t="shared" si="1"/>
        <v>0</v>
      </c>
      <c r="N39" s="403">
        <f t="shared" si="2"/>
        <v>55</v>
      </c>
      <c r="O39" s="78"/>
      <c r="P39" s="209">
        <f t="shared" si="3"/>
        <v>55</v>
      </c>
    </row>
    <row r="40" spans="1:16" x14ac:dyDescent="0.2">
      <c r="A40" s="304" t="s">
        <v>138</v>
      </c>
      <c r="B40" s="185">
        <v>81</v>
      </c>
      <c r="C40" s="394">
        <v>5</v>
      </c>
      <c r="D40" s="209">
        <v>86</v>
      </c>
      <c r="E40" s="18"/>
      <c r="F40" s="394"/>
      <c r="G40" s="209"/>
      <c r="H40" s="18"/>
      <c r="I40" s="394"/>
      <c r="J40" s="209"/>
      <c r="K40"/>
      <c r="L40" s="209">
        <f t="shared" si="0"/>
        <v>81</v>
      </c>
      <c r="M40" s="403">
        <f t="shared" si="1"/>
        <v>5</v>
      </c>
      <c r="N40" s="403">
        <f t="shared" si="2"/>
        <v>86</v>
      </c>
      <c r="O40" s="78"/>
      <c r="P40" s="209">
        <f t="shared" si="3"/>
        <v>83.5</v>
      </c>
    </row>
    <row r="41" spans="1:16" x14ac:dyDescent="0.2">
      <c r="A41" s="111" t="s">
        <v>236</v>
      </c>
      <c r="B41" s="206">
        <v>48</v>
      </c>
      <c r="C41" s="206"/>
      <c r="D41" s="107">
        <v>48</v>
      </c>
      <c r="E41" s="206">
        <v>11</v>
      </c>
      <c r="F41" s="206"/>
      <c r="G41" s="107">
        <v>11</v>
      </c>
      <c r="H41" s="206"/>
      <c r="I41" s="206"/>
      <c r="J41" s="103"/>
      <c r="K41" s="121"/>
      <c r="L41" s="106">
        <f t="shared" si="0"/>
        <v>59</v>
      </c>
      <c r="M41" s="107">
        <f t="shared" si="1"/>
        <v>0</v>
      </c>
      <c r="N41" s="103">
        <f t="shared" si="2"/>
        <v>59</v>
      </c>
      <c r="O41" s="78"/>
      <c r="P41" s="122">
        <f t="shared" si="3"/>
        <v>59</v>
      </c>
    </row>
    <row r="42" spans="1:16" x14ac:dyDescent="0.2">
      <c r="A42" s="303" t="s">
        <v>140</v>
      </c>
      <c r="B42" s="183">
        <v>48</v>
      </c>
      <c r="C42" s="393"/>
      <c r="D42" s="208">
        <v>48</v>
      </c>
      <c r="E42" s="15">
        <v>10</v>
      </c>
      <c r="F42" s="393"/>
      <c r="G42" s="208">
        <v>10</v>
      </c>
      <c r="H42" s="15"/>
      <c r="I42" s="393"/>
      <c r="J42" s="208"/>
      <c r="K42"/>
      <c r="L42" s="208">
        <f t="shared" si="0"/>
        <v>58</v>
      </c>
      <c r="M42" s="402">
        <f t="shared" si="1"/>
        <v>0</v>
      </c>
      <c r="N42" s="402">
        <f t="shared" si="2"/>
        <v>58</v>
      </c>
      <c r="O42" s="78"/>
      <c r="P42" s="208">
        <f t="shared" si="3"/>
        <v>58</v>
      </c>
    </row>
    <row r="43" spans="1:16" x14ac:dyDescent="0.2">
      <c r="A43" s="305" t="s">
        <v>141</v>
      </c>
      <c r="B43" s="204"/>
      <c r="C43" s="407"/>
      <c r="D43" s="211"/>
      <c r="E43" s="21">
        <v>1</v>
      </c>
      <c r="F43" s="407"/>
      <c r="G43" s="211">
        <v>1</v>
      </c>
      <c r="H43" s="21"/>
      <c r="I43" s="407"/>
      <c r="J43" s="211"/>
      <c r="K43"/>
      <c r="L43" s="211">
        <f t="shared" si="0"/>
        <v>1</v>
      </c>
      <c r="M43" s="408">
        <f t="shared" si="1"/>
        <v>0</v>
      </c>
      <c r="N43" s="408">
        <f t="shared" si="2"/>
        <v>1</v>
      </c>
      <c r="O43" s="78"/>
      <c r="P43" s="211">
        <f t="shared" si="3"/>
        <v>1</v>
      </c>
    </row>
    <row r="44" spans="1:16" x14ac:dyDescent="0.2">
      <c r="A44" s="111" t="s">
        <v>237</v>
      </c>
      <c r="B44" s="206">
        <v>99</v>
      </c>
      <c r="C44" s="206">
        <v>45</v>
      </c>
      <c r="D44" s="107">
        <v>144</v>
      </c>
      <c r="E44" s="206">
        <v>1</v>
      </c>
      <c r="F44" s="206">
        <v>8</v>
      </c>
      <c r="G44" s="107">
        <v>9</v>
      </c>
      <c r="H44" s="206"/>
      <c r="I44" s="206"/>
      <c r="J44" s="103"/>
      <c r="K44" s="121"/>
      <c r="L44" s="106">
        <f t="shared" si="0"/>
        <v>100</v>
      </c>
      <c r="M44" s="107">
        <f t="shared" si="1"/>
        <v>53</v>
      </c>
      <c r="N44" s="103">
        <f t="shared" si="2"/>
        <v>153</v>
      </c>
      <c r="O44" s="78"/>
      <c r="P44" s="122">
        <f t="shared" si="3"/>
        <v>126.5</v>
      </c>
    </row>
    <row r="45" spans="1:16" x14ac:dyDescent="0.2">
      <c r="A45" s="303" t="s">
        <v>142</v>
      </c>
      <c r="B45" s="183">
        <v>23</v>
      </c>
      <c r="C45" s="393"/>
      <c r="D45" s="208">
        <v>23</v>
      </c>
      <c r="E45" s="15"/>
      <c r="F45" s="393"/>
      <c r="G45" s="208"/>
      <c r="H45" s="15"/>
      <c r="I45" s="393"/>
      <c r="J45" s="208"/>
      <c r="K45"/>
      <c r="L45" s="208">
        <f t="shared" si="0"/>
        <v>23</v>
      </c>
      <c r="M45" s="402">
        <f t="shared" si="1"/>
        <v>0</v>
      </c>
      <c r="N45" s="402">
        <f t="shared" si="2"/>
        <v>23</v>
      </c>
      <c r="O45" s="78"/>
      <c r="P45" s="208">
        <f t="shared" si="3"/>
        <v>23</v>
      </c>
    </row>
    <row r="46" spans="1:16" x14ac:dyDescent="0.2">
      <c r="A46" s="304" t="s">
        <v>553</v>
      </c>
      <c r="B46" s="185">
        <v>76</v>
      </c>
      <c r="C46" s="394">
        <v>42</v>
      </c>
      <c r="D46" s="209">
        <v>118</v>
      </c>
      <c r="E46" s="18">
        <v>1</v>
      </c>
      <c r="F46" s="394">
        <v>2</v>
      </c>
      <c r="G46" s="209">
        <v>3</v>
      </c>
      <c r="H46" s="18"/>
      <c r="I46" s="394"/>
      <c r="J46" s="209"/>
      <c r="K46"/>
      <c r="L46" s="209">
        <f t="shared" si="0"/>
        <v>77</v>
      </c>
      <c r="M46" s="403">
        <f t="shared" si="1"/>
        <v>44</v>
      </c>
      <c r="N46" s="403">
        <f t="shared" si="2"/>
        <v>121</v>
      </c>
      <c r="O46" s="78"/>
      <c r="P46" s="209">
        <f t="shared" si="3"/>
        <v>99</v>
      </c>
    </row>
    <row r="47" spans="1:16" x14ac:dyDescent="0.2">
      <c r="A47" s="304" t="s">
        <v>143</v>
      </c>
      <c r="B47" s="185"/>
      <c r="C47" s="394">
        <v>3</v>
      </c>
      <c r="D47" s="209">
        <v>3</v>
      </c>
      <c r="E47" s="18"/>
      <c r="F47" s="394">
        <v>6</v>
      </c>
      <c r="G47" s="209">
        <v>6</v>
      </c>
      <c r="H47" s="18"/>
      <c r="I47" s="394"/>
      <c r="J47" s="209"/>
      <c r="K47"/>
      <c r="L47" s="209">
        <f t="shared" si="0"/>
        <v>0</v>
      </c>
      <c r="M47" s="403">
        <f t="shared" si="1"/>
        <v>9</v>
      </c>
      <c r="N47" s="403">
        <f t="shared" si="2"/>
        <v>9</v>
      </c>
      <c r="O47" s="78"/>
      <c r="P47" s="209">
        <f t="shared" si="3"/>
        <v>4.5</v>
      </c>
    </row>
    <row r="48" spans="1:16" x14ac:dyDescent="0.2">
      <c r="A48" s="111" t="s">
        <v>238</v>
      </c>
      <c r="B48" s="206">
        <v>21</v>
      </c>
      <c r="C48" s="206">
        <v>11</v>
      </c>
      <c r="D48" s="107">
        <v>32</v>
      </c>
      <c r="E48" s="206"/>
      <c r="F48" s="206"/>
      <c r="G48" s="107"/>
      <c r="H48" s="206">
        <v>1</v>
      </c>
      <c r="I48" s="206">
        <v>1</v>
      </c>
      <c r="J48" s="103">
        <v>2</v>
      </c>
      <c r="K48" s="121"/>
      <c r="L48" s="106">
        <f t="shared" si="0"/>
        <v>22</v>
      </c>
      <c r="M48" s="107">
        <f t="shared" si="1"/>
        <v>12</v>
      </c>
      <c r="N48" s="103">
        <f t="shared" si="2"/>
        <v>34</v>
      </c>
      <c r="O48" s="78"/>
      <c r="P48" s="122">
        <f t="shared" si="3"/>
        <v>28</v>
      </c>
    </row>
    <row r="49" spans="1:16" x14ac:dyDescent="0.2">
      <c r="A49" s="306" t="s">
        <v>555</v>
      </c>
      <c r="B49" s="207">
        <v>21</v>
      </c>
      <c r="C49" s="205">
        <v>11</v>
      </c>
      <c r="D49" s="212">
        <v>32</v>
      </c>
      <c r="E49" s="24"/>
      <c r="F49" s="205"/>
      <c r="G49" s="212"/>
      <c r="H49" s="24">
        <v>1</v>
      </c>
      <c r="I49" s="205">
        <v>1</v>
      </c>
      <c r="J49" s="212">
        <v>2</v>
      </c>
      <c r="K49"/>
      <c r="L49" s="212">
        <f t="shared" si="0"/>
        <v>22</v>
      </c>
      <c r="M49" s="409">
        <f t="shared" si="1"/>
        <v>12</v>
      </c>
      <c r="N49" s="409">
        <f t="shared" si="2"/>
        <v>34</v>
      </c>
      <c r="O49" s="78"/>
      <c r="P49" s="212">
        <f t="shared" si="3"/>
        <v>28</v>
      </c>
    </row>
    <row r="50" spans="1:16" x14ac:dyDescent="0.2">
      <c r="A50" s="111" t="s">
        <v>556</v>
      </c>
      <c r="B50" s="206">
        <v>4</v>
      </c>
      <c r="C50" s="206"/>
      <c r="D50" s="107">
        <v>4</v>
      </c>
      <c r="E50" s="206"/>
      <c r="F50" s="206"/>
      <c r="G50" s="107"/>
      <c r="H50" s="206"/>
      <c r="I50" s="206"/>
      <c r="J50" s="103"/>
      <c r="K50" s="121"/>
      <c r="L50" s="106">
        <f t="shared" si="0"/>
        <v>4</v>
      </c>
      <c r="M50" s="107">
        <f t="shared" si="1"/>
        <v>0</v>
      </c>
      <c r="N50" s="103">
        <f t="shared" si="2"/>
        <v>4</v>
      </c>
      <c r="O50" s="78"/>
      <c r="P50" s="122">
        <f t="shared" si="3"/>
        <v>4</v>
      </c>
    </row>
    <row r="51" spans="1:16" x14ac:dyDescent="0.2">
      <c r="A51" s="306" t="s">
        <v>557</v>
      </c>
      <c r="B51" s="183">
        <v>4</v>
      </c>
      <c r="C51" s="393"/>
      <c r="D51" s="208">
        <v>4</v>
      </c>
      <c r="E51" s="15"/>
      <c r="F51" s="393"/>
      <c r="G51" s="208"/>
      <c r="H51" s="15"/>
      <c r="I51" s="393"/>
      <c r="J51" s="208"/>
      <c r="K51"/>
      <c r="L51" s="208">
        <f t="shared" si="0"/>
        <v>4</v>
      </c>
      <c r="M51" s="402">
        <f t="shared" si="1"/>
        <v>0</v>
      </c>
      <c r="N51" s="402">
        <f t="shared" si="2"/>
        <v>4</v>
      </c>
      <c r="O51" s="78"/>
      <c r="P51" s="208">
        <f t="shared" si="3"/>
        <v>4</v>
      </c>
    </row>
    <row r="52" spans="1:16" x14ac:dyDescent="0.2">
      <c r="A52" s="111" t="s">
        <v>586</v>
      </c>
      <c r="B52" s="206">
        <v>3</v>
      </c>
      <c r="C52" s="206">
        <v>5</v>
      </c>
      <c r="D52" s="107">
        <v>8</v>
      </c>
      <c r="E52" s="206"/>
      <c r="F52" s="206"/>
      <c r="G52" s="107"/>
      <c r="H52" s="206">
        <v>1</v>
      </c>
      <c r="I52" s="206">
        <v>1</v>
      </c>
      <c r="J52" s="103">
        <v>2</v>
      </c>
      <c r="K52" s="121"/>
      <c r="L52" s="106">
        <f t="shared" si="0"/>
        <v>4</v>
      </c>
      <c r="M52" s="107">
        <f t="shared" si="1"/>
        <v>6</v>
      </c>
      <c r="N52" s="103">
        <f t="shared" si="2"/>
        <v>10</v>
      </c>
      <c r="O52" s="78"/>
      <c r="P52" s="122">
        <f t="shared" si="3"/>
        <v>7</v>
      </c>
    </row>
    <row r="53" spans="1:16" x14ac:dyDescent="0.2">
      <c r="A53" s="303" t="s">
        <v>431</v>
      </c>
      <c r="B53" s="204"/>
      <c r="C53" s="407">
        <v>1</v>
      </c>
      <c r="D53" s="211">
        <v>1</v>
      </c>
      <c r="E53" s="21"/>
      <c r="F53" s="407"/>
      <c r="G53" s="211"/>
      <c r="H53" s="21"/>
      <c r="I53" s="407"/>
      <c r="J53" s="211"/>
      <c r="K53"/>
      <c r="L53" s="211">
        <f t="shared" si="0"/>
        <v>0</v>
      </c>
      <c r="M53" s="408">
        <f t="shared" si="1"/>
        <v>1</v>
      </c>
      <c r="N53" s="408">
        <f t="shared" si="2"/>
        <v>1</v>
      </c>
      <c r="O53" s="78"/>
      <c r="P53" s="211">
        <f t="shared" si="3"/>
        <v>0.5</v>
      </c>
    </row>
    <row r="54" spans="1:16" x14ac:dyDescent="0.2">
      <c r="A54" s="305" t="s">
        <v>145</v>
      </c>
      <c r="B54" s="185"/>
      <c r="C54" s="394"/>
      <c r="D54" s="209"/>
      <c r="E54" s="18"/>
      <c r="F54" s="394"/>
      <c r="G54" s="209"/>
      <c r="H54" s="18">
        <v>1</v>
      </c>
      <c r="I54" s="394">
        <v>1</v>
      </c>
      <c r="J54" s="209">
        <v>2</v>
      </c>
      <c r="K54"/>
      <c r="L54" s="209">
        <f t="shared" si="0"/>
        <v>1</v>
      </c>
      <c r="M54" s="403">
        <f t="shared" si="1"/>
        <v>1</v>
      </c>
      <c r="N54" s="403">
        <f t="shared" si="2"/>
        <v>2</v>
      </c>
      <c r="O54" s="78"/>
      <c r="P54" s="209">
        <f t="shared" si="3"/>
        <v>1.5</v>
      </c>
    </row>
    <row r="55" spans="1:16" x14ac:dyDescent="0.2">
      <c r="A55" s="304" t="s">
        <v>146</v>
      </c>
      <c r="B55" s="204">
        <v>3</v>
      </c>
      <c r="C55" s="407">
        <v>4</v>
      </c>
      <c r="D55" s="211">
        <v>7</v>
      </c>
      <c r="E55" s="21"/>
      <c r="F55" s="407"/>
      <c r="G55" s="211"/>
      <c r="H55" s="21"/>
      <c r="I55" s="407"/>
      <c r="J55" s="211"/>
      <c r="K55"/>
      <c r="L55" s="211">
        <f t="shared" si="0"/>
        <v>3</v>
      </c>
      <c r="M55" s="408">
        <f t="shared" si="1"/>
        <v>4</v>
      </c>
      <c r="N55" s="408">
        <f t="shared" si="2"/>
        <v>7</v>
      </c>
      <c r="O55" s="78"/>
      <c r="P55" s="211">
        <f t="shared" si="3"/>
        <v>5</v>
      </c>
    </row>
    <row r="56" spans="1:16" x14ac:dyDescent="0.2">
      <c r="A56" s="111" t="s">
        <v>239</v>
      </c>
      <c r="B56" s="206">
        <v>16</v>
      </c>
      <c r="C56" s="206">
        <v>11</v>
      </c>
      <c r="D56" s="107">
        <v>27</v>
      </c>
      <c r="E56" s="206"/>
      <c r="F56" s="206"/>
      <c r="G56" s="107"/>
      <c r="H56" s="206"/>
      <c r="I56" s="206"/>
      <c r="J56" s="103"/>
      <c r="K56" s="121"/>
      <c r="L56" s="106">
        <f t="shared" si="0"/>
        <v>16</v>
      </c>
      <c r="M56" s="107">
        <f t="shared" si="1"/>
        <v>11</v>
      </c>
      <c r="N56" s="103">
        <f t="shared" si="2"/>
        <v>27</v>
      </c>
      <c r="O56" s="78"/>
      <c r="P56" s="122">
        <f t="shared" si="3"/>
        <v>21.5</v>
      </c>
    </row>
    <row r="57" spans="1:16" x14ac:dyDescent="0.2">
      <c r="A57" s="306" t="s">
        <v>147</v>
      </c>
      <c r="B57" s="183">
        <v>16</v>
      </c>
      <c r="C57" s="393">
        <v>11</v>
      </c>
      <c r="D57" s="208">
        <v>27</v>
      </c>
      <c r="E57" s="15"/>
      <c r="F57" s="393"/>
      <c r="G57" s="208"/>
      <c r="H57" s="15"/>
      <c r="I57" s="393"/>
      <c r="J57" s="208"/>
      <c r="K57"/>
      <c r="L57" s="208">
        <f t="shared" si="0"/>
        <v>16</v>
      </c>
      <c r="M57" s="402">
        <f t="shared" si="1"/>
        <v>11</v>
      </c>
      <c r="N57" s="402">
        <f t="shared" si="2"/>
        <v>27</v>
      </c>
      <c r="O57" s="78"/>
      <c r="P57" s="208">
        <f t="shared" si="3"/>
        <v>21.5</v>
      </c>
    </row>
    <row r="58" spans="1:16" x14ac:dyDescent="0.2">
      <c r="A58" s="111" t="s">
        <v>240</v>
      </c>
      <c r="B58" s="206">
        <v>113</v>
      </c>
      <c r="C58" s="206">
        <v>18</v>
      </c>
      <c r="D58" s="107">
        <v>131</v>
      </c>
      <c r="E58" s="206">
        <v>97</v>
      </c>
      <c r="F58" s="206">
        <v>62</v>
      </c>
      <c r="G58" s="107">
        <v>159</v>
      </c>
      <c r="H58" s="206">
        <v>1</v>
      </c>
      <c r="I58" s="206"/>
      <c r="J58" s="103">
        <v>1</v>
      </c>
      <c r="K58" s="121"/>
      <c r="L58" s="106">
        <f t="shared" si="0"/>
        <v>211</v>
      </c>
      <c r="M58" s="107">
        <f t="shared" si="1"/>
        <v>80</v>
      </c>
      <c r="N58" s="103">
        <f t="shared" si="2"/>
        <v>291</v>
      </c>
      <c r="O58" s="78"/>
      <c r="P58" s="122">
        <f t="shared" si="3"/>
        <v>251</v>
      </c>
    </row>
    <row r="59" spans="1:16" x14ac:dyDescent="0.2">
      <c r="A59" s="303" t="s">
        <v>148</v>
      </c>
      <c r="B59" s="185">
        <v>32</v>
      </c>
      <c r="C59" s="394">
        <v>6</v>
      </c>
      <c r="D59" s="209">
        <v>38</v>
      </c>
      <c r="E59" s="18"/>
      <c r="F59" s="394"/>
      <c r="G59" s="209"/>
      <c r="H59" s="18">
        <v>1</v>
      </c>
      <c r="I59" s="394"/>
      <c r="J59" s="209">
        <v>1</v>
      </c>
      <c r="K59"/>
      <c r="L59" s="209">
        <f t="shared" si="0"/>
        <v>33</v>
      </c>
      <c r="M59" s="403">
        <f t="shared" si="1"/>
        <v>6</v>
      </c>
      <c r="N59" s="403">
        <f t="shared" si="2"/>
        <v>39</v>
      </c>
      <c r="O59" s="78"/>
      <c r="P59" s="209">
        <f t="shared" si="3"/>
        <v>36</v>
      </c>
    </row>
    <row r="60" spans="1:16" x14ac:dyDescent="0.2">
      <c r="A60" s="304" t="s">
        <v>149</v>
      </c>
      <c r="B60" s="185">
        <v>15</v>
      </c>
      <c r="C60" s="394">
        <v>1</v>
      </c>
      <c r="D60" s="209">
        <v>16</v>
      </c>
      <c r="E60" s="18">
        <v>42</v>
      </c>
      <c r="F60" s="394">
        <v>14</v>
      </c>
      <c r="G60" s="209">
        <v>56</v>
      </c>
      <c r="H60" s="18"/>
      <c r="I60" s="394"/>
      <c r="J60" s="209"/>
      <c r="K60"/>
      <c r="L60" s="209">
        <f t="shared" si="0"/>
        <v>57</v>
      </c>
      <c r="M60" s="403">
        <f t="shared" si="1"/>
        <v>15</v>
      </c>
      <c r="N60" s="403">
        <f t="shared" si="2"/>
        <v>72</v>
      </c>
      <c r="O60" s="78"/>
      <c r="P60" s="209">
        <f t="shared" si="3"/>
        <v>64.5</v>
      </c>
    </row>
    <row r="61" spans="1:16" x14ac:dyDescent="0.2">
      <c r="A61" s="304" t="s">
        <v>150</v>
      </c>
      <c r="B61" s="185"/>
      <c r="C61" s="394"/>
      <c r="D61" s="209"/>
      <c r="E61" s="18">
        <v>18</v>
      </c>
      <c r="F61" s="394">
        <v>33</v>
      </c>
      <c r="G61" s="209">
        <v>51</v>
      </c>
      <c r="H61" s="18"/>
      <c r="I61" s="394"/>
      <c r="J61" s="209"/>
      <c r="K61"/>
      <c r="L61" s="209">
        <f t="shared" si="0"/>
        <v>18</v>
      </c>
      <c r="M61" s="403">
        <f t="shared" si="1"/>
        <v>33</v>
      </c>
      <c r="N61" s="403">
        <f t="shared" si="2"/>
        <v>51</v>
      </c>
      <c r="O61" s="78"/>
      <c r="P61" s="209">
        <f t="shared" si="3"/>
        <v>34.5</v>
      </c>
    </row>
    <row r="62" spans="1:16" x14ac:dyDescent="0.2">
      <c r="A62" s="304" t="s">
        <v>151</v>
      </c>
      <c r="B62" s="185">
        <v>32</v>
      </c>
      <c r="C62" s="394">
        <v>4</v>
      </c>
      <c r="D62" s="209">
        <v>36</v>
      </c>
      <c r="E62" s="18">
        <v>18</v>
      </c>
      <c r="F62" s="394">
        <v>3</v>
      </c>
      <c r="G62" s="209">
        <v>21</v>
      </c>
      <c r="H62" s="18"/>
      <c r="I62" s="394"/>
      <c r="J62" s="209"/>
      <c r="K62"/>
      <c r="L62" s="209">
        <f t="shared" si="0"/>
        <v>50</v>
      </c>
      <c r="M62" s="403">
        <f t="shared" si="1"/>
        <v>7</v>
      </c>
      <c r="N62" s="403">
        <f t="shared" si="2"/>
        <v>57</v>
      </c>
      <c r="O62" s="78"/>
      <c r="P62" s="209">
        <f t="shared" si="3"/>
        <v>53.5</v>
      </c>
    </row>
    <row r="63" spans="1:16" x14ac:dyDescent="0.2">
      <c r="A63" s="304" t="s">
        <v>152</v>
      </c>
      <c r="B63" s="185">
        <v>9</v>
      </c>
      <c r="C63" s="394">
        <v>1</v>
      </c>
      <c r="D63" s="209">
        <v>10</v>
      </c>
      <c r="E63" s="18"/>
      <c r="F63" s="394"/>
      <c r="G63" s="209"/>
      <c r="H63" s="18"/>
      <c r="I63" s="394"/>
      <c r="J63" s="209"/>
      <c r="K63"/>
      <c r="L63" s="209">
        <f t="shared" si="0"/>
        <v>9</v>
      </c>
      <c r="M63" s="403">
        <f t="shared" si="1"/>
        <v>1</v>
      </c>
      <c r="N63" s="403">
        <f t="shared" si="2"/>
        <v>10</v>
      </c>
      <c r="O63" s="78"/>
      <c r="P63" s="209">
        <f t="shared" si="3"/>
        <v>9.5</v>
      </c>
    </row>
    <row r="64" spans="1:16" x14ac:dyDescent="0.2">
      <c r="A64" s="304" t="s">
        <v>153</v>
      </c>
      <c r="B64" s="185">
        <v>2</v>
      </c>
      <c r="C64" s="394">
        <v>5</v>
      </c>
      <c r="D64" s="209">
        <v>7</v>
      </c>
      <c r="E64" s="18"/>
      <c r="F64" s="394">
        <v>4</v>
      </c>
      <c r="G64" s="209">
        <v>4</v>
      </c>
      <c r="H64" s="18"/>
      <c r="I64" s="394"/>
      <c r="J64" s="209"/>
      <c r="K64"/>
      <c r="L64" s="209">
        <f t="shared" si="0"/>
        <v>2</v>
      </c>
      <c r="M64" s="403">
        <f t="shared" si="1"/>
        <v>9</v>
      </c>
      <c r="N64" s="403">
        <f t="shared" si="2"/>
        <v>11</v>
      </c>
      <c r="O64" s="78"/>
      <c r="P64" s="209">
        <f t="shared" si="3"/>
        <v>6.5</v>
      </c>
    </row>
    <row r="65" spans="1:16" x14ac:dyDescent="0.2">
      <c r="A65" s="304" t="s">
        <v>154</v>
      </c>
      <c r="B65" s="204">
        <v>17</v>
      </c>
      <c r="C65" s="407"/>
      <c r="D65" s="211">
        <v>17</v>
      </c>
      <c r="E65" s="21"/>
      <c r="F65" s="407"/>
      <c r="G65" s="211"/>
      <c r="H65" s="21"/>
      <c r="I65" s="407"/>
      <c r="J65" s="211"/>
      <c r="K65"/>
      <c r="L65" s="211">
        <f t="shared" si="0"/>
        <v>17</v>
      </c>
      <c r="M65" s="408">
        <f t="shared" si="1"/>
        <v>0</v>
      </c>
      <c r="N65" s="408">
        <f t="shared" si="2"/>
        <v>17</v>
      </c>
      <c r="O65" s="78"/>
      <c r="P65" s="211">
        <f t="shared" si="3"/>
        <v>17</v>
      </c>
    </row>
    <row r="66" spans="1:16" x14ac:dyDescent="0.2">
      <c r="A66" s="305" t="s">
        <v>155</v>
      </c>
      <c r="B66" s="185">
        <v>2</v>
      </c>
      <c r="C66" s="394"/>
      <c r="D66" s="209">
        <v>2</v>
      </c>
      <c r="E66" s="18">
        <v>1</v>
      </c>
      <c r="F66" s="394"/>
      <c r="G66" s="209">
        <v>1</v>
      </c>
      <c r="H66" s="18"/>
      <c r="I66" s="394"/>
      <c r="J66" s="209"/>
      <c r="K66"/>
      <c r="L66" s="209">
        <f t="shared" si="0"/>
        <v>3</v>
      </c>
      <c r="M66" s="403">
        <f t="shared" si="1"/>
        <v>0</v>
      </c>
      <c r="N66" s="403">
        <f t="shared" si="2"/>
        <v>3</v>
      </c>
      <c r="O66" s="78"/>
      <c r="P66" s="209">
        <f t="shared" si="3"/>
        <v>3</v>
      </c>
    </row>
    <row r="67" spans="1:16" x14ac:dyDescent="0.2">
      <c r="A67" s="304" t="s">
        <v>156</v>
      </c>
      <c r="B67" s="204">
        <v>4</v>
      </c>
      <c r="C67" s="407">
        <v>1</v>
      </c>
      <c r="D67" s="211">
        <v>5</v>
      </c>
      <c r="E67" s="21">
        <v>18</v>
      </c>
      <c r="F67" s="407">
        <v>8</v>
      </c>
      <c r="G67" s="211">
        <v>26</v>
      </c>
      <c r="H67" s="21"/>
      <c r="I67" s="407"/>
      <c r="J67" s="211"/>
      <c r="K67"/>
      <c r="L67" s="211">
        <f t="shared" si="0"/>
        <v>22</v>
      </c>
      <c r="M67" s="408">
        <f t="shared" si="1"/>
        <v>9</v>
      </c>
      <c r="N67" s="408">
        <f t="shared" si="2"/>
        <v>31</v>
      </c>
      <c r="O67" s="78"/>
      <c r="P67" s="211">
        <f t="shared" si="3"/>
        <v>26.5</v>
      </c>
    </row>
    <row r="68" spans="1:16" x14ac:dyDescent="0.2">
      <c r="A68" s="111" t="s">
        <v>241</v>
      </c>
      <c r="B68" s="206">
        <v>23</v>
      </c>
      <c r="C68" s="206">
        <v>18</v>
      </c>
      <c r="D68" s="107">
        <v>41</v>
      </c>
      <c r="E68" s="206">
        <v>3</v>
      </c>
      <c r="F68" s="206"/>
      <c r="G68" s="107">
        <v>3</v>
      </c>
      <c r="H68" s="206"/>
      <c r="I68" s="206"/>
      <c r="J68" s="103"/>
      <c r="K68" s="121"/>
      <c r="L68" s="106">
        <f t="shared" si="0"/>
        <v>26</v>
      </c>
      <c r="M68" s="107">
        <f t="shared" si="1"/>
        <v>18</v>
      </c>
      <c r="N68" s="103">
        <f t="shared" si="2"/>
        <v>44</v>
      </c>
      <c r="O68" s="78"/>
      <c r="P68" s="122">
        <f t="shared" si="3"/>
        <v>35</v>
      </c>
    </row>
    <row r="69" spans="1:16" x14ac:dyDescent="0.2">
      <c r="A69" s="304" t="s">
        <v>157</v>
      </c>
      <c r="B69" s="204">
        <v>23</v>
      </c>
      <c r="C69" s="407">
        <v>18</v>
      </c>
      <c r="D69" s="211">
        <v>41</v>
      </c>
      <c r="E69" s="21">
        <v>3</v>
      </c>
      <c r="F69" s="407"/>
      <c r="G69" s="211">
        <v>3</v>
      </c>
      <c r="H69" s="21"/>
      <c r="I69" s="407"/>
      <c r="J69" s="211"/>
      <c r="K69"/>
      <c r="L69" s="211">
        <f t="shared" si="0"/>
        <v>26</v>
      </c>
      <c r="M69" s="408">
        <f t="shared" si="1"/>
        <v>18</v>
      </c>
      <c r="N69" s="408">
        <f t="shared" si="2"/>
        <v>44</v>
      </c>
      <c r="O69" s="78"/>
      <c r="P69" s="211">
        <f t="shared" si="3"/>
        <v>35</v>
      </c>
    </row>
    <row r="70" spans="1:16" x14ac:dyDescent="0.2">
      <c r="A70" s="111" t="s">
        <v>242</v>
      </c>
      <c r="B70" s="206">
        <v>114</v>
      </c>
      <c r="C70" s="206">
        <v>69</v>
      </c>
      <c r="D70" s="107">
        <v>183</v>
      </c>
      <c r="E70" s="206">
        <v>92</v>
      </c>
      <c r="F70" s="206">
        <v>5</v>
      </c>
      <c r="G70" s="107">
        <v>97</v>
      </c>
      <c r="H70" s="206">
        <v>4</v>
      </c>
      <c r="I70" s="206">
        <v>3</v>
      </c>
      <c r="J70" s="103">
        <v>7</v>
      </c>
      <c r="K70" s="121"/>
      <c r="L70" s="106">
        <f t="shared" si="0"/>
        <v>210</v>
      </c>
      <c r="M70" s="107">
        <f t="shared" si="1"/>
        <v>77</v>
      </c>
      <c r="N70" s="103">
        <f t="shared" si="2"/>
        <v>287</v>
      </c>
      <c r="O70" s="78"/>
      <c r="P70" s="122">
        <f t="shared" si="3"/>
        <v>248.5</v>
      </c>
    </row>
    <row r="71" spans="1:16" x14ac:dyDescent="0.2">
      <c r="A71" s="304" t="s">
        <v>158</v>
      </c>
      <c r="B71" s="185">
        <v>7</v>
      </c>
      <c r="C71" s="394">
        <v>34</v>
      </c>
      <c r="D71" s="209">
        <v>41</v>
      </c>
      <c r="E71" s="18"/>
      <c r="F71" s="394">
        <v>1</v>
      </c>
      <c r="G71" s="209">
        <v>1</v>
      </c>
      <c r="H71" s="18"/>
      <c r="I71" s="394"/>
      <c r="J71" s="209"/>
      <c r="K71"/>
      <c r="L71" s="209">
        <f t="shared" si="0"/>
        <v>7</v>
      </c>
      <c r="M71" s="403">
        <f t="shared" si="1"/>
        <v>35</v>
      </c>
      <c r="N71" s="403">
        <f t="shared" si="2"/>
        <v>42</v>
      </c>
      <c r="O71" s="78"/>
      <c r="P71" s="209">
        <f t="shared" si="3"/>
        <v>24.5</v>
      </c>
    </row>
    <row r="72" spans="1:16" x14ac:dyDescent="0.2">
      <c r="A72" s="303" t="s">
        <v>159</v>
      </c>
      <c r="B72" s="185">
        <v>36</v>
      </c>
      <c r="C72" s="394"/>
      <c r="D72" s="209">
        <v>36</v>
      </c>
      <c r="E72" s="18">
        <v>34</v>
      </c>
      <c r="F72" s="394"/>
      <c r="G72" s="209">
        <v>34</v>
      </c>
      <c r="H72" s="18"/>
      <c r="I72" s="394"/>
      <c r="J72" s="209"/>
      <c r="K72"/>
      <c r="L72" s="209">
        <f t="shared" si="0"/>
        <v>70</v>
      </c>
      <c r="M72" s="403">
        <f t="shared" si="1"/>
        <v>0</v>
      </c>
      <c r="N72" s="403">
        <f t="shared" si="2"/>
        <v>70</v>
      </c>
      <c r="O72" s="78"/>
      <c r="P72" s="209">
        <f t="shared" si="3"/>
        <v>70</v>
      </c>
    </row>
    <row r="73" spans="1:16" x14ac:dyDescent="0.2">
      <c r="A73" s="304" t="s">
        <v>160</v>
      </c>
      <c r="B73" s="185">
        <v>17</v>
      </c>
      <c r="C73" s="394"/>
      <c r="D73" s="209">
        <v>17</v>
      </c>
      <c r="E73" s="18">
        <v>44</v>
      </c>
      <c r="F73" s="394">
        <v>2</v>
      </c>
      <c r="G73" s="209">
        <v>46</v>
      </c>
      <c r="H73" s="18"/>
      <c r="I73" s="394"/>
      <c r="J73" s="209"/>
      <c r="K73"/>
      <c r="L73" s="209">
        <f t="shared" si="0"/>
        <v>61</v>
      </c>
      <c r="M73" s="403">
        <f t="shared" si="1"/>
        <v>2</v>
      </c>
      <c r="N73" s="403">
        <f t="shared" si="2"/>
        <v>63</v>
      </c>
      <c r="O73" s="78"/>
      <c r="P73" s="209">
        <f t="shared" si="3"/>
        <v>62</v>
      </c>
    </row>
    <row r="74" spans="1:16" x14ac:dyDescent="0.2">
      <c r="A74" s="304" t="s">
        <v>588</v>
      </c>
      <c r="B74" s="185">
        <v>8</v>
      </c>
      <c r="C74" s="394">
        <v>2</v>
      </c>
      <c r="D74" s="209">
        <v>10</v>
      </c>
      <c r="E74" s="18"/>
      <c r="F74" s="394"/>
      <c r="G74" s="209"/>
      <c r="H74" s="18"/>
      <c r="I74" s="394"/>
      <c r="J74" s="209"/>
      <c r="K74"/>
      <c r="L74" s="209">
        <f t="shared" ref="L74:L137" si="4">B74+E74+H74</f>
        <v>8</v>
      </c>
      <c r="M74" s="403">
        <f t="shared" ref="M74:M137" si="5">C74+F74+I74</f>
        <v>2</v>
      </c>
      <c r="N74" s="403">
        <f t="shared" ref="N74:N137" si="6">D74+G74+J74</f>
        <v>10</v>
      </c>
      <c r="O74" s="78"/>
      <c r="P74" s="209">
        <f t="shared" ref="P74:P137" si="7">B74+C74/2+E74+F74/2+H74+I74/2</f>
        <v>9</v>
      </c>
    </row>
    <row r="75" spans="1:16" x14ac:dyDescent="0.2">
      <c r="A75" s="304" t="s">
        <v>161</v>
      </c>
      <c r="B75" s="185">
        <v>19</v>
      </c>
      <c r="C75" s="394"/>
      <c r="D75" s="209">
        <v>19</v>
      </c>
      <c r="E75" s="18"/>
      <c r="F75" s="394"/>
      <c r="G75" s="209"/>
      <c r="H75" s="18">
        <v>4</v>
      </c>
      <c r="I75" s="394">
        <v>3</v>
      </c>
      <c r="J75" s="209">
        <v>7</v>
      </c>
      <c r="K75"/>
      <c r="L75" s="209">
        <f t="shared" si="4"/>
        <v>23</v>
      </c>
      <c r="M75" s="403">
        <f t="shared" si="5"/>
        <v>3</v>
      </c>
      <c r="N75" s="403">
        <f t="shared" si="6"/>
        <v>26</v>
      </c>
      <c r="O75" s="78"/>
      <c r="P75" s="209">
        <f t="shared" si="7"/>
        <v>24.5</v>
      </c>
    </row>
    <row r="76" spans="1:16" x14ac:dyDescent="0.2">
      <c r="A76" s="304" t="s">
        <v>162</v>
      </c>
      <c r="B76" s="185">
        <v>2</v>
      </c>
      <c r="C76" s="394"/>
      <c r="D76" s="209">
        <v>2</v>
      </c>
      <c r="E76" s="18"/>
      <c r="F76" s="394"/>
      <c r="G76" s="209"/>
      <c r="H76" s="18"/>
      <c r="I76" s="394"/>
      <c r="J76" s="209"/>
      <c r="K76"/>
      <c r="L76" s="209">
        <f t="shared" si="4"/>
        <v>2</v>
      </c>
      <c r="M76" s="403">
        <f t="shared" si="5"/>
        <v>0</v>
      </c>
      <c r="N76" s="403">
        <f t="shared" si="6"/>
        <v>2</v>
      </c>
      <c r="O76" s="78"/>
      <c r="P76" s="209">
        <f t="shared" si="7"/>
        <v>2</v>
      </c>
    </row>
    <row r="77" spans="1:16" x14ac:dyDescent="0.2">
      <c r="A77" s="304" t="s">
        <v>163</v>
      </c>
      <c r="B77" s="185"/>
      <c r="C77" s="394">
        <v>6</v>
      </c>
      <c r="D77" s="209">
        <v>6</v>
      </c>
      <c r="E77" s="18">
        <v>5</v>
      </c>
      <c r="F77" s="394"/>
      <c r="G77" s="209">
        <v>5</v>
      </c>
      <c r="H77" s="18"/>
      <c r="I77" s="394"/>
      <c r="J77" s="209"/>
      <c r="K77"/>
      <c r="L77" s="209">
        <f t="shared" si="4"/>
        <v>5</v>
      </c>
      <c r="M77" s="403">
        <f t="shared" si="5"/>
        <v>6</v>
      </c>
      <c r="N77" s="403">
        <f t="shared" si="6"/>
        <v>11</v>
      </c>
      <c r="O77" s="78"/>
      <c r="P77" s="209">
        <f t="shared" si="7"/>
        <v>8</v>
      </c>
    </row>
    <row r="78" spans="1:16" x14ac:dyDescent="0.2">
      <c r="A78" s="304" t="s">
        <v>164</v>
      </c>
      <c r="B78" s="204">
        <v>7</v>
      </c>
      <c r="C78" s="407">
        <v>11</v>
      </c>
      <c r="D78" s="211">
        <v>18</v>
      </c>
      <c r="E78" s="21">
        <v>9</v>
      </c>
      <c r="F78" s="407">
        <v>2</v>
      </c>
      <c r="G78" s="211">
        <v>11</v>
      </c>
      <c r="H78" s="21"/>
      <c r="I78" s="407"/>
      <c r="J78" s="211"/>
      <c r="K78"/>
      <c r="L78" s="211">
        <f t="shared" si="4"/>
        <v>16</v>
      </c>
      <c r="M78" s="408">
        <f t="shared" si="5"/>
        <v>13</v>
      </c>
      <c r="N78" s="408">
        <f t="shared" si="6"/>
        <v>29</v>
      </c>
      <c r="O78" s="78"/>
      <c r="P78" s="211">
        <f t="shared" si="7"/>
        <v>22.5</v>
      </c>
    </row>
    <row r="79" spans="1:16" x14ac:dyDescent="0.2">
      <c r="A79" s="305" t="s">
        <v>165</v>
      </c>
      <c r="B79" s="185">
        <v>18</v>
      </c>
      <c r="C79" s="394">
        <v>12</v>
      </c>
      <c r="D79" s="209">
        <v>30</v>
      </c>
      <c r="E79" s="18"/>
      <c r="F79" s="394"/>
      <c r="G79" s="209"/>
      <c r="H79" s="18"/>
      <c r="I79" s="394"/>
      <c r="J79" s="209"/>
      <c r="K79"/>
      <c r="L79" s="209">
        <f t="shared" si="4"/>
        <v>18</v>
      </c>
      <c r="M79" s="403">
        <f t="shared" si="5"/>
        <v>12</v>
      </c>
      <c r="N79" s="403">
        <f t="shared" si="6"/>
        <v>30</v>
      </c>
      <c r="O79" s="78"/>
      <c r="P79" s="209">
        <f t="shared" si="7"/>
        <v>24</v>
      </c>
    </row>
    <row r="80" spans="1:16" x14ac:dyDescent="0.2">
      <c r="A80" s="304" t="s">
        <v>166</v>
      </c>
      <c r="B80" s="204"/>
      <c r="C80" s="407">
        <v>4</v>
      </c>
      <c r="D80" s="211">
        <v>4</v>
      </c>
      <c r="E80" s="21"/>
      <c r="F80" s="407"/>
      <c r="G80" s="211"/>
      <c r="H80" s="21"/>
      <c r="I80" s="407"/>
      <c r="J80" s="211"/>
      <c r="K80"/>
      <c r="L80" s="211">
        <f t="shared" si="4"/>
        <v>0</v>
      </c>
      <c r="M80" s="408">
        <f t="shared" si="5"/>
        <v>4</v>
      </c>
      <c r="N80" s="408">
        <f t="shared" si="6"/>
        <v>4</v>
      </c>
      <c r="O80" s="78"/>
      <c r="P80" s="211">
        <f t="shared" si="7"/>
        <v>2</v>
      </c>
    </row>
    <row r="81" spans="1:16" x14ac:dyDescent="0.2">
      <c r="A81" s="111" t="s">
        <v>243</v>
      </c>
      <c r="B81" s="206">
        <v>125</v>
      </c>
      <c r="C81" s="206">
        <v>37</v>
      </c>
      <c r="D81" s="107">
        <v>162</v>
      </c>
      <c r="E81" s="206">
        <v>17</v>
      </c>
      <c r="F81" s="206">
        <v>6</v>
      </c>
      <c r="G81" s="107">
        <v>23</v>
      </c>
      <c r="H81" s="206"/>
      <c r="I81" s="206"/>
      <c r="J81" s="103"/>
      <c r="K81" s="121"/>
      <c r="L81" s="106">
        <f t="shared" si="4"/>
        <v>142</v>
      </c>
      <c r="M81" s="107">
        <f t="shared" si="5"/>
        <v>43</v>
      </c>
      <c r="N81" s="103">
        <f t="shared" si="6"/>
        <v>185</v>
      </c>
      <c r="O81" s="78"/>
      <c r="P81" s="122">
        <f t="shared" si="7"/>
        <v>163.5</v>
      </c>
    </row>
    <row r="82" spans="1:16" x14ac:dyDescent="0.2">
      <c r="A82" s="304" t="s">
        <v>480</v>
      </c>
      <c r="B82" s="185">
        <v>71</v>
      </c>
      <c r="C82" s="394">
        <v>19</v>
      </c>
      <c r="D82" s="209">
        <v>90</v>
      </c>
      <c r="E82" s="18"/>
      <c r="F82" s="394"/>
      <c r="G82" s="209"/>
      <c r="H82" s="18"/>
      <c r="I82" s="394"/>
      <c r="J82" s="209"/>
      <c r="K82"/>
      <c r="L82" s="209">
        <f t="shared" si="4"/>
        <v>71</v>
      </c>
      <c r="M82" s="403">
        <f t="shared" si="5"/>
        <v>19</v>
      </c>
      <c r="N82" s="403">
        <f t="shared" si="6"/>
        <v>90</v>
      </c>
      <c r="O82" s="78"/>
      <c r="P82" s="209">
        <f t="shared" si="7"/>
        <v>80.5</v>
      </c>
    </row>
    <row r="83" spans="1:16" x14ac:dyDescent="0.2">
      <c r="A83" s="303" t="s">
        <v>167</v>
      </c>
      <c r="B83" s="185">
        <v>38</v>
      </c>
      <c r="C83" s="394">
        <v>4</v>
      </c>
      <c r="D83" s="209">
        <v>42</v>
      </c>
      <c r="E83" s="18"/>
      <c r="F83" s="394"/>
      <c r="G83" s="209"/>
      <c r="H83" s="18"/>
      <c r="I83" s="394"/>
      <c r="J83" s="209"/>
      <c r="K83"/>
      <c r="L83" s="209">
        <f t="shared" si="4"/>
        <v>38</v>
      </c>
      <c r="M83" s="403">
        <f t="shared" si="5"/>
        <v>4</v>
      </c>
      <c r="N83" s="403">
        <f t="shared" si="6"/>
        <v>42</v>
      </c>
      <c r="O83" s="78"/>
      <c r="P83" s="209">
        <f t="shared" si="7"/>
        <v>40</v>
      </c>
    </row>
    <row r="84" spans="1:16" x14ac:dyDescent="0.2">
      <c r="A84" s="304" t="s">
        <v>168</v>
      </c>
      <c r="B84" s="204">
        <v>3</v>
      </c>
      <c r="C84" s="407">
        <v>2</v>
      </c>
      <c r="D84" s="211">
        <v>5</v>
      </c>
      <c r="E84" s="21"/>
      <c r="F84" s="407"/>
      <c r="G84" s="211"/>
      <c r="H84" s="21"/>
      <c r="I84" s="407"/>
      <c r="J84" s="211"/>
      <c r="K84"/>
      <c r="L84" s="211">
        <f t="shared" si="4"/>
        <v>3</v>
      </c>
      <c r="M84" s="408">
        <f t="shared" si="5"/>
        <v>2</v>
      </c>
      <c r="N84" s="408">
        <f t="shared" si="6"/>
        <v>5</v>
      </c>
      <c r="O84" s="78"/>
      <c r="P84" s="211">
        <f t="shared" si="7"/>
        <v>4</v>
      </c>
    </row>
    <row r="85" spans="1:16" x14ac:dyDescent="0.2">
      <c r="A85" s="305" t="s">
        <v>169</v>
      </c>
      <c r="B85" s="185">
        <v>4</v>
      </c>
      <c r="C85" s="394">
        <v>9</v>
      </c>
      <c r="D85" s="209">
        <v>13</v>
      </c>
      <c r="E85" s="18"/>
      <c r="F85" s="394"/>
      <c r="G85" s="209"/>
      <c r="H85" s="18"/>
      <c r="I85" s="394"/>
      <c r="J85" s="209"/>
      <c r="K85"/>
      <c r="L85" s="209">
        <f t="shared" si="4"/>
        <v>4</v>
      </c>
      <c r="M85" s="403">
        <f t="shared" si="5"/>
        <v>9</v>
      </c>
      <c r="N85" s="403">
        <f t="shared" si="6"/>
        <v>13</v>
      </c>
      <c r="O85" s="78"/>
      <c r="P85" s="209">
        <f t="shared" si="7"/>
        <v>8.5</v>
      </c>
    </row>
    <row r="86" spans="1:16" x14ac:dyDescent="0.2">
      <c r="A86" s="304" t="s">
        <v>170</v>
      </c>
      <c r="B86" s="204">
        <v>9</v>
      </c>
      <c r="C86" s="407">
        <v>3</v>
      </c>
      <c r="D86" s="211">
        <v>12</v>
      </c>
      <c r="E86" s="21">
        <v>17</v>
      </c>
      <c r="F86" s="407">
        <v>6</v>
      </c>
      <c r="G86" s="211">
        <v>23</v>
      </c>
      <c r="H86" s="21"/>
      <c r="I86" s="407"/>
      <c r="J86" s="211"/>
      <c r="K86"/>
      <c r="L86" s="211">
        <f t="shared" si="4"/>
        <v>26</v>
      </c>
      <c r="M86" s="408">
        <f t="shared" si="5"/>
        <v>9</v>
      </c>
      <c r="N86" s="408">
        <f t="shared" si="6"/>
        <v>35</v>
      </c>
      <c r="O86" s="78"/>
      <c r="P86" s="211">
        <f t="shared" si="7"/>
        <v>30.5</v>
      </c>
    </row>
    <row r="87" spans="1:16" x14ac:dyDescent="0.2">
      <c r="A87" s="111" t="s">
        <v>244</v>
      </c>
      <c r="B87" s="206">
        <v>131</v>
      </c>
      <c r="C87" s="206">
        <v>24</v>
      </c>
      <c r="D87" s="107">
        <v>155</v>
      </c>
      <c r="E87" s="206">
        <v>6</v>
      </c>
      <c r="F87" s="206">
        <v>1</v>
      </c>
      <c r="G87" s="107">
        <v>7</v>
      </c>
      <c r="H87" s="206"/>
      <c r="I87" s="206"/>
      <c r="J87" s="103"/>
      <c r="K87" s="121"/>
      <c r="L87" s="106">
        <f t="shared" si="4"/>
        <v>137</v>
      </c>
      <c r="M87" s="107">
        <f t="shared" si="5"/>
        <v>25</v>
      </c>
      <c r="N87" s="103">
        <f t="shared" si="6"/>
        <v>162</v>
      </c>
      <c r="O87" s="78"/>
      <c r="P87" s="122">
        <f t="shared" si="7"/>
        <v>149.5</v>
      </c>
    </row>
    <row r="88" spans="1:16" x14ac:dyDescent="0.2">
      <c r="A88" s="304" t="s">
        <v>171</v>
      </c>
      <c r="B88" s="183">
        <v>131</v>
      </c>
      <c r="C88" s="393">
        <v>24</v>
      </c>
      <c r="D88" s="208">
        <v>155</v>
      </c>
      <c r="E88" s="15">
        <v>6</v>
      </c>
      <c r="F88" s="393">
        <v>1</v>
      </c>
      <c r="G88" s="208">
        <v>7</v>
      </c>
      <c r="H88" s="15"/>
      <c r="I88" s="393"/>
      <c r="J88" s="208"/>
      <c r="K88"/>
      <c r="L88" s="208">
        <f t="shared" si="4"/>
        <v>137</v>
      </c>
      <c r="M88" s="402">
        <f t="shared" si="5"/>
        <v>25</v>
      </c>
      <c r="N88" s="402">
        <f t="shared" si="6"/>
        <v>162</v>
      </c>
      <c r="O88" s="78"/>
      <c r="P88" s="208">
        <f t="shared" si="7"/>
        <v>149.5</v>
      </c>
    </row>
    <row r="89" spans="1:16" x14ac:dyDescent="0.2">
      <c r="A89" s="111" t="s">
        <v>245</v>
      </c>
      <c r="B89" s="206">
        <v>161</v>
      </c>
      <c r="C89" s="206"/>
      <c r="D89" s="107">
        <v>161</v>
      </c>
      <c r="E89" s="206">
        <v>16</v>
      </c>
      <c r="F89" s="206">
        <v>1</v>
      </c>
      <c r="G89" s="107">
        <v>17</v>
      </c>
      <c r="H89" s="206"/>
      <c r="I89" s="206"/>
      <c r="J89" s="103"/>
      <c r="K89" s="121"/>
      <c r="L89" s="106">
        <f t="shared" si="4"/>
        <v>177</v>
      </c>
      <c r="M89" s="107">
        <f t="shared" si="5"/>
        <v>1</v>
      </c>
      <c r="N89" s="103">
        <f t="shared" si="6"/>
        <v>178</v>
      </c>
      <c r="O89" s="78"/>
      <c r="P89" s="122">
        <f t="shared" si="7"/>
        <v>177.5</v>
      </c>
    </row>
    <row r="90" spans="1:16" x14ac:dyDescent="0.2">
      <c r="A90" s="304" t="s">
        <v>173</v>
      </c>
      <c r="B90" s="204">
        <v>32</v>
      </c>
      <c r="C90" s="407"/>
      <c r="D90" s="211">
        <v>32</v>
      </c>
      <c r="E90" s="21">
        <v>16</v>
      </c>
      <c r="F90" s="407">
        <v>1</v>
      </c>
      <c r="G90" s="211">
        <v>17</v>
      </c>
      <c r="H90" s="21"/>
      <c r="I90" s="407"/>
      <c r="J90" s="211"/>
      <c r="K90"/>
      <c r="L90" s="211">
        <f t="shared" si="4"/>
        <v>48</v>
      </c>
      <c r="M90" s="408">
        <f t="shared" si="5"/>
        <v>1</v>
      </c>
      <c r="N90" s="408">
        <f t="shared" si="6"/>
        <v>49</v>
      </c>
      <c r="O90" s="78"/>
      <c r="P90" s="211">
        <f t="shared" si="7"/>
        <v>48.5</v>
      </c>
    </row>
    <row r="91" spans="1:16" x14ac:dyDescent="0.2">
      <c r="A91" s="305" t="s">
        <v>174</v>
      </c>
      <c r="B91" s="185">
        <v>45</v>
      </c>
      <c r="C91" s="394"/>
      <c r="D91" s="209">
        <v>45</v>
      </c>
      <c r="E91" s="18"/>
      <c r="F91" s="394"/>
      <c r="G91" s="209"/>
      <c r="H91" s="18"/>
      <c r="I91" s="394"/>
      <c r="J91" s="209"/>
      <c r="K91"/>
      <c r="L91" s="209">
        <f t="shared" si="4"/>
        <v>45</v>
      </c>
      <c r="M91" s="403">
        <f t="shared" si="5"/>
        <v>0</v>
      </c>
      <c r="N91" s="403">
        <f t="shared" si="6"/>
        <v>45</v>
      </c>
      <c r="O91" s="78"/>
      <c r="P91" s="209">
        <f t="shared" si="7"/>
        <v>45</v>
      </c>
    </row>
    <row r="92" spans="1:16" x14ac:dyDescent="0.2">
      <c r="A92" s="304" t="s">
        <v>172</v>
      </c>
      <c r="B92" s="204">
        <v>84</v>
      </c>
      <c r="C92" s="407"/>
      <c r="D92" s="211">
        <v>84</v>
      </c>
      <c r="E92" s="21"/>
      <c r="F92" s="407"/>
      <c r="G92" s="211"/>
      <c r="H92" s="21"/>
      <c r="I92" s="407"/>
      <c r="J92" s="211"/>
      <c r="K92"/>
      <c r="L92" s="211">
        <f t="shared" si="4"/>
        <v>84</v>
      </c>
      <c r="M92" s="408">
        <f t="shared" si="5"/>
        <v>0</v>
      </c>
      <c r="N92" s="408">
        <f t="shared" si="6"/>
        <v>84</v>
      </c>
      <c r="O92" s="78"/>
      <c r="P92" s="211">
        <f t="shared" si="7"/>
        <v>84</v>
      </c>
    </row>
    <row r="93" spans="1:16" x14ac:dyDescent="0.2">
      <c r="A93" s="111" t="s">
        <v>246</v>
      </c>
      <c r="B93" s="206">
        <v>52</v>
      </c>
      <c r="C93" s="206">
        <v>45</v>
      </c>
      <c r="D93" s="107">
        <v>97</v>
      </c>
      <c r="E93" s="206"/>
      <c r="F93" s="206"/>
      <c r="G93" s="107"/>
      <c r="H93" s="206"/>
      <c r="I93" s="206"/>
      <c r="J93" s="103"/>
      <c r="K93" s="121"/>
      <c r="L93" s="106">
        <f t="shared" si="4"/>
        <v>52</v>
      </c>
      <c r="M93" s="107">
        <f t="shared" si="5"/>
        <v>45</v>
      </c>
      <c r="N93" s="103">
        <f t="shared" si="6"/>
        <v>97</v>
      </c>
      <c r="O93" s="78"/>
      <c r="P93" s="122">
        <f t="shared" si="7"/>
        <v>74.5</v>
      </c>
    </row>
    <row r="94" spans="1:16" x14ac:dyDescent="0.2">
      <c r="A94" s="304" t="s">
        <v>175</v>
      </c>
      <c r="B94" s="183">
        <v>32</v>
      </c>
      <c r="C94" s="393">
        <v>44</v>
      </c>
      <c r="D94" s="208">
        <v>76</v>
      </c>
      <c r="E94" s="15"/>
      <c r="F94" s="393"/>
      <c r="G94" s="208"/>
      <c r="H94" s="15"/>
      <c r="I94" s="393"/>
      <c r="J94" s="208"/>
      <c r="K94"/>
      <c r="L94" s="208">
        <f t="shared" si="4"/>
        <v>32</v>
      </c>
      <c r="M94" s="402">
        <f t="shared" si="5"/>
        <v>44</v>
      </c>
      <c r="N94" s="402">
        <f t="shared" si="6"/>
        <v>76</v>
      </c>
      <c r="O94" s="78"/>
      <c r="P94" s="208">
        <f t="shared" si="7"/>
        <v>54</v>
      </c>
    </row>
    <row r="95" spans="1:16" x14ac:dyDescent="0.2">
      <c r="A95" s="303" t="s">
        <v>176</v>
      </c>
      <c r="B95" s="185">
        <v>20</v>
      </c>
      <c r="C95" s="394">
        <v>1</v>
      </c>
      <c r="D95" s="209">
        <v>21</v>
      </c>
      <c r="E95" s="18"/>
      <c r="F95" s="394"/>
      <c r="G95" s="209"/>
      <c r="H95" s="18"/>
      <c r="I95" s="394"/>
      <c r="J95" s="209"/>
      <c r="K95"/>
      <c r="L95" s="209">
        <f t="shared" si="4"/>
        <v>20</v>
      </c>
      <c r="M95" s="403">
        <f t="shared" si="5"/>
        <v>1</v>
      </c>
      <c r="N95" s="403">
        <f t="shared" si="6"/>
        <v>21</v>
      </c>
      <c r="O95" s="78"/>
      <c r="P95" s="209">
        <f t="shared" si="7"/>
        <v>20.5</v>
      </c>
    </row>
    <row r="96" spans="1:16" x14ac:dyDescent="0.2">
      <c r="A96" s="111" t="s">
        <v>257</v>
      </c>
      <c r="B96" s="206">
        <v>41</v>
      </c>
      <c r="C96" s="206"/>
      <c r="D96" s="107">
        <v>41</v>
      </c>
      <c r="E96" s="206">
        <v>64</v>
      </c>
      <c r="F96" s="206">
        <v>4</v>
      </c>
      <c r="G96" s="107">
        <v>68</v>
      </c>
      <c r="H96" s="206"/>
      <c r="I96" s="206"/>
      <c r="J96" s="103"/>
      <c r="K96" s="121"/>
      <c r="L96" s="106">
        <f t="shared" si="4"/>
        <v>105</v>
      </c>
      <c r="M96" s="107">
        <f t="shared" si="5"/>
        <v>4</v>
      </c>
      <c r="N96" s="103">
        <f t="shared" si="6"/>
        <v>109</v>
      </c>
      <c r="O96" s="78"/>
      <c r="P96" s="122">
        <f t="shared" si="7"/>
        <v>107</v>
      </c>
    </row>
    <row r="97" spans="1:16" x14ac:dyDescent="0.2">
      <c r="A97" s="305" t="s">
        <v>481</v>
      </c>
      <c r="B97" s="185">
        <v>3</v>
      </c>
      <c r="C97" s="394"/>
      <c r="D97" s="209">
        <v>3</v>
      </c>
      <c r="E97" s="18"/>
      <c r="F97" s="394"/>
      <c r="G97" s="209"/>
      <c r="H97" s="18"/>
      <c r="I97" s="394"/>
      <c r="J97" s="209"/>
      <c r="K97"/>
      <c r="L97" s="209">
        <f t="shared" si="4"/>
        <v>3</v>
      </c>
      <c r="M97" s="403">
        <f t="shared" si="5"/>
        <v>0</v>
      </c>
      <c r="N97" s="403">
        <f t="shared" si="6"/>
        <v>3</v>
      </c>
      <c r="O97" s="78"/>
      <c r="P97" s="209">
        <f t="shared" si="7"/>
        <v>3</v>
      </c>
    </row>
    <row r="98" spans="1:16" x14ac:dyDescent="0.2">
      <c r="A98" s="304" t="s">
        <v>177</v>
      </c>
      <c r="B98" s="204">
        <v>8</v>
      </c>
      <c r="C98" s="407"/>
      <c r="D98" s="211">
        <v>8</v>
      </c>
      <c r="E98" s="21">
        <v>24</v>
      </c>
      <c r="F98" s="407">
        <v>4</v>
      </c>
      <c r="G98" s="211">
        <v>28</v>
      </c>
      <c r="H98" s="21"/>
      <c r="I98" s="407"/>
      <c r="J98" s="211"/>
      <c r="K98"/>
      <c r="L98" s="211">
        <f t="shared" si="4"/>
        <v>32</v>
      </c>
      <c r="M98" s="408">
        <f t="shared" si="5"/>
        <v>4</v>
      </c>
      <c r="N98" s="408">
        <f t="shared" si="6"/>
        <v>36</v>
      </c>
      <c r="O98" s="78"/>
      <c r="P98" s="211">
        <f t="shared" si="7"/>
        <v>34</v>
      </c>
    </row>
    <row r="99" spans="1:16" x14ac:dyDescent="0.2">
      <c r="A99" s="304" t="s">
        <v>178</v>
      </c>
      <c r="B99" s="185">
        <v>30</v>
      </c>
      <c r="C99" s="394"/>
      <c r="D99" s="209">
        <v>30</v>
      </c>
      <c r="E99" s="18">
        <v>40</v>
      </c>
      <c r="F99" s="394"/>
      <c r="G99" s="209">
        <v>40</v>
      </c>
      <c r="H99" s="18"/>
      <c r="I99" s="394"/>
      <c r="J99" s="209"/>
      <c r="K99"/>
      <c r="L99" s="209">
        <f t="shared" si="4"/>
        <v>70</v>
      </c>
      <c r="M99" s="403">
        <f t="shared" si="5"/>
        <v>0</v>
      </c>
      <c r="N99" s="403">
        <f t="shared" si="6"/>
        <v>70</v>
      </c>
      <c r="O99" s="78"/>
      <c r="P99" s="209">
        <f t="shared" si="7"/>
        <v>70</v>
      </c>
    </row>
    <row r="100" spans="1:16" x14ac:dyDescent="0.2">
      <c r="A100" s="111" t="s">
        <v>247</v>
      </c>
      <c r="B100" s="206">
        <v>418</v>
      </c>
      <c r="C100" s="206">
        <v>272</v>
      </c>
      <c r="D100" s="107">
        <v>690</v>
      </c>
      <c r="E100" s="206">
        <v>19</v>
      </c>
      <c r="F100" s="206">
        <v>60</v>
      </c>
      <c r="G100" s="107">
        <v>79</v>
      </c>
      <c r="H100" s="206">
        <v>48</v>
      </c>
      <c r="I100" s="206">
        <v>28</v>
      </c>
      <c r="J100" s="103">
        <v>76</v>
      </c>
      <c r="K100" s="121"/>
      <c r="L100" s="106">
        <f t="shared" si="4"/>
        <v>485</v>
      </c>
      <c r="M100" s="107">
        <f t="shared" si="5"/>
        <v>360</v>
      </c>
      <c r="N100" s="103">
        <f t="shared" si="6"/>
        <v>845</v>
      </c>
      <c r="O100" s="78"/>
      <c r="P100" s="122">
        <f t="shared" si="7"/>
        <v>665</v>
      </c>
    </row>
    <row r="101" spans="1:16" x14ac:dyDescent="0.2">
      <c r="A101" s="305" t="s">
        <v>179</v>
      </c>
      <c r="B101" s="185">
        <v>28</v>
      </c>
      <c r="C101" s="394">
        <v>143</v>
      </c>
      <c r="D101" s="209">
        <v>171</v>
      </c>
      <c r="E101" s="18">
        <v>1</v>
      </c>
      <c r="F101" s="394">
        <v>4</v>
      </c>
      <c r="G101" s="209">
        <v>5</v>
      </c>
      <c r="H101" s="18"/>
      <c r="I101" s="394"/>
      <c r="J101" s="209"/>
      <c r="K101"/>
      <c r="L101" s="209">
        <f t="shared" si="4"/>
        <v>29</v>
      </c>
      <c r="M101" s="403">
        <f t="shared" si="5"/>
        <v>147</v>
      </c>
      <c r="N101" s="403">
        <f t="shared" si="6"/>
        <v>176</v>
      </c>
      <c r="O101" s="78"/>
      <c r="P101" s="209">
        <f t="shared" si="7"/>
        <v>102.5</v>
      </c>
    </row>
    <row r="102" spans="1:16" x14ac:dyDescent="0.2">
      <c r="A102" s="304" t="s">
        <v>180</v>
      </c>
      <c r="B102" s="185">
        <v>77</v>
      </c>
      <c r="C102" s="394">
        <v>8</v>
      </c>
      <c r="D102" s="209">
        <v>85</v>
      </c>
      <c r="E102" s="18"/>
      <c r="F102" s="394"/>
      <c r="G102" s="209"/>
      <c r="H102" s="18"/>
      <c r="I102" s="394"/>
      <c r="J102" s="209"/>
      <c r="K102"/>
      <c r="L102" s="209">
        <f t="shared" si="4"/>
        <v>77</v>
      </c>
      <c r="M102" s="403">
        <f t="shared" si="5"/>
        <v>8</v>
      </c>
      <c r="N102" s="403">
        <f t="shared" si="6"/>
        <v>85</v>
      </c>
      <c r="O102" s="78"/>
      <c r="P102" s="209">
        <f t="shared" si="7"/>
        <v>81</v>
      </c>
    </row>
    <row r="103" spans="1:16" x14ac:dyDescent="0.2">
      <c r="A103" s="303" t="s">
        <v>181</v>
      </c>
      <c r="B103" s="185">
        <v>51</v>
      </c>
      <c r="C103" s="394">
        <v>7</v>
      </c>
      <c r="D103" s="209">
        <v>58</v>
      </c>
      <c r="E103" s="18"/>
      <c r="F103" s="394"/>
      <c r="G103" s="209"/>
      <c r="H103" s="18"/>
      <c r="I103" s="394"/>
      <c r="J103" s="209"/>
      <c r="K103"/>
      <c r="L103" s="209">
        <f t="shared" si="4"/>
        <v>51</v>
      </c>
      <c r="M103" s="403">
        <f t="shared" si="5"/>
        <v>7</v>
      </c>
      <c r="N103" s="403">
        <f t="shared" si="6"/>
        <v>58</v>
      </c>
      <c r="O103" s="78"/>
      <c r="P103" s="209">
        <f t="shared" si="7"/>
        <v>54.5</v>
      </c>
    </row>
    <row r="104" spans="1:16" x14ac:dyDescent="0.2">
      <c r="A104" s="304" t="s">
        <v>182</v>
      </c>
      <c r="B104" s="185">
        <v>78</v>
      </c>
      <c r="C104" s="394">
        <v>10</v>
      </c>
      <c r="D104" s="209">
        <v>88</v>
      </c>
      <c r="E104" s="18">
        <v>8</v>
      </c>
      <c r="F104" s="394">
        <v>1</v>
      </c>
      <c r="G104" s="209">
        <v>9</v>
      </c>
      <c r="H104" s="18"/>
      <c r="I104" s="394"/>
      <c r="J104" s="209"/>
      <c r="K104"/>
      <c r="L104" s="209">
        <f t="shared" si="4"/>
        <v>86</v>
      </c>
      <c r="M104" s="403">
        <f t="shared" si="5"/>
        <v>11</v>
      </c>
      <c r="N104" s="403">
        <f t="shared" si="6"/>
        <v>97</v>
      </c>
      <c r="O104" s="78"/>
      <c r="P104" s="209">
        <f t="shared" si="7"/>
        <v>91.5</v>
      </c>
    </row>
    <row r="105" spans="1:16" x14ac:dyDescent="0.2">
      <c r="A105" s="305" t="s">
        <v>183</v>
      </c>
      <c r="B105" s="185"/>
      <c r="C105" s="394"/>
      <c r="D105" s="209"/>
      <c r="E105" s="18"/>
      <c r="F105" s="394"/>
      <c r="G105" s="209"/>
      <c r="H105" s="18">
        <v>44</v>
      </c>
      <c r="I105" s="394">
        <v>27</v>
      </c>
      <c r="J105" s="209">
        <v>71</v>
      </c>
      <c r="K105"/>
      <c r="L105" s="209">
        <f t="shared" si="4"/>
        <v>44</v>
      </c>
      <c r="M105" s="403">
        <f t="shared" si="5"/>
        <v>27</v>
      </c>
      <c r="N105" s="403">
        <f t="shared" si="6"/>
        <v>71</v>
      </c>
      <c r="O105" s="78"/>
      <c r="P105" s="209">
        <f t="shared" si="7"/>
        <v>57.5</v>
      </c>
    </row>
    <row r="106" spans="1:16" x14ac:dyDescent="0.2">
      <c r="A106" s="304" t="s">
        <v>184</v>
      </c>
      <c r="B106" s="185">
        <v>64</v>
      </c>
      <c r="C106" s="394">
        <v>14</v>
      </c>
      <c r="D106" s="209">
        <v>78</v>
      </c>
      <c r="E106" s="18"/>
      <c r="F106" s="394"/>
      <c r="G106" s="209"/>
      <c r="H106" s="18"/>
      <c r="I106" s="394"/>
      <c r="J106" s="209"/>
      <c r="K106"/>
      <c r="L106" s="209">
        <f t="shared" si="4"/>
        <v>64</v>
      </c>
      <c r="M106" s="403">
        <f t="shared" si="5"/>
        <v>14</v>
      </c>
      <c r="N106" s="403">
        <f t="shared" si="6"/>
        <v>78</v>
      </c>
      <c r="O106" s="78"/>
      <c r="P106" s="209">
        <f t="shared" si="7"/>
        <v>71</v>
      </c>
    </row>
    <row r="107" spans="1:16" x14ac:dyDescent="0.2">
      <c r="A107" s="303" t="s">
        <v>185</v>
      </c>
      <c r="B107" s="185">
        <v>49</v>
      </c>
      <c r="C107" s="394">
        <v>11</v>
      </c>
      <c r="D107" s="209">
        <v>60</v>
      </c>
      <c r="E107" s="18"/>
      <c r="F107" s="394">
        <v>1</v>
      </c>
      <c r="G107" s="209">
        <v>1</v>
      </c>
      <c r="H107" s="18">
        <v>1</v>
      </c>
      <c r="I107" s="394"/>
      <c r="J107" s="209">
        <v>1</v>
      </c>
      <c r="K107"/>
      <c r="L107" s="209">
        <f t="shared" si="4"/>
        <v>50</v>
      </c>
      <c r="M107" s="403">
        <f t="shared" si="5"/>
        <v>12</v>
      </c>
      <c r="N107" s="403">
        <f t="shared" si="6"/>
        <v>62</v>
      </c>
      <c r="O107" s="78"/>
      <c r="P107" s="209">
        <f t="shared" si="7"/>
        <v>56</v>
      </c>
    </row>
    <row r="108" spans="1:16" x14ac:dyDescent="0.2">
      <c r="A108" s="304" t="s">
        <v>186</v>
      </c>
      <c r="B108" s="185">
        <v>10</v>
      </c>
      <c r="C108" s="394">
        <v>28</v>
      </c>
      <c r="D108" s="209">
        <v>38</v>
      </c>
      <c r="E108" s="18"/>
      <c r="F108" s="394"/>
      <c r="G108" s="209"/>
      <c r="H108" s="18"/>
      <c r="I108" s="394">
        <v>1</v>
      </c>
      <c r="J108" s="209">
        <v>1</v>
      </c>
      <c r="K108"/>
      <c r="L108" s="209">
        <f t="shared" si="4"/>
        <v>10</v>
      </c>
      <c r="M108" s="403">
        <f t="shared" si="5"/>
        <v>29</v>
      </c>
      <c r="N108" s="403">
        <f t="shared" si="6"/>
        <v>39</v>
      </c>
      <c r="O108" s="78"/>
      <c r="P108" s="209">
        <f t="shared" si="7"/>
        <v>24.5</v>
      </c>
    </row>
    <row r="109" spans="1:16" x14ac:dyDescent="0.2">
      <c r="A109" s="304" t="s">
        <v>482</v>
      </c>
      <c r="B109" s="185">
        <v>32</v>
      </c>
      <c r="C109" s="394"/>
      <c r="D109" s="209">
        <v>32</v>
      </c>
      <c r="E109" s="18"/>
      <c r="F109" s="394"/>
      <c r="G109" s="209"/>
      <c r="H109" s="18"/>
      <c r="I109" s="394"/>
      <c r="J109" s="209"/>
      <c r="K109"/>
      <c r="L109" s="209">
        <f t="shared" si="4"/>
        <v>32</v>
      </c>
      <c r="M109" s="403">
        <f t="shared" si="5"/>
        <v>0</v>
      </c>
      <c r="N109" s="403">
        <f t="shared" si="6"/>
        <v>32</v>
      </c>
      <c r="O109" s="78"/>
      <c r="P109" s="209">
        <f t="shared" si="7"/>
        <v>32</v>
      </c>
    </row>
    <row r="110" spans="1:16" x14ac:dyDescent="0.2">
      <c r="A110" s="304" t="s">
        <v>187</v>
      </c>
      <c r="B110" s="185"/>
      <c r="C110" s="394">
        <v>20</v>
      </c>
      <c r="D110" s="209">
        <v>20</v>
      </c>
      <c r="E110" s="18">
        <v>4</v>
      </c>
      <c r="F110" s="394">
        <v>31</v>
      </c>
      <c r="G110" s="209">
        <v>35</v>
      </c>
      <c r="H110" s="18"/>
      <c r="I110" s="394"/>
      <c r="J110" s="209"/>
      <c r="K110"/>
      <c r="L110" s="209">
        <f t="shared" si="4"/>
        <v>4</v>
      </c>
      <c r="M110" s="403">
        <f t="shared" si="5"/>
        <v>51</v>
      </c>
      <c r="N110" s="403">
        <f t="shared" si="6"/>
        <v>55</v>
      </c>
      <c r="O110" s="78"/>
      <c r="P110" s="209">
        <f t="shared" si="7"/>
        <v>29.5</v>
      </c>
    </row>
    <row r="111" spans="1:16" x14ac:dyDescent="0.2">
      <c r="A111" s="304" t="s">
        <v>188</v>
      </c>
      <c r="B111" s="185"/>
      <c r="C111" s="394">
        <v>12</v>
      </c>
      <c r="D111" s="209">
        <v>12</v>
      </c>
      <c r="E111" s="18"/>
      <c r="F111" s="394"/>
      <c r="G111" s="209"/>
      <c r="H111" s="18"/>
      <c r="I111" s="394"/>
      <c r="J111" s="209"/>
      <c r="K111"/>
      <c r="L111" s="209">
        <f t="shared" si="4"/>
        <v>0</v>
      </c>
      <c r="M111" s="403">
        <f t="shared" si="5"/>
        <v>12</v>
      </c>
      <c r="N111" s="403">
        <f t="shared" si="6"/>
        <v>12</v>
      </c>
      <c r="O111" s="78"/>
      <c r="P111" s="209">
        <f t="shared" si="7"/>
        <v>6</v>
      </c>
    </row>
    <row r="112" spans="1:16" x14ac:dyDescent="0.2">
      <c r="A112" s="304" t="s">
        <v>189</v>
      </c>
      <c r="B112" s="185">
        <v>13</v>
      </c>
      <c r="C112" s="394"/>
      <c r="D112" s="209">
        <v>13</v>
      </c>
      <c r="E112" s="18"/>
      <c r="F112" s="394"/>
      <c r="G112" s="209"/>
      <c r="H112" s="18"/>
      <c r="I112" s="394"/>
      <c r="J112" s="209"/>
      <c r="K112"/>
      <c r="L112" s="209">
        <f t="shared" si="4"/>
        <v>13</v>
      </c>
      <c r="M112" s="403">
        <f t="shared" si="5"/>
        <v>0</v>
      </c>
      <c r="N112" s="403">
        <f t="shared" si="6"/>
        <v>13</v>
      </c>
      <c r="O112" s="78"/>
      <c r="P112" s="209">
        <f t="shared" si="7"/>
        <v>13</v>
      </c>
    </row>
    <row r="113" spans="1:16" x14ac:dyDescent="0.2">
      <c r="A113" s="304" t="s">
        <v>312</v>
      </c>
      <c r="B113" s="185">
        <v>1</v>
      </c>
      <c r="C113" s="394"/>
      <c r="D113" s="209">
        <v>1</v>
      </c>
      <c r="E113" s="18"/>
      <c r="F113" s="394"/>
      <c r="G113" s="209"/>
      <c r="H113" s="18"/>
      <c r="I113" s="394"/>
      <c r="J113" s="209"/>
      <c r="K113"/>
      <c r="L113" s="209">
        <f t="shared" si="4"/>
        <v>1</v>
      </c>
      <c r="M113" s="403">
        <f t="shared" si="5"/>
        <v>0</v>
      </c>
      <c r="N113" s="403">
        <f t="shared" si="6"/>
        <v>1</v>
      </c>
      <c r="O113" s="78"/>
      <c r="P113" s="209">
        <f t="shared" si="7"/>
        <v>1</v>
      </c>
    </row>
    <row r="114" spans="1:16" x14ac:dyDescent="0.2">
      <c r="A114" s="304" t="s">
        <v>190</v>
      </c>
      <c r="B114" s="185">
        <v>2</v>
      </c>
      <c r="C114" s="394"/>
      <c r="D114" s="209">
        <v>2</v>
      </c>
      <c r="E114" s="18">
        <v>1</v>
      </c>
      <c r="F114" s="394"/>
      <c r="G114" s="209">
        <v>1</v>
      </c>
      <c r="H114" s="18"/>
      <c r="I114" s="394"/>
      <c r="J114" s="209"/>
      <c r="K114"/>
      <c r="L114" s="209">
        <f t="shared" si="4"/>
        <v>3</v>
      </c>
      <c r="M114" s="403">
        <f t="shared" si="5"/>
        <v>0</v>
      </c>
      <c r="N114" s="403">
        <f t="shared" si="6"/>
        <v>3</v>
      </c>
      <c r="O114" s="78"/>
      <c r="P114" s="209">
        <f t="shared" si="7"/>
        <v>3</v>
      </c>
    </row>
    <row r="115" spans="1:16" x14ac:dyDescent="0.2">
      <c r="A115" s="304" t="s">
        <v>191</v>
      </c>
      <c r="B115" s="185">
        <v>8</v>
      </c>
      <c r="C115" s="394"/>
      <c r="D115" s="209">
        <v>8</v>
      </c>
      <c r="E115" s="18"/>
      <c r="F115" s="394"/>
      <c r="G115" s="209"/>
      <c r="H115" s="18"/>
      <c r="I115" s="394"/>
      <c r="J115" s="209"/>
      <c r="K115"/>
      <c r="L115" s="209">
        <f t="shared" si="4"/>
        <v>8</v>
      </c>
      <c r="M115" s="403">
        <f t="shared" si="5"/>
        <v>0</v>
      </c>
      <c r="N115" s="403">
        <f t="shared" si="6"/>
        <v>8</v>
      </c>
      <c r="O115" s="78"/>
      <c r="P115" s="209">
        <f t="shared" si="7"/>
        <v>8</v>
      </c>
    </row>
    <row r="116" spans="1:16" x14ac:dyDescent="0.2">
      <c r="A116" s="304" t="s">
        <v>192</v>
      </c>
      <c r="B116" s="185"/>
      <c r="C116" s="394">
        <v>12</v>
      </c>
      <c r="D116" s="209">
        <v>12</v>
      </c>
      <c r="E116" s="18"/>
      <c r="F116" s="394"/>
      <c r="G116" s="209"/>
      <c r="H116" s="18"/>
      <c r="I116" s="394"/>
      <c r="J116" s="209"/>
      <c r="K116"/>
      <c r="L116" s="209">
        <f t="shared" si="4"/>
        <v>0</v>
      </c>
      <c r="M116" s="403">
        <f t="shared" si="5"/>
        <v>12</v>
      </c>
      <c r="N116" s="403">
        <f t="shared" si="6"/>
        <v>12</v>
      </c>
      <c r="O116" s="78"/>
      <c r="P116" s="209">
        <f t="shared" si="7"/>
        <v>6</v>
      </c>
    </row>
    <row r="117" spans="1:16" x14ac:dyDescent="0.2">
      <c r="A117" s="304" t="s">
        <v>193</v>
      </c>
      <c r="B117" s="204">
        <v>5</v>
      </c>
      <c r="C117" s="407"/>
      <c r="D117" s="211">
        <v>5</v>
      </c>
      <c r="E117" s="21"/>
      <c r="F117" s="407"/>
      <c r="G117" s="211"/>
      <c r="H117" s="21"/>
      <c r="I117" s="407"/>
      <c r="J117" s="211"/>
      <c r="K117"/>
      <c r="L117" s="211">
        <f t="shared" si="4"/>
        <v>5</v>
      </c>
      <c r="M117" s="408">
        <f t="shared" si="5"/>
        <v>0</v>
      </c>
      <c r="N117" s="408">
        <f t="shared" si="6"/>
        <v>5</v>
      </c>
      <c r="O117" s="78"/>
      <c r="P117" s="211">
        <f t="shared" si="7"/>
        <v>5</v>
      </c>
    </row>
    <row r="118" spans="1:16" x14ac:dyDescent="0.2">
      <c r="A118" s="305" t="s">
        <v>194</v>
      </c>
      <c r="B118" s="185"/>
      <c r="C118" s="394"/>
      <c r="D118" s="209"/>
      <c r="E118" s="18">
        <v>5</v>
      </c>
      <c r="F118" s="394"/>
      <c r="G118" s="209">
        <v>5</v>
      </c>
      <c r="H118" s="18"/>
      <c r="I118" s="394"/>
      <c r="J118" s="209"/>
      <c r="K118"/>
      <c r="L118" s="209">
        <f t="shared" si="4"/>
        <v>5</v>
      </c>
      <c r="M118" s="403">
        <f t="shared" si="5"/>
        <v>0</v>
      </c>
      <c r="N118" s="403">
        <f t="shared" si="6"/>
        <v>5</v>
      </c>
      <c r="O118" s="78"/>
      <c r="P118" s="209">
        <f t="shared" si="7"/>
        <v>5</v>
      </c>
    </row>
    <row r="119" spans="1:16" x14ac:dyDescent="0.2">
      <c r="A119" s="304" t="s">
        <v>195</v>
      </c>
      <c r="B119" s="204"/>
      <c r="C119" s="407">
        <v>7</v>
      </c>
      <c r="D119" s="211">
        <v>7</v>
      </c>
      <c r="E119" s="21"/>
      <c r="F119" s="407">
        <v>13</v>
      </c>
      <c r="G119" s="211">
        <v>13</v>
      </c>
      <c r="H119" s="21"/>
      <c r="I119" s="407"/>
      <c r="J119" s="211"/>
      <c r="K119"/>
      <c r="L119" s="211">
        <f t="shared" si="4"/>
        <v>0</v>
      </c>
      <c r="M119" s="408">
        <f t="shared" si="5"/>
        <v>20</v>
      </c>
      <c r="N119" s="408">
        <f t="shared" si="6"/>
        <v>20</v>
      </c>
      <c r="O119" s="78"/>
      <c r="P119" s="211">
        <f t="shared" si="7"/>
        <v>10</v>
      </c>
    </row>
    <row r="120" spans="1:16" x14ac:dyDescent="0.2">
      <c r="A120" s="304" t="s">
        <v>196</v>
      </c>
      <c r="B120" s="185"/>
      <c r="C120" s="394"/>
      <c r="D120" s="209"/>
      <c r="E120" s="18"/>
      <c r="F120" s="394">
        <v>10</v>
      </c>
      <c r="G120" s="209">
        <v>10</v>
      </c>
      <c r="H120" s="18"/>
      <c r="I120" s="394"/>
      <c r="J120" s="209"/>
      <c r="K120"/>
      <c r="L120" s="209">
        <f t="shared" si="4"/>
        <v>0</v>
      </c>
      <c r="M120" s="403">
        <f t="shared" si="5"/>
        <v>10</v>
      </c>
      <c r="N120" s="403">
        <f t="shared" si="6"/>
        <v>10</v>
      </c>
      <c r="O120" s="78"/>
      <c r="P120" s="209">
        <f t="shared" si="7"/>
        <v>5</v>
      </c>
    </row>
    <row r="121" spans="1:16" x14ac:dyDescent="0.2">
      <c r="A121" s="304" t="s">
        <v>197</v>
      </c>
      <c r="B121" s="204"/>
      <c r="C121" s="407"/>
      <c r="D121" s="211"/>
      <c r="E121" s="21"/>
      <c r="F121" s="407"/>
      <c r="G121" s="211"/>
      <c r="H121" s="21">
        <v>3</v>
      </c>
      <c r="I121" s="407"/>
      <c r="J121" s="211">
        <v>3</v>
      </c>
      <c r="K121"/>
      <c r="L121" s="211">
        <f t="shared" si="4"/>
        <v>3</v>
      </c>
      <c r="M121" s="408">
        <f t="shared" si="5"/>
        <v>0</v>
      </c>
      <c r="N121" s="408">
        <f t="shared" si="6"/>
        <v>3</v>
      </c>
      <c r="O121" s="78"/>
      <c r="P121" s="211">
        <f t="shared" si="7"/>
        <v>3</v>
      </c>
    </row>
    <row r="122" spans="1:16" x14ac:dyDescent="0.2">
      <c r="A122" s="111" t="s">
        <v>248</v>
      </c>
      <c r="B122" s="206">
        <v>95</v>
      </c>
      <c r="C122" s="206">
        <v>3</v>
      </c>
      <c r="D122" s="107">
        <v>98</v>
      </c>
      <c r="E122" s="206">
        <v>6</v>
      </c>
      <c r="F122" s="206"/>
      <c r="G122" s="107">
        <v>6</v>
      </c>
      <c r="H122" s="206"/>
      <c r="I122" s="206"/>
      <c r="J122" s="103"/>
      <c r="K122" s="121"/>
      <c r="L122" s="106">
        <f t="shared" si="4"/>
        <v>101</v>
      </c>
      <c r="M122" s="107">
        <f t="shared" si="5"/>
        <v>3</v>
      </c>
      <c r="N122" s="103">
        <f t="shared" si="6"/>
        <v>104</v>
      </c>
      <c r="O122" s="78"/>
      <c r="P122" s="122">
        <f t="shared" si="7"/>
        <v>102.5</v>
      </c>
    </row>
    <row r="123" spans="1:16" x14ac:dyDescent="0.2">
      <c r="A123" s="304" t="s">
        <v>199</v>
      </c>
      <c r="B123" s="183">
        <v>25</v>
      </c>
      <c r="C123" s="393">
        <v>3</v>
      </c>
      <c r="D123" s="208">
        <v>28</v>
      </c>
      <c r="E123" s="15"/>
      <c r="F123" s="393"/>
      <c r="G123" s="208"/>
      <c r="H123" s="15"/>
      <c r="I123" s="393"/>
      <c r="J123" s="208"/>
      <c r="K123"/>
      <c r="L123" s="208">
        <f t="shared" si="4"/>
        <v>25</v>
      </c>
      <c r="M123" s="402">
        <f t="shared" si="5"/>
        <v>3</v>
      </c>
      <c r="N123" s="402">
        <f t="shared" si="6"/>
        <v>28</v>
      </c>
      <c r="O123" s="78"/>
      <c r="P123" s="208">
        <f t="shared" si="7"/>
        <v>26.5</v>
      </c>
    </row>
    <row r="124" spans="1:16" x14ac:dyDescent="0.2">
      <c r="A124" s="305" t="s">
        <v>198</v>
      </c>
      <c r="B124" s="185">
        <v>69</v>
      </c>
      <c r="C124" s="394"/>
      <c r="D124" s="209">
        <v>69</v>
      </c>
      <c r="E124" s="18"/>
      <c r="F124" s="394"/>
      <c r="G124" s="209"/>
      <c r="H124" s="18"/>
      <c r="I124" s="394"/>
      <c r="J124" s="209"/>
      <c r="K124"/>
      <c r="L124" s="209">
        <f t="shared" si="4"/>
        <v>69</v>
      </c>
      <c r="M124" s="403">
        <f t="shared" si="5"/>
        <v>0</v>
      </c>
      <c r="N124" s="403">
        <f t="shared" si="6"/>
        <v>69</v>
      </c>
      <c r="O124" s="78"/>
      <c r="P124" s="209">
        <f t="shared" si="7"/>
        <v>69</v>
      </c>
    </row>
    <row r="125" spans="1:16" x14ac:dyDescent="0.2">
      <c r="A125" s="304" t="s">
        <v>200</v>
      </c>
      <c r="B125" s="204">
        <v>1</v>
      </c>
      <c r="C125" s="407"/>
      <c r="D125" s="211">
        <v>1</v>
      </c>
      <c r="E125" s="21">
        <v>6</v>
      </c>
      <c r="F125" s="407"/>
      <c r="G125" s="211">
        <v>6</v>
      </c>
      <c r="H125" s="21"/>
      <c r="I125" s="407"/>
      <c r="J125" s="211"/>
      <c r="K125"/>
      <c r="L125" s="211">
        <f t="shared" si="4"/>
        <v>7</v>
      </c>
      <c r="M125" s="408">
        <f t="shared" si="5"/>
        <v>0</v>
      </c>
      <c r="N125" s="408">
        <f t="shared" si="6"/>
        <v>7</v>
      </c>
      <c r="O125" s="78"/>
      <c r="P125" s="211">
        <f t="shared" si="7"/>
        <v>7</v>
      </c>
    </row>
    <row r="126" spans="1:16" x14ac:dyDescent="0.2">
      <c r="A126" s="111" t="s">
        <v>249</v>
      </c>
      <c r="B126" s="206">
        <v>27</v>
      </c>
      <c r="C126" s="206"/>
      <c r="D126" s="107">
        <v>27</v>
      </c>
      <c r="E126" s="206"/>
      <c r="F126" s="206"/>
      <c r="G126" s="107"/>
      <c r="H126" s="206"/>
      <c r="I126" s="206"/>
      <c r="J126" s="103"/>
      <c r="K126" s="121"/>
      <c r="L126" s="106">
        <f t="shared" si="4"/>
        <v>27</v>
      </c>
      <c r="M126" s="107">
        <f t="shared" si="5"/>
        <v>0</v>
      </c>
      <c r="N126" s="103">
        <f t="shared" si="6"/>
        <v>27</v>
      </c>
      <c r="O126" s="78"/>
      <c r="P126" s="122">
        <f t="shared" si="7"/>
        <v>27</v>
      </c>
    </row>
    <row r="127" spans="1:16" x14ac:dyDescent="0.2">
      <c r="A127" s="304" t="s">
        <v>201</v>
      </c>
      <c r="B127" s="185">
        <v>27</v>
      </c>
      <c r="C127" s="394"/>
      <c r="D127" s="209">
        <v>27</v>
      </c>
      <c r="E127" s="18"/>
      <c r="F127" s="394"/>
      <c r="G127" s="209"/>
      <c r="H127" s="18"/>
      <c r="I127" s="394"/>
      <c r="J127" s="209"/>
      <c r="K127"/>
      <c r="L127" s="209">
        <f t="shared" si="4"/>
        <v>27</v>
      </c>
      <c r="M127" s="403">
        <f t="shared" si="5"/>
        <v>0</v>
      </c>
      <c r="N127" s="403">
        <f t="shared" si="6"/>
        <v>27</v>
      </c>
      <c r="O127" s="78"/>
      <c r="P127" s="209">
        <f t="shared" si="7"/>
        <v>27</v>
      </c>
    </row>
    <row r="128" spans="1:16" x14ac:dyDescent="0.2">
      <c r="A128" s="111" t="s">
        <v>250</v>
      </c>
      <c r="B128" s="206">
        <v>166</v>
      </c>
      <c r="C128" s="206">
        <v>8</v>
      </c>
      <c r="D128" s="107">
        <v>174</v>
      </c>
      <c r="E128" s="206">
        <v>13</v>
      </c>
      <c r="F128" s="206">
        <v>4</v>
      </c>
      <c r="G128" s="107">
        <v>17</v>
      </c>
      <c r="H128" s="206">
        <v>3</v>
      </c>
      <c r="I128" s="206"/>
      <c r="J128" s="103">
        <v>3</v>
      </c>
      <c r="K128" s="121"/>
      <c r="L128" s="106">
        <f t="shared" si="4"/>
        <v>182</v>
      </c>
      <c r="M128" s="107">
        <f t="shared" si="5"/>
        <v>12</v>
      </c>
      <c r="N128" s="103">
        <f t="shared" si="6"/>
        <v>194</v>
      </c>
      <c r="O128" s="78"/>
      <c r="P128" s="122">
        <f t="shared" si="7"/>
        <v>188</v>
      </c>
    </row>
    <row r="129" spans="1:16" x14ac:dyDescent="0.2">
      <c r="A129" s="305" t="s">
        <v>203</v>
      </c>
      <c r="B129" s="185">
        <v>29</v>
      </c>
      <c r="C129" s="394">
        <v>1</v>
      </c>
      <c r="D129" s="209">
        <v>30</v>
      </c>
      <c r="E129" s="18"/>
      <c r="F129" s="394"/>
      <c r="G129" s="209"/>
      <c r="H129" s="18"/>
      <c r="I129" s="394"/>
      <c r="J129" s="209"/>
      <c r="K129"/>
      <c r="L129" s="209">
        <f t="shared" si="4"/>
        <v>29</v>
      </c>
      <c r="M129" s="403">
        <f t="shared" si="5"/>
        <v>1</v>
      </c>
      <c r="N129" s="403">
        <f t="shared" si="6"/>
        <v>30</v>
      </c>
      <c r="O129" s="78"/>
      <c r="P129" s="209">
        <f t="shared" si="7"/>
        <v>29.5</v>
      </c>
    </row>
    <row r="130" spans="1:16" x14ac:dyDescent="0.2">
      <c r="A130" s="304" t="s">
        <v>204</v>
      </c>
      <c r="B130" s="185"/>
      <c r="C130" s="394"/>
      <c r="D130" s="209"/>
      <c r="E130" s="18">
        <v>1</v>
      </c>
      <c r="F130" s="394">
        <v>3</v>
      </c>
      <c r="G130" s="209">
        <v>4</v>
      </c>
      <c r="H130" s="18"/>
      <c r="I130" s="394"/>
      <c r="J130" s="209"/>
      <c r="K130"/>
      <c r="L130" s="209">
        <f t="shared" si="4"/>
        <v>1</v>
      </c>
      <c r="M130" s="403">
        <f t="shared" si="5"/>
        <v>3</v>
      </c>
      <c r="N130" s="403">
        <f t="shared" si="6"/>
        <v>4</v>
      </c>
      <c r="O130" s="78"/>
      <c r="P130" s="209">
        <f t="shared" si="7"/>
        <v>2.5</v>
      </c>
    </row>
    <row r="131" spans="1:16" x14ac:dyDescent="0.2">
      <c r="A131" s="303" t="s">
        <v>205</v>
      </c>
      <c r="B131" s="185">
        <v>17</v>
      </c>
      <c r="C131" s="394">
        <v>3</v>
      </c>
      <c r="D131" s="209">
        <v>20</v>
      </c>
      <c r="E131" s="18">
        <v>2</v>
      </c>
      <c r="F131" s="394">
        <v>1</v>
      </c>
      <c r="G131" s="209">
        <v>3</v>
      </c>
      <c r="H131" s="18"/>
      <c r="I131" s="394"/>
      <c r="J131" s="209"/>
      <c r="K131"/>
      <c r="L131" s="209">
        <f t="shared" si="4"/>
        <v>19</v>
      </c>
      <c r="M131" s="403">
        <f t="shared" si="5"/>
        <v>4</v>
      </c>
      <c r="N131" s="403">
        <f t="shared" si="6"/>
        <v>23</v>
      </c>
      <c r="O131" s="78"/>
      <c r="P131" s="209">
        <f t="shared" si="7"/>
        <v>21</v>
      </c>
    </row>
    <row r="132" spans="1:16" x14ac:dyDescent="0.2">
      <c r="A132" s="304" t="s">
        <v>206</v>
      </c>
      <c r="B132" s="185">
        <v>62</v>
      </c>
      <c r="C132" s="394"/>
      <c r="D132" s="209">
        <v>62</v>
      </c>
      <c r="E132" s="18">
        <v>6</v>
      </c>
      <c r="F132" s="394"/>
      <c r="G132" s="209">
        <v>6</v>
      </c>
      <c r="H132" s="18"/>
      <c r="I132" s="394"/>
      <c r="J132" s="209"/>
      <c r="K132"/>
      <c r="L132" s="209">
        <f t="shared" si="4"/>
        <v>68</v>
      </c>
      <c r="M132" s="403">
        <f t="shared" si="5"/>
        <v>0</v>
      </c>
      <c r="N132" s="403">
        <f t="shared" si="6"/>
        <v>68</v>
      </c>
      <c r="O132" s="78"/>
      <c r="P132" s="209">
        <f t="shared" si="7"/>
        <v>68</v>
      </c>
    </row>
    <row r="133" spans="1:16" x14ac:dyDescent="0.2">
      <c r="A133" s="305" t="s">
        <v>207</v>
      </c>
      <c r="B133" s="204">
        <v>51</v>
      </c>
      <c r="C133" s="407"/>
      <c r="D133" s="211">
        <v>51</v>
      </c>
      <c r="E133" s="21">
        <v>2</v>
      </c>
      <c r="F133" s="407"/>
      <c r="G133" s="211">
        <v>2</v>
      </c>
      <c r="H133" s="21"/>
      <c r="I133" s="407"/>
      <c r="J133" s="211"/>
      <c r="K133"/>
      <c r="L133" s="211">
        <f t="shared" si="4"/>
        <v>53</v>
      </c>
      <c r="M133" s="408">
        <f t="shared" si="5"/>
        <v>0</v>
      </c>
      <c r="N133" s="408">
        <f t="shared" si="6"/>
        <v>53</v>
      </c>
      <c r="O133" s="78"/>
      <c r="P133" s="211">
        <f t="shared" si="7"/>
        <v>53</v>
      </c>
    </row>
    <row r="134" spans="1:16" x14ac:dyDescent="0.2">
      <c r="A134" s="305" t="s">
        <v>434</v>
      </c>
      <c r="B134" s="185"/>
      <c r="C134" s="394"/>
      <c r="D134" s="209"/>
      <c r="E134" s="18"/>
      <c r="F134" s="394"/>
      <c r="G134" s="209"/>
      <c r="H134" s="18">
        <v>3</v>
      </c>
      <c r="I134" s="394"/>
      <c r="J134" s="209">
        <v>3</v>
      </c>
      <c r="K134"/>
      <c r="L134" s="209">
        <f t="shared" si="4"/>
        <v>3</v>
      </c>
      <c r="M134" s="403">
        <f t="shared" si="5"/>
        <v>0</v>
      </c>
      <c r="N134" s="403">
        <f t="shared" si="6"/>
        <v>3</v>
      </c>
      <c r="O134" s="78"/>
      <c r="P134" s="209">
        <f t="shared" si="7"/>
        <v>3</v>
      </c>
    </row>
    <row r="135" spans="1:16" x14ac:dyDescent="0.2">
      <c r="A135" s="304" t="s">
        <v>590</v>
      </c>
      <c r="B135" s="204">
        <v>1</v>
      </c>
      <c r="C135" s="407"/>
      <c r="D135" s="211">
        <v>1</v>
      </c>
      <c r="E135" s="21"/>
      <c r="F135" s="407"/>
      <c r="G135" s="211"/>
      <c r="H135" s="21"/>
      <c r="I135" s="407"/>
      <c r="J135" s="211"/>
      <c r="K135"/>
      <c r="L135" s="211">
        <f t="shared" si="4"/>
        <v>1</v>
      </c>
      <c r="M135" s="408">
        <f t="shared" si="5"/>
        <v>0</v>
      </c>
      <c r="N135" s="408">
        <f t="shared" si="6"/>
        <v>1</v>
      </c>
      <c r="O135" s="78"/>
      <c r="P135" s="211">
        <f t="shared" si="7"/>
        <v>1</v>
      </c>
    </row>
    <row r="136" spans="1:16" x14ac:dyDescent="0.2">
      <c r="A136" s="305" t="s">
        <v>208</v>
      </c>
      <c r="B136" s="185">
        <v>3</v>
      </c>
      <c r="C136" s="394"/>
      <c r="D136" s="209">
        <v>3</v>
      </c>
      <c r="E136" s="18">
        <v>2</v>
      </c>
      <c r="F136" s="394"/>
      <c r="G136" s="209">
        <v>2</v>
      </c>
      <c r="H136" s="18"/>
      <c r="I136" s="394"/>
      <c r="J136" s="209"/>
      <c r="K136"/>
      <c r="L136" s="209">
        <f t="shared" si="4"/>
        <v>5</v>
      </c>
      <c r="M136" s="403">
        <f t="shared" si="5"/>
        <v>0</v>
      </c>
      <c r="N136" s="403">
        <f t="shared" si="6"/>
        <v>5</v>
      </c>
      <c r="O136" s="78"/>
      <c r="P136" s="209">
        <f t="shared" si="7"/>
        <v>5</v>
      </c>
    </row>
    <row r="137" spans="1:16" x14ac:dyDescent="0.2">
      <c r="A137" s="304" t="s">
        <v>209</v>
      </c>
      <c r="B137" s="204">
        <v>3</v>
      </c>
      <c r="C137" s="407">
        <v>4</v>
      </c>
      <c r="D137" s="211">
        <v>7</v>
      </c>
      <c r="E137" s="21"/>
      <c r="F137" s="407"/>
      <c r="G137" s="211"/>
      <c r="H137" s="21"/>
      <c r="I137" s="407"/>
      <c r="J137" s="211"/>
      <c r="K137"/>
      <c r="L137" s="211">
        <f t="shared" si="4"/>
        <v>3</v>
      </c>
      <c r="M137" s="408">
        <f t="shared" si="5"/>
        <v>4</v>
      </c>
      <c r="N137" s="408">
        <f t="shared" si="6"/>
        <v>7</v>
      </c>
      <c r="O137" s="78"/>
      <c r="P137" s="211">
        <f t="shared" si="7"/>
        <v>5</v>
      </c>
    </row>
    <row r="138" spans="1:16" x14ac:dyDescent="0.2">
      <c r="A138" s="111" t="s">
        <v>251</v>
      </c>
      <c r="B138" s="206">
        <v>62</v>
      </c>
      <c r="C138" s="206">
        <v>29</v>
      </c>
      <c r="D138" s="107">
        <v>91</v>
      </c>
      <c r="E138" s="206">
        <v>21</v>
      </c>
      <c r="F138" s="206">
        <v>10</v>
      </c>
      <c r="G138" s="107">
        <v>31</v>
      </c>
      <c r="H138" s="206"/>
      <c r="I138" s="206"/>
      <c r="J138" s="103"/>
      <c r="K138" s="121"/>
      <c r="L138" s="106">
        <f t="shared" ref="L138:L162" si="8">B138+E138+H138</f>
        <v>83</v>
      </c>
      <c r="M138" s="107">
        <f t="shared" ref="M138:M162" si="9">C138+F138+I138</f>
        <v>39</v>
      </c>
      <c r="N138" s="103">
        <f t="shared" ref="N138:N162" si="10">D138+G138+J138</f>
        <v>122</v>
      </c>
      <c r="O138" s="78"/>
      <c r="P138" s="122">
        <f t="shared" ref="P138:P164" si="11">B138+C138/2+E138+F138/2+H138+I138/2</f>
        <v>102.5</v>
      </c>
    </row>
    <row r="139" spans="1:16" x14ac:dyDescent="0.2">
      <c r="A139" s="304" t="s">
        <v>211</v>
      </c>
      <c r="B139" s="183">
        <v>22</v>
      </c>
      <c r="C139" s="393">
        <v>8</v>
      </c>
      <c r="D139" s="208">
        <v>30</v>
      </c>
      <c r="E139" s="15"/>
      <c r="F139" s="393"/>
      <c r="G139" s="208"/>
      <c r="H139" s="15"/>
      <c r="I139" s="393"/>
      <c r="J139" s="208"/>
      <c r="K139"/>
      <c r="L139" s="208">
        <f t="shared" si="8"/>
        <v>22</v>
      </c>
      <c r="M139" s="402">
        <f t="shared" si="9"/>
        <v>8</v>
      </c>
      <c r="N139" s="402">
        <f t="shared" si="10"/>
        <v>30</v>
      </c>
      <c r="O139" s="78"/>
      <c r="P139" s="208">
        <f t="shared" si="11"/>
        <v>26</v>
      </c>
    </row>
    <row r="140" spans="1:16" x14ac:dyDescent="0.2">
      <c r="A140" s="304" t="s">
        <v>210</v>
      </c>
      <c r="B140" s="185">
        <v>36</v>
      </c>
      <c r="C140" s="394">
        <v>21</v>
      </c>
      <c r="D140" s="209">
        <v>57</v>
      </c>
      <c r="E140" s="18">
        <v>21</v>
      </c>
      <c r="F140" s="394">
        <v>10</v>
      </c>
      <c r="G140" s="209">
        <v>31</v>
      </c>
      <c r="H140" s="18"/>
      <c r="I140" s="394"/>
      <c r="J140" s="209"/>
      <c r="K140"/>
      <c r="L140" s="209">
        <f t="shared" si="8"/>
        <v>57</v>
      </c>
      <c r="M140" s="403">
        <f t="shared" si="9"/>
        <v>31</v>
      </c>
      <c r="N140" s="403">
        <f t="shared" si="10"/>
        <v>88</v>
      </c>
      <c r="O140" s="78"/>
      <c r="P140" s="209">
        <f t="shared" si="11"/>
        <v>72.5</v>
      </c>
    </row>
    <row r="141" spans="1:16" x14ac:dyDescent="0.2">
      <c r="A141" s="304" t="s">
        <v>212</v>
      </c>
      <c r="B141" s="204">
        <v>4</v>
      </c>
      <c r="C141" s="407"/>
      <c r="D141" s="211">
        <v>4</v>
      </c>
      <c r="E141" s="21"/>
      <c r="F141" s="407"/>
      <c r="G141" s="211"/>
      <c r="H141" s="21"/>
      <c r="I141" s="407"/>
      <c r="J141" s="211"/>
      <c r="K141"/>
      <c r="L141" s="211">
        <f t="shared" si="8"/>
        <v>4</v>
      </c>
      <c r="M141" s="408">
        <f t="shared" si="9"/>
        <v>0</v>
      </c>
      <c r="N141" s="408">
        <f t="shared" si="10"/>
        <v>4</v>
      </c>
      <c r="O141" s="78"/>
      <c r="P141" s="211">
        <f t="shared" si="11"/>
        <v>4</v>
      </c>
    </row>
    <row r="142" spans="1:16" x14ac:dyDescent="0.2">
      <c r="A142" s="111" t="s">
        <v>252</v>
      </c>
      <c r="B142" s="206">
        <v>51</v>
      </c>
      <c r="C142" s="206">
        <v>8</v>
      </c>
      <c r="D142" s="107">
        <v>59</v>
      </c>
      <c r="E142" s="206">
        <v>50</v>
      </c>
      <c r="F142" s="206">
        <v>10</v>
      </c>
      <c r="G142" s="107">
        <v>60</v>
      </c>
      <c r="H142" s="206">
        <v>1</v>
      </c>
      <c r="I142" s="206"/>
      <c r="J142" s="103">
        <v>1</v>
      </c>
      <c r="K142" s="121"/>
      <c r="L142" s="106">
        <f t="shared" si="8"/>
        <v>102</v>
      </c>
      <c r="M142" s="107">
        <f t="shared" si="9"/>
        <v>18</v>
      </c>
      <c r="N142" s="103">
        <f t="shared" si="10"/>
        <v>120</v>
      </c>
      <c r="O142" s="78"/>
      <c r="P142" s="122">
        <f t="shared" si="11"/>
        <v>111</v>
      </c>
    </row>
    <row r="143" spans="1:16" x14ac:dyDescent="0.2">
      <c r="A143" s="304" t="s">
        <v>214</v>
      </c>
      <c r="B143" s="183">
        <v>20</v>
      </c>
      <c r="C143" s="393">
        <v>1</v>
      </c>
      <c r="D143" s="208">
        <v>21</v>
      </c>
      <c r="E143" s="15"/>
      <c r="F143" s="393"/>
      <c r="G143" s="208"/>
      <c r="H143" s="15"/>
      <c r="I143" s="393"/>
      <c r="J143" s="208"/>
      <c r="K143"/>
      <c r="L143" s="208">
        <f t="shared" si="8"/>
        <v>20</v>
      </c>
      <c r="M143" s="402">
        <f t="shared" si="9"/>
        <v>1</v>
      </c>
      <c r="N143" s="402">
        <f t="shared" si="10"/>
        <v>21</v>
      </c>
      <c r="O143" s="78"/>
      <c r="P143" s="208">
        <f t="shared" si="11"/>
        <v>20.5</v>
      </c>
    </row>
    <row r="144" spans="1:16" x14ac:dyDescent="0.2">
      <c r="A144" s="304" t="s">
        <v>213</v>
      </c>
      <c r="B144" s="185">
        <v>31</v>
      </c>
      <c r="C144" s="394">
        <v>7</v>
      </c>
      <c r="D144" s="209">
        <v>38</v>
      </c>
      <c r="E144" s="18">
        <v>50</v>
      </c>
      <c r="F144" s="394">
        <v>7</v>
      </c>
      <c r="G144" s="209">
        <v>57</v>
      </c>
      <c r="H144" s="18"/>
      <c r="I144" s="394"/>
      <c r="J144" s="209"/>
      <c r="K144"/>
      <c r="L144" s="209">
        <f t="shared" si="8"/>
        <v>81</v>
      </c>
      <c r="M144" s="403">
        <f t="shared" si="9"/>
        <v>14</v>
      </c>
      <c r="N144" s="403">
        <f t="shared" si="10"/>
        <v>95</v>
      </c>
      <c r="O144" s="78"/>
      <c r="P144" s="209">
        <f t="shared" si="11"/>
        <v>88</v>
      </c>
    </row>
    <row r="145" spans="1:16" x14ac:dyDescent="0.2">
      <c r="A145" s="304" t="s">
        <v>215</v>
      </c>
      <c r="B145" s="185"/>
      <c r="C145" s="394"/>
      <c r="D145" s="209"/>
      <c r="E145" s="18"/>
      <c r="F145" s="394">
        <v>3</v>
      </c>
      <c r="G145" s="209">
        <v>3</v>
      </c>
      <c r="H145" s="18">
        <v>1</v>
      </c>
      <c r="I145" s="394"/>
      <c r="J145" s="209">
        <v>1</v>
      </c>
      <c r="K145"/>
      <c r="L145" s="209">
        <f t="shared" si="8"/>
        <v>1</v>
      </c>
      <c r="M145" s="403">
        <f t="shared" si="9"/>
        <v>3</v>
      </c>
      <c r="N145" s="403">
        <f t="shared" si="10"/>
        <v>4</v>
      </c>
      <c r="O145" s="78"/>
      <c r="P145" s="209">
        <f t="shared" si="11"/>
        <v>2.5</v>
      </c>
    </row>
    <row r="146" spans="1:16" x14ac:dyDescent="0.2">
      <c r="A146" s="111" t="s">
        <v>253</v>
      </c>
      <c r="B146" s="206">
        <v>85</v>
      </c>
      <c r="C146" s="206">
        <v>47</v>
      </c>
      <c r="D146" s="107">
        <v>132</v>
      </c>
      <c r="E146" s="206">
        <v>19</v>
      </c>
      <c r="F146" s="206">
        <v>89</v>
      </c>
      <c r="G146" s="107">
        <v>108</v>
      </c>
      <c r="H146" s="206"/>
      <c r="I146" s="206"/>
      <c r="J146" s="103"/>
      <c r="K146" s="121"/>
      <c r="L146" s="106">
        <f t="shared" si="8"/>
        <v>104</v>
      </c>
      <c r="M146" s="107">
        <f t="shared" si="9"/>
        <v>136</v>
      </c>
      <c r="N146" s="103">
        <f t="shared" si="10"/>
        <v>240</v>
      </c>
      <c r="O146" s="78"/>
      <c r="P146" s="122">
        <f t="shared" si="11"/>
        <v>172</v>
      </c>
    </row>
    <row r="147" spans="1:16" x14ac:dyDescent="0.2">
      <c r="A147" s="304" t="s">
        <v>217</v>
      </c>
      <c r="B147" s="185">
        <v>3</v>
      </c>
      <c r="C147" s="394"/>
      <c r="D147" s="209">
        <v>3</v>
      </c>
      <c r="E147" s="18"/>
      <c r="F147" s="394"/>
      <c r="G147" s="209"/>
      <c r="H147" s="18"/>
      <c r="I147" s="394"/>
      <c r="J147" s="209"/>
      <c r="K147"/>
      <c r="L147" s="209">
        <f t="shared" si="8"/>
        <v>3</v>
      </c>
      <c r="M147" s="403">
        <f t="shared" si="9"/>
        <v>0</v>
      </c>
      <c r="N147" s="403">
        <f t="shared" si="10"/>
        <v>3</v>
      </c>
      <c r="O147" s="78"/>
      <c r="P147" s="209">
        <f t="shared" si="11"/>
        <v>3</v>
      </c>
    </row>
    <row r="148" spans="1:16" x14ac:dyDescent="0.2">
      <c r="A148" s="303" t="s">
        <v>218</v>
      </c>
      <c r="B148" s="185"/>
      <c r="C148" s="394"/>
      <c r="D148" s="209"/>
      <c r="E148" s="18">
        <v>6</v>
      </c>
      <c r="F148" s="394">
        <v>74</v>
      </c>
      <c r="G148" s="209">
        <v>80</v>
      </c>
      <c r="H148" s="18"/>
      <c r="I148" s="394"/>
      <c r="J148" s="209"/>
      <c r="K148"/>
      <c r="L148" s="209">
        <f t="shared" si="8"/>
        <v>6</v>
      </c>
      <c r="M148" s="403">
        <f t="shared" si="9"/>
        <v>74</v>
      </c>
      <c r="N148" s="403">
        <f t="shared" si="10"/>
        <v>80</v>
      </c>
      <c r="O148" s="78"/>
      <c r="P148" s="209">
        <f t="shared" si="11"/>
        <v>43</v>
      </c>
    </row>
    <row r="149" spans="1:16" x14ac:dyDescent="0.2">
      <c r="A149" s="304" t="s">
        <v>219</v>
      </c>
      <c r="B149" s="204">
        <v>45</v>
      </c>
      <c r="C149" s="407">
        <v>37</v>
      </c>
      <c r="D149" s="211">
        <v>82</v>
      </c>
      <c r="E149" s="21"/>
      <c r="F149" s="407"/>
      <c r="G149" s="211"/>
      <c r="H149" s="21"/>
      <c r="I149" s="407"/>
      <c r="J149" s="211"/>
      <c r="K149"/>
      <c r="L149" s="211">
        <f t="shared" si="8"/>
        <v>45</v>
      </c>
      <c r="M149" s="408">
        <f t="shared" si="9"/>
        <v>37</v>
      </c>
      <c r="N149" s="408">
        <f t="shared" si="10"/>
        <v>82</v>
      </c>
      <c r="O149" s="78"/>
      <c r="P149" s="211">
        <f t="shared" si="11"/>
        <v>63.5</v>
      </c>
    </row>
    <row r="150" spans="1:16" x14ac:dyDescent="0.2">
      <c r="A150" s="305" t="s">
        <v>220</v>
      </c>
      <c r="B150" s="185">
        <v>17</v>
      </c>
      <c r="C150" s="394">
        <v>2</v>
      </c>
      <c r="D150" s="209">
        <v>19</v>
      </c>
      <c r="E150" s="18"/>
      <c r="F150" s="394"/>
      <c r="G150" s="209"/>
      <c r="H150" s="18"/>
      <c r="I150" s="394"/>
      <c r="J150" s="209"/>
      <c r="K150"/>
      <c r="L150" s="209">
        <f t="shared" si="8"/>
        <v>17</v>
      </c>
      <c r="M150" s="403">
        <f t="shared" si="9"/>
        <v>2</v>
      </c>
      <c r="N150" s="403">
        <f t="shared" si="10"/>
        <v>19</v>
      </c>
      <c r="O150" s="78"/>
      <c r="P150" s="209">
        <f t="shared" si="11"/>
        <v>18</v>
      </c>
    </row>
    <row r="151" spans="1:16" x14ac:dyDescent="0.2">
      <c r="A151" s="304" t="s">
        <v>221</v>
      </c>
      <c r="B151" s="204"/>
      <c r="C151" s="407">
        <v>3</v>
      </c>
      <c r="D151" s="211">
        <v>3</v>
      </c>
      <c r="E151" s="21"/>
      <c r="F151" s="407">
        <v>12</v>
      </c>
      <c r="G151" s="211">
        <v>12</v>
      </c>
      <c r="H151" s="21"/>
      <c r="I151" s="407"/>
      <c r="J151" s="211"/>
      <c r="K151"/>
      <c r="L151" s="211">
        <f t="shared" si="8"/>
        <v>0</v>
      </c>
      <c r="M151" s="408">
        <f t="shared" si="9"/>
        <v>15</v>
      </c>
      <c r="N151" s="408">
        <f t="shared" si="10"/>
        <v>15</v>
      </c>
      <c r="O151" s="78"/>
      <c r="P151" s="211">
        <f t="shared" si="11"/>
        <v>7.5</v>
      </c>
    </row>
    <row r="152" spans="1:16" x14ac:dyDescent="0.2">
      <c r="A152" s="303" t="s">
        <v>222</v>
      </c>
      <c r="B152" s="185">
        <v>9</v>
      </c>
      <c r="C152" s="394"/>
      <c r="D152" s="209">
        <v>9</v>
      </c>
      <c r="E152" s="18">
        <v>7</v>
      </c>
      <c r="F152" s="394">
        <v>2</v>
      </c>
      <c r="G152" s="209">
        <v>9</v>
      </c>
      <c r="H152" s="18"/>
      <c r="I152" s="394"/>
      <c r="J152" s="209"/>
      <c r="K152"/>
      <c r="L152" s="209">
        <f t="shared" si="8"/>
        <v>16</v>
      </c>
      <c r="M152" s="403">
        <f t="shared" si="9"/>
        <v>2</v>
      </c>
      <c r="N152" s="403">
        <f t="shared" si="10"/>
        <v>18</v>
      </c>
      <c r="O152" s="78"/>
      <c r="P152" s="209">
        <f t="shared" si="11"/>
        <v>17</v>
      </c>
    </row>
    <row r="153" spans="1:16" x14ac:dyDescent="0.2">
      <c r="A153" s="304" t="s">
        <v>223</v>
      </c>
      <c r="B153" s="185">
        <v>11</v>
      </c>
      <c r="C153" s="394">
        <v>5</v>
      </c>
      <c r="D153" s="209">
        <v>16</v>
      </c>
      <c r="E153" s="18">
        <v>6</v>
      </c>
      <c r="F153" s="394">
        <v>1</v>
      </c>
      <c r="G153" s="209">
        <v>7</v>
      </c>
      <c r="H153" s="18"/>
      <c r="I153" s="394"/>
      <c r="J153" s="209"/>
      <c r="K153"/>
      <c r="L153" s="209">
        <f t="shared" si="8"/>
        <v>17</v>
      </c>
      <c r="M153" s="403">
        <f t="shared" si="9"/>
        <v>6</v>
      </c>
      <c r="N153" s="403">
        <f t="shared" si="10"/>
        <v>23</v>
      </c>
      <c r="O153" s="78"/>
      <c r="P153" s="209">
        <f t="shared" si="11"/>
        <v>20</v>
      </c>
    </row>
    <row r="154" spans="1:16" x14ac:dyDescent="0.2">
      <c r="A154" s="111" t="s">
        <v>254</v>
      </c>
      <c r="B154" s="206">
        <v>108</v>
      </c>
      <c r="C154" s="206">
        <v>33</v>
      </c>
      <c r="D154" s="107">
        <v>141</v>
      </c>
      <c r="E154" s="206">
        <v>96</v>
      </c>
      <c r="F154" s="206">
        <v>66</v>
      </c>
      <c r="G154" s="107">
        <v>162</v>
      </c>
      <c r="H154" s="206"/>
      <c r="I154" s="206"/>
      <c r="J154" s="103"/>
      <c r="K154" s="121"/>
      <c r="L154" s="106">
        <f t="shared" si="8"/>
        <v>204</v>
      </c>
      <c r="M154" s="107">
        <f t="shared" si="9"/>
        <v>99</v>
      </c>
      <c r="N154" s="103">
        <f t="shared" si="10"/>
        <v>303</v>
      </c>
      <c r="O154" s="78"/>
      <c r="P154" s="122">
        <f t="shared" si="11"/>
        <v>253.5</v>
      </c>
    </row>
    <row r="155" spans="1:16" x14ac:dyDescent="0.2">
      <c r="A155" s="304" t="s">
        <v>505</v>
      </c>
      <c r="B155" s="185">
        <v>1</v>
      </c>
      <c r="C155" s="394"/>
      <c r="D155" s="209">
        <v>1</v>
      </c>
      <c r="E155" s="18">
        <v>1</v>
      </c>
      <c r="F155" s="394"/>
      <c r="G155" s="209">
        <v>1</v>
      </c>
      <c r="H155" s="18"/>
      <c r="I155" s="394"/>
      <c r="J155" s="209"/>
      <c r="K155"/>
      <c r="L155" s="209">
        <f t="shared" si="8"/>
        <v>2</v>
      </c>
      <c r="M155" s="403">
        <f t="shared" si="9"/>
        <v>0</v>
      </c>
      <c r="N155" s="403">
        <f t="shared" si="10"/>
        <v>2</v>
      </c>
      <c r="O155" s="78"/>
      <c r="P155" s="209">
        <f t="shared" si="11"/>
        <v>2</v>
      </c>
    </row>
    <row r="156" spans="1:16" x14ac:dyDescent="0.2">
      <c r="A156" s="303" t="s">
        <v>224</v>
      </c>
      <c r="B156" s="185">
        <v>2</v>
      </c>
      <c r="C156" s="394">
        <v>2</v>
      </c>
      <c r="D156" s="209">
        <v>4</v>
      </c>
      <c r="E156" s="18">
        <v>1</v>
      </c>
      <c r="F156" s="394"/>
      <c r="G156" s="209">
        <v>1</v>
      </c>
      <c r="H156" s="18"/>
      <c r="I156" s="394"/>
      <c r="J156" s="209"/>
      <c r="K156"/>
      <c r="L156" s="209">
        <f t="shared" si="8"/>
        <v>3</v>
      </c>
      <c r="M156" s="403">
        <f t="shared" si="9"/>
        <v>2</v>
      </c>
      <c r="N156" s="403">
        <f t="shared" si="10"/>
        <v>5</v>
      </c>
      <c r="O156" s="78"/>
      <c r="P156" s="209">
        <f t="shared" si="11"/>
        <v>4</v>
      </c>
    </row>
    <row r="157" spans="1:16" x14ac:dyDescent="0.2">
      <c r="A157" s="304" t="s">
        <v>225</v>
      </c>
      <c r="B157" s="185"/>
      <c r="C157" s="394"/>
      <c r="D157" s="209"/>
      <c r="E157" s="18">
        <v>13</v>
      </c>
      <c r="F157" s="394">
        <v>11</v>
      </c>
      <c r="G157" s="209">
        <v>24</v>
      </c>
      <c r="H157" s="18"/>
      <c r="I157" s="394"/>
      <c r="J157" s="209"/>
      <c r="K157"/>
      <c r="L157" s="209">
        <f t="shared" si="8"/>
        <v>13</v>
      </c>
      <c r="M157" s="403">
        <f t="shared" si="9"/>
        <v>11</v>
      </c>
      <c r="N157" s="403">
        <f t="shared" si="10"/>
        <v>24</v>
      </c>
      <c r="O157" s="78"/>
      <c r="P157" s="209">
        <f t="shared" si="11"/>
        <v>18.5</v>
      </c>
    </row>
    <row r="158" spans="1:16" x14ac:dyDescent="0.2">
      <c r="A158" s="304" t="s">
        <v>226</v>
      </c>
      <c r="B158" s="185">
        <v>7</v>
      </c>
      <c r="C158" s="394">
        <v>21</v>
      </c>
      <c r="D158" s="209">
        <v>28</v>
      </c>
      <c r="E158" s="18"/>
      <c r="F158" s="394"/>
      <c r="G158" s="209"/>
      <c r="H158" s="18"/>
      <c r="I158" s="394"/>
      <c r="J158" s="209"/>
      <c r="K158"/>
      <c r="L158" s="209">
        <f t="shared" si="8"/>
        <v>7</v>
      </c>
      <c r="M158" s="403">
        <f t="shared" si="9"/>
        <v>21</v>
      </c>
      <c r="N158" s="403">
        <f t="shared" si="10"/>
        <v>28</v>
      </c>
      <c r="O158" s="78"/>
      <c r="P158" s="209">
        <f t="shared" si="11"/>
        <v>17.5</v>
      </c>
    </row>
    <row r="159" spans="1:16" x14ac:dyDescent="0.2">
      <c r="A159" s="304" t="s">
        <v>227</v>
      </c>
      <c r="B159" s="185">
        <v>4</v>
      </c>
      <c r="C159" s="394">
        <v>2</v>
      </c>
      <c r="D159" s="209">
        <v>6</v>
      </c>
      <c r="E159" s="18"/>
      <c r="F159" s="394"/>
      <c r="G159" s="209"/>
      <c r="H159" s="18"/>
      <c r="I159" s="394"/>
      <c r="J159" s="209"/>
      <c r="K159"/>
      <c r="L159" s="209">
        <f t="shared" si="8"/>
        <v>4</v>
      </c>
      <c r="M159" s="403">
        <f t="shared" si="9"/>
        <v>2</v>
      </c>
      <c r="N159" s="403">
        <f t="shared" si="10"/>
        <v>6</v>
      </c>
      <c r="O159" s="78"/>
      <c r="P159" s="209">
        <f t="shared" si="11"/>
        <v>5</v>
      </c>
    </row>
    <row r="160" spans="1:16" x14ac:dyDescent="0.2">
      <c r="A160" s="304" t="s">
        <v>228</v>
      </c>
      <c r="B160" s="185">
        <v>50</v>
      </c>
      <c r="C160" s="394">
        <v>8</v>
      </c>
      <c r="D160" s="209">
        <v>58</v>
      </c>
      <c r="E160" s="18">
        <v>47</v>
      </c>
      <c r="F160" s="394">
        <v>51</v>
      </c>
      <c r="G160" s="209">
        <v>98</v>
      </c>
      <c r="H160" s="18"/>
      <c r="I160" s="394"/>
      <c r="J160" s="209"/>
      <c r="K160"/>
      <c r="L160" s="209">
        <f t="shared" si="8"/>
        <v>97</v>
      </c>
      <c r="M160" s="403">
        <f t="shared" si="9"/>
        <v>59</v>
      </c>
      <c r="N160" s="403">
        <f t="shared" si="10"/>
        <v>156</v>
      </c>
      <c r="O160" s="78"/>
      <c r="P160" s="209">
        <f t="shared" si="11"/>
        <v>126.5</v>
      </c>
    </row>
    <row r="161" spans="1:16" x14ac:dyDescent="0.2">
      <c r="A161" s="304" t="s">
        <v>229</v>
      </c>
      <c r="B161" s="185">
        <v>24</v>
      </c>
      <c r="C161" s="394"/>
      <c r="D161" s="209">
        <v>24</v>
      </c>
      <c r="E161" s="18">
        <v>10</v>
      </c>
      <c r="F161" s="394">
        <v>4</v>
      </c>
      <c r="G161" s="209">
        <v>14</v>
      </c>
      <c r="H161" s="18"/>
      <c r="I161" s="394"/>
      <c r="J161" s="209"/>
      <c r="K161"/>
      <c r="L161" s="209">
        <f t="shared" si="8"/>
        <v>34</v>
      </c>
      <c r="M161" s="403">
        <f t="shared" si="9"/>
        <v>4</v>
      </c>
      <c r="N161" s="403">
        <f t="shared" si="10"/>
        <v>38</v>
      </c>
      <c r="O161" s="78"/>
      <c r="P161" s="209">
        <f t="shared" si="11"/>
        <v>36</v>
      </c>
    </row>
    <row r="162" spans="1:16" x14ac:dyDescent="0.2">
      <c r="A162" s="250" t="s">
        <v>313</v>
      </c>
      <c r="B162" s="250">
        <v>20</v>
      </c>
      <c r="C162" s="395"/>
      <c r="D162" s="406">
        <v>20</v>
      </c>
      <c r="E162" s="392">
        <v>24</v>
      </c>
      <c r="F162" s="395"/>
      <c r="G162" s="406">
        <v>24</v>
      </c>
      <c r="H162" s="392"/>
      <c r="I162" s="395"/>
      <c r="J162" s="406"/>
      <c r="K162"/>
      <c r="L162" s="404">
        <f t="shared" si="8"/>
        <v>44</v>
      </c>
      <c r="M162" s="405">
        <f t="shared" si="9"/>
        <v>0</v>
      </c>
      <c r="N162" s="405">
        <f t="shared" si="10"/>
        <v>44</v>
      </c>
      <c r="O162" s="78"/>
      <c r="P162" s="404">
        <f t="shared" si="11"/>
        <v>44</v>
      </c>
    </row>
    <row r="164" spans="1:16" x14ac:dyDescent="0.2">
      <c r="A164" s="98" t="s">
        <v>4</v>
      </c>
      <c r="B164" s="26">
        <f>SUM(B9:B162)/2</f>
        <v>2573</v>
      </c>
      <c r="C164" s="26">
        <f t="shared" ref="C164:N164" si="12">SUM(C9:C162)/2</f>
        <v>808</v>
      </c>
      <c r="D164" s="28">
        <f t="shared" si="12"/>
        <v>3381</v>
      </c>
      <c r="E164" s="26">
        <f t="shared" si="12"/>
        <v>756</v>
      </c>
      <c r="F164" s="26">
        <f t="shared" si="12"/>
        <v>393</v>
      </c>
      <c r="G164" s="28">
        <f t="shared" si="12"/>
        <v>1149</v>
      </c>
      <c r="H164" s="26">
        <f t="shared" si="12"/>
        <v>59</v>
      </c>
      <c r="I164" s="26">
        <f t="shared" si="12"/>
        <v>33</v>
      </c>
      <c r="J164" s="27">
        <f t="shared" si="12"/>
        <v>92</v>
      </c>
      <c r="K164"/>
      <c r="L164" s="108">
        <f t="shared" si="12"/>
        <v>3388</v>
      </c>
      <c r="M164" s="28">
        <f t="shared" si="12"/>
        <v>1234</v>
      </c>
      <c r="N164" s="27">
        <f t="shared" si="12"/>
        <v>4622</v>
      </c>
      <c r="O164" s="78"/>
      <c r="P164" s="412">
        <f t="shared" si="11"/>
        <v>4005</v>
      </c>
    </row>
    <row r="167" spans="1:16" x14ac:dyDescent="0.2">
      <c r="D167" s="14"/>
    </row>
  </sheetData>
  <mergeCells count="6">
    <mergeCell ref="A3:P3"/>
    <mergeCell ref="P6:P7"/>
    <mergeCell ref="B6:D6"/>
    <mergeCell ref="E6:G6"/>
    <mergeCell ref="H6:J6"/>
    <mergeCell ref="L6:N6"/>
  </mergeCells>
  <printOptions horizontalCentered="1"/>
  <pageMargins left="0.70866141732283472" right="0.70866141732283472" top="0.74803149606299213" bottom="0.74803149606299213" header="0.31496062992125984" footer="0.31496062992125984"/>
  <pageSetup paperSize="9" scale="72" firstPageNumber="28" fitToHeight="0" orientation="landscape" r:id="rId1"/>
  <headerFoot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rgb="FF92D050"/>
    <pageSetUpPr fitToPage="1"/>
  </sheetPr>
  <dimension ref="A3:Q71"/>
  <sheetViews>
    <sheetView showGridLines="0" workbookViewId="0">
      <selection activeCell="P26" sqref="P26"/>
    </sheetView>
  </sheetViews>
  <sheetFormatPr baseColWidth="10" defaultRowHeight="12.75" x14ac:dyDescent="0.2"/>
  <cols>
    <col min="1" max="1" width="37.5" customWidth="1"/>
    <col min="2" max="4" width="14" customWidth="1"/>
    <col min="5" max="5" width="15.33203125" bestFit="1" customWidth="1"/>
    <col min="6" max="7" width="14" customWidth="1"/>
    <col min="8" max="9" width="10.5" customWidth="1"/>
    <col min="10" max="11" width="9.6640625" customWidth="1"/>
    <col min="12" max="13" width="9.1640625" customWidth="1"/>
    <col min="14" max="14" width="3.6640625" customWidth="1"/>
    <col min="15" max="15" width="8.33203125" customWidth="1"/>
    <col min="16" max="16" width="8.6640625" customWidth="1"/>
    <col min="17" max="17" width="7.1640625" customWidth="1"/>
  </cols>
  <sheetData>
    <row r="3" spans="1:17" ht="18" customHeight="1" x14ac:dyDescent="0.2">
      <c r="A3" s="685" t="s">
        <v>675</v>
      </c>
      <c r="B3" s="685"/>
      <c r="C3" s="685"/>
      <c r="D3" s="685"/>
      <c r="E3" s="685"/>
      <c r="F3" s="685"/>
      <c r="G3" s="685"/>
      <c r="H3" s="110"/>
      <c r="I3" s="110"/>
      <c r="J3" s="110"/>
      <c r="K3" s="110"/>
      <c r="L3" s="110"/>
      <c r="M3" s="110"/>
      <c r="N3" s="110"/>
      <c r="O3" s="110"/>
      <c r="P3" s="110"/>
      <c r="Q3" s="110"/>
    </row>
    <row r="6" spans="1:17" x14ac:dyDescent="0.2">
      <c r="B6" s="723" t="s">
        <v>6</v>
      </c>
      <c r="C6" s="723"/>
      <c r="D6" s="723"/>
      <c r="E6" s="723"/>
      <c r="F6" s="723"/>
      <c r="G6" s="723"/>
    </row>
    <row r="7" spans="1:17" x14ac:dyDescent="0.2">
      <c r="B7" s="736" t="s">
        <v>117</v>
      </c>
      <c r="C7" s="733"/>
      <c r="D7" s="733" t="s">
        <v>118</v>
      </c>
      <c r="E7" s="733"/>
      <c r="F7" s="734" t="s">
        <v>80</v>
      </c>
      <c r="G7" s="735"/>
    </row>
    <row r="8" spans="1:17" x14ac:dyDescent="0.2">
      <c r="B8" s="114" t="s">
        <v>261</v>
      </c>
      <c r="C8" s="114" t="s">
        <v>260</v>
      </c>
      <c r="D8" s="114" t="s">
        <v>261</v>
      </c>
      <c r="E8" s="114" t="s">
        <v>260</v>
      </c>
      <c r="F8" s="114" t="s">
        <v>261</v>
      </c>
      <c r="G8" s="114" t="s">
        <v>260</v>
      </c>
    </row>
    <row r="9" spans="1:17" x14ac:dyDescent="0.2">
      <c r="A9" s="135" t="s">
        <v>262</v>
      </c>
      <c r="B9" s="144">
        <v>18</v>
      </c>
      <c r="C9" s="149" t="s">
        <v>502</v>
      </c>
      <c r="D9" s="144">
        <v>11</v>
      </c>
      <c r="E9" s="149" t="s">
        <v>504</v>
      </c>
      <c r="F9" s="146">
        <v>29</v>
      </c>
      <c r="G9" s="150" t="s">
        <v>498</v>
      </c>
    </row>
    <row r="10" spans="1:17" x14ac:dyDescent="0.2">
      <c r="A10" s="136" t="s">
        <v>263</v>
      </c>
      <c r="B10" s="145">
        <v>1</v>
      </c>
      <c r="C10" s="151" t="s">
        <v>416</v>
      </c>
      <c r="D10" s="145">
        <v>0</v>
      </c>
      <c r="E10" s="151"/>
      <c r="F10" s="147">
        <v>1</v>
      </c>
      <c r="G10" s="152" t="s">
        <v>416</v>
      </c>
    </row>
    <row r="11" spans="1:17" x14ac:dyDescent="0.2">
      <c r="A11" s="137" t="s">
        <v>264</v>
      </c>
      <c r="B11" s="142">
        <v>5</v>
      </c>
      <c r="C11" s="151" t="s">
        <v>559</v>
      </c>
      <c r="D11" s="142">
        <v>6</v>
      </c>
      <c r="E11" s="151" t="s">
        <v>493</v>
      </c>
      <c r="F11" s="147">
        <v>11</v>
      </c>
      <c r="G11" s="152" t="s">
        <v>501</v>
      </c>
    </row>
    <row r="12" spans="1:17" ht="24" x14ac:dyDescent="0.2">
      <c r="A12" s="137" t="s">
        <v>611</v>
      </c>
      <c r="B12" s="142">
        <v>8</v>
      </c>
      <c r="C12" s="151" t="s">
        <v>499</v>
      </c>
      <c r="D12" s="142">
        <v>11</v>
      </c>
      <c r="E12" s="151" t="s">
        <v>499</v>
      </c>
      <c r="F12" s="147">
        <v>19</v>
      </c>
      <c r="G12" s="152" t="s">
        <v>499</v>
      </c>
    </row>
    <row r="13" spans="1:17" x14ac:dyDescent="0.2">
      <c r="A13" s="137" t="s">
        <v>265</v>
      </c>
      <c r="B13" s="142">
        <v>525</v>
      </c>
      <c r="C13" s="151" t="s">
        <v>416</v>
      </c>
      <c r="D13" s="142">
        <v>542</v>
      </c>
      <c r="E13" s="151" t="s">
        <v>416</v>
      </c>
      <c r="F13" s="147">
        <v>1067</v>
      </c>
      <c r="G13" s="152" t="s">
        <v>416</v>
      </c>
    </row>
    <row r="14" spans="1:17" ht="24" x14ac:dyDescent="0.2">
      <c r="A14" s="138" t="s">
        <v>266</v>
      </c>
      <c r="B14" s="445">
        <v>66</v>
      </c>
      <c r="C14" s="446" t="s">
        <v>503</v>
      </c>
      <c r="D14" s="445">
        <v>41</v>
      </c>
      <c r="E14" s="446" t="s">
        <v>500</v>
      </c>
      <c r="F14" s="447">
        <v>107</v>
      </c>
      <c r="G14" s="448" t="s">
        <v>503</v>
      </c>
    </row>
    <row r="15" spans="1:17" x14ac:dyDescent="0.2">
      <c r="A15" s="450" t="s">
        <v>442</v>
      </c>
      <c r="B15" s="143">
        <v>58</v>
      </c>
      <c r="C15" s="153" t="s">
        <v>416</v>
      </c>
      <c r="D15" s="143">
        <v>50</v>
      </c>
      <c r="E15" s="153" t="s">
        <v>416</v>
      </c>
      <c r="F15" s="148">
        <v>108</v>
      </c>
      <c r="G15" s="154" t="s">
        <v>416</v>
      </c>
    </row>
    <row r="16" spans="1:17" x14ac:dyDescent="0.2">
      <c r="A16" s="125"/>
      <c r="B16" s="139"/>
      <c r="C16" s="513"/>
      <c r="D16" s="139"/>
      <c r="E16" s="55"/>
      <c r="F16" s="141"/>
      <c r="G16" s="55"/>
    </row>
    <row r="17" spans="1:9" x14ac:dyDescent="0.2">
      <c r="A17" s="126" t="s">
        <v>15</v>
      </c>
      <c r="B17" s="140">
        <v>681</v>
      </c>
      <c r="C17" s="451" t="s">
        <v>502</v>
      </c>
      <c r="D17" s="140">
        <v>661</v>
      </c>
      <c r="E17" s="451" t="s">
        <v>502</v>
      </c>
      <c r="F17" s="28">
        <v>1342</v>
      </c>
      <c r="G17" s="452" t="s">
        <v>502</v>
      </c>
      <c r="I17" s="14"/>
    </row>
    <row r="18" spans="1:9" x14ac:dyDescent="0.2">
      <c r="A18" s="124"/>
      <c r="B18" s="123"/>
    </row>
    <row r="19" spans="1:9" x14ac:dyDescent="0.2">
      <c r="B19" s="723" t="s">
        <v>591</v>
      </c>
      <c r="C19" s="723"/>
      <c r="D19" s="723"/>
      <c r="E19" s="723"/>
      <c r="F19" s="723"/>
      <c r="G19" s="723"/>
    </row>
    <row r="20" spans="1:9" x14ac:dyDescent="0.2">
      <c r="B20" s="736" t="s">
        <v>117</v>
      </c>
      <c r="C20" s="733"/>
      <c r="D20" s="733" t="s">
        <v>118</v>
      </c>
      <c r="E20" s="733"/>
      <c r="F20" s="734" t="s">
        <v>80</v>
      </c>
      <c r="G20" s="735"/>
    </row>
    <row r="21" spans="1:9" x14ac:dyDescent="0.2">
      <c r="B21" s="114" t="s">
        <v>261</v>
      </c>
      <c r="C21" s="114" t="s">
        <v>260</v>
      </c>
      <c r="D21" s="114" t="s">
        <v>261</v>
      </c>
      <c r="E21" s="114" t="s">
        <v>260</v>
      </c>
      <c r="F21" s="114" t="s">
        <v>261</v>
      </c>
      <c r="G21" s="114" t="s">
        <v>260</v>
      </c>
    </row>
    <row r="22" spans="1:9" x14ac:dyDescent="0.2">
      <c r="A22" s="135" t="s">
        <v>262</v>
      </c>
      <c r="B22" s="159">
        <v>244</v>
      </c>
      <c r="C22" s="149" t="s">
        <v>498</v>
      </c>
      <c r="D22" s="159">
        <v>131</v>
      </c>
      <c r="E22" s="149" t="s">
        <v>498</v>
      </c>
      <c r="F22" s="150">
        <f>B22+D22</f>
        <v>375</v>
      </c>
      <c r="G22" s="150" t="s">
        <v>498</v>
      </c>
    </row>
    <row r="23" spans="1:9" x14ac:dyDescent="0.2">
      <c r="A23" s="136" t="s">
        <v>263</v>
      </c>
      <c r="B23" s="160">
        <v>53</v>
      </c>
      <c r="C23" s="151" t="s">
        <v>500</v>
      </c>
      <c r="D23" s="160">
        <v>29</v>
      </c>
      <c r="E23" s="151" t="s">
        <v>498</v>
      </c>
      <c r="F23" s="152">
        <f t="shared" ref="F23:F28" si="0">B23+D23</f>
        <v>82</v>
      </c>
      <c r="G23" s="152" t="s">
        <v>504</v>
      </c>
    </row>
    <row r="24" spans="1:9" x14ac:dyDescent="0.2">
      <c r="A24" s="137" t="s">
        <v>264</v>
      </c>
      <c r="B24" s="155">
        <v>17</v>
      </c>
      <c r="C24" s="151" t="s">
        <v>617</v>
      </c>
      <c r="D24" s="155">
        <v>20</v>
      </c>
      <c r="E24" s="151" t="s">
        <v>501</v>
      </c>
      <c r="F24" s="152">
        <f t="shared" si="0"/>
        <v>37</v>
      </c>
      <c r="G24" s="152" t="s">
        <v>559</v>
      </c>
    </row>
    <row r="25" spans="1:9" ht="24" x14ac:dyDescent="0.2">
      <c r="A25" s="137" t="s">
        <v>611</v>
      </c>
      <c r="B25" s="155">
        <v>9</v>
      </c>
      <c r="C25" s="151" t="s">
        <v>498</v>
      </c>
      <c r="D25" s="155">
        <v>8</v>
      </c>
      <c r="E25" s="151" t="s">
        <v>416</v>
      </c>
      <c r="F25" s="152">
        <f t="shared" si="0"/>
        <v>17</v>
      </c>
      <c r="G25" s="152" t="s">
        <v>502</v>
      </c>
    </row>
    <row r="26" spans="1:9" x14ac:dyDescent="0.2">
      <c r="A26" s="137" t="s">
        <v>265</v>
      </c>
      <c r="B26" s="155">
        <v>432</v>
      </c>
      <c r="C26" s="151" t="s">
        <v>498</v>
      </c>
      <c r="D26" s="155">
        <v>258</v>
      </c>
      <c r="E26" s="151" t="s">
        <v>498</v>
      </c>
      <c r="F26" s="152">
        <f t="shared" si="0"/>
        <v>690</v>
      </c>
      <c r="G26" s="152" t="s">
        <v>498</v>
      </c>
    </row>
    <row r="27" spans="1:9" ht="24" x14ac:dyDescent="0.2">
      <c r="A27" s="138" t="s">
        <v>266</v>
      </c>
      <c r="B27" s="449">
        <v>205</v>
      </c>
      <c r="C27" s="446" t="s">
        <v>503</v>
      </c>
      <c r="D27" s="449">
        <v>114</v>
      </c>
      <c r="E27" s="446" t="s">
        <v>503</v>
      </c>
      <c r="F27" s="448">
        <f t="shared" si="0"/>
        <v>319</v>
      </c>
      <c r="G27" s="448" t="s">
        <v>503</v>
      </c>
    </row>
    <row r="28" spans="1:9" x14ac:dyDescent="0.2">
      <c r="A28" s="450" t="s">
        <v>442</v>
      </c>
      <c r="B28" s="156">
        <v>81</v>
      </c>
      <c r="C28" s="153" t="s">
        <v>498</v>
      </c>
      <c r="D28" s="156">
        <v>63</v>
      </c>
      <c r="E28" s="153" t="s">
        <v>498</v>
      </c>
      <c r="F28" s="154">
        <f t="shared" si="0"/>
        <v>144</v>
      </c>
      <c r="G28" s="154" t="s">
        <v>498</v>
      </c>
    </row>
    <row r="29" spans="1:9" x14ac:dyDescent="0.2">
      <c r="A29" s="125"/>
      <c r="B29" s="157"/>
      <c r="C29" s="161"/>
      <c r="D29" s="157"/>
      <c r="E29" s="161"/>
      <c r="F29" s="161"/>
      <c r="G29" s="161"/>
    </row>
    <row r="30" spans="1:9" x14ac:dyDescent="0.2">
      <c r="A30" s="126" t="s">
        <v>43</v>
      </c>
      <c r="B30" s="165">
        <f>SUM(B22:B28)</f>
        <v>1041</v>
      </c>
      <c r="C30" s="162" t="s">
        <v>504</v>
      </c>
      <c r="D30" s="165">
        <f>SUM(D22:D28)</f>
        <v>623</v>
      </c>
      <c r="E30" s="162" t="s">
        <v>504</v>
      </c>
      <c r="F30" s="166">
        <f>SUM(F22:F28)</f>
        <v>1664</v>
      </c>
      <c r="G30" s="164" t="s">
        <v>504</v>
      </c>
    </row>
    <row r="31" spans="1:9" s="33" customFormat="1" x14ac:dyDescent="0.2">
      <c r="A31" s="128"/>
      <c r="B31" s="129"/>
      <c r="C31" s="130"/>
      <c r="D31" s="131"/>
      <c r="E31" s="132"/>
      <c r="F31" s="77"/>
      <c r="G31" s="77"/>
    </row>
    <row r="32" spans="1:9" x14ac:dyDescent="0.2">
      <c r="B32" s="723" t="s">
        <v>592</v>
      </c>
      <c r="C32" s="723"/>
      <c r="D32" s="723"/>
      <c r="E32" s="723"/>
      <c r="F32" s="723"/>
      <c r="G32" s="723"/>
    </row>
    <row r="33" spans="1:7" s="78" customFormat="1" x14ac:dyDescent="0.2">
      <c r="A33"/>
      <c r="B33" s="736" t="s">
        <v>117</v>
      </c>
      <c r="C33" s="733"/>
      <c r="D33" s="733" t="s">
        <v>118</v>
      </c>
      <c r="E33" s="733"/>
      <c r="F33" s="734" t="s">
        <v>80</v>
      </c>
      <c r="G33" s="735"/>
    </row>
    <row r="34" spans="1:7" x14ac:dyDescent="0.2">
      <c r="B34" s="114" t="s">
        <v>261</v>
      </c>
      <c r="C34" s="114" t="s">
        <v>260</v>
      </c>
      <c r="D34" s="114" t="s">
        <v>261</v>
      </c>
      <c r="E34" s="114" t="s">
        <v>260</v>
      </c>
      <c r="F34" s="114" t="s">
        <v>261</v>
      </c>
      <c r="G34" s="114" t="s">
        <v>260</v>
      </c>
    </row>
    <row r="35" spans="1:7" x14ac:dyDescent="0.2">
      <c r="A35" s="135" t="s">
        <v>262</v>
      </c>
      <c r="B35" s="144">
        <v>24</v>
      </c>
      <c r="C35" s="149" t="s">
        <v>416</v>
      </c>
      <c r="D35" s="144">
        <v>28</v>
      </c>
      <c r="E35" s="149" t="s">
        <v>416</v>
      </c>
      <c r="F35" s="146">
        <v>52</v>
      </c>
      <c r="G35" s="150" t="s">
        <v>416</v>
      </c>
    </row>
    <row r="36" spans="1:7" x14ac:dyDescent="0.2">
      <c r="A36" s="136" t="s">
        <v>263</v>
      </c>
      <c r="B36" s="145">
        <v>3</v>
      </c>
      <c r="C36" s="151" t="s">
        <v>416</v>
      </c>
      <c r="D36" s="145">
        <v>3</v>
      </c>
      <c r="E36" s="151" t="s">
        <v>502</v>
      </c>
      <c r="F36" s="147">
        <v>6</v>
      </c>
      <c r="G36" s="152" t="s">
        <v>502</v>
      </c>
    </row>
    <row r="37" spans="1:7" x14ac:dyDescent="0.2">
      <c r="A37" s="137" t="s">
        <v>264</v>
      </c>
      <c r="B37" s="142">
        <v>7</v>
      </c>
      <c r="C37" s="151" t="s">
        <v>493</v>
      </c>
      <c r="D37" s="142">
        <v>18</v>
      </c>
      <c r="E37" s="151" t="s">
        <v>493</v>
      </c>
      <c r="F37" s="147">
        <v>25</v>
      </c>
      <c r="G37" s="152" t="s">
        <v>493</v>
      </c>
    </row>
    <row r="38" spans="1:7" ht="24" x14ac:dyDescent="0.2">
      <c r="A38" s="137" t="s">
        <v>611</v>
      </c>
      <c r="B38" s="142">
        <v>15</v>
      </c>
      <c r="C38" s="151" t="s">
        <v>562</v>
      </c>
      <c r="D38" s="142">
        <v>26</v>
      </c>
      <c r="E38" s="151" t="s">
        <v>499</v>
      </c>
      <c r="F38" s="147">
        <v>41</v>
      </c>
      <c r="G38" s="152" t="s">
        <v>499</v>
      </c>
    </row>
    <row r="39" spans="1:7" x14ac:dyDescent="0.2">
      <c r="A39" s="137" t="s">
        <v>265</v>
      </c>
      <c r="B39" s="142">
        <v>280</v>
      </c>
      <c r="C39" s="151" t="s">
        <v>499</v>
      </c>
      <c r="D39" s="142">
        <v>497</v>
      </c>
      <c r="E39" s="151" t="s">
        <v>416</v>
      </c>
      <c r="F39" s="147">
        <v>777</v>
      </c>
      <c r="G39" s="152" t="s">
        <v>499</v>
      </c>
    </row>
    <row r="40" spans="1:7" ht="24" x14ac:dyDescent="0.2">
      <c r="A40" s="138" t="s">
        <v>266</v>
      </c>
      <c r="B40" s="445">
        <v>213</v>
      </c>
      <c r="C40" s="446" t="s">
        <v>498</v>
      </c>
      <c r="D40" s="445">
        <v>292</v>
      </c>
      <c r="E40" s="446" t="s">
        <v>498</v>
      </c>
      <c r="F40" s="447">
        <v>506</v>
      </c>
      <c r="G40" s="448" t="s">
        <v>498</v>
      </c>
    </row>
    <row r="41" spans="1:7" x14ac:dyDescent="0.2">
      <c r="A41" s="450" t="s">
        <v>442</v>
      </c>
      <c r="B41" s="143">
        <v>10</v>
      </c>
      <c r="C41" s="153" t="s">
        <v>502</v>
      </c>
      <c r="D41" s="143">
        <v>32</v>
      </c>
      <c r="E41" s="153" t="s">
        <v>416</v>
      </c>
      <c r="F41" s="148">
        <v>43</v>
      </c>
      <c r="G41" s="154" t="s">
        <v>416</v>
      </c>
    </row>
    <row r="42" spans="1:7" x14ac:dyDescent="0.2">
      <c r="A42" s="125"/>
      <c r="B42" s="167"/>
      <c r="C42" s="161"/>
      <c r="D42" s="167"/>
      <c r="E42" s="161"/>
      <c r="F42" s="168"/>
      <c r="G42" s="161"/>
    </row>
    <row r="43" spans="1:7" x14ac:dyDescent="0.2">
      <c r="A43" s="126" t="s">
        <v>73</v>
      </c>
      <c r="B43" s="165">
        <v>552</v>
      </c>
      <c r="C43" s="162" t="s">
        <v>416</v>
      </c>
      <c r="D43" s="165">
        <v>896</v>
      </c>
      <c r="E43" s="162" t="s">
        <v>502</v>
      </c>
      <c r="F43" s="166">
        <v>1448</v>
      </c>
      <c r="G43" s="164" t="s">
        <v>502</v>
      </c>
    </row>
    <row r="44" spans="1:7" s="33" customFormat="1" x14ac:dyDescent="0.2">
      <c r="A44" s="133"/>
      <c r="B44" s="131"/>
      <c r="C44" s="130"/>
      <c r="D44" s="131"/>
      <c r="E44" s="132"/>
      <c r="F44" s="134"/>
      <c r="G44" s="132"/>
    </row>
    <row r="45" spans="1:7" s="78" customFormat="1" x14ac:dyDescent="0.2">
      <c r="A45"/>
      <c r="B45" s="723" t="s">
        <v>614</v>
      </c>
      <c r="C45" s="723"/>
      <c r="D45" s="723"/>
      <c r="E45" s="723"/>
      <c r="F45" s="723"/>
      <c r="G45" s="723"/>
    </row>
    <row r="46" spans="1:7" x14ac:dyDescent="0.2">
      <c r="B46" s="736" t="s">
        <v>117</v>
      </c>
      <c r="C46" s="733"/>
      <c r="D46" s="733" t="s">
        <v>118</v>
      </c>
      <c r="E46" s="733"/>
      <c r="F46" s="734" t="s">
        <v>80</v>
      </c>
      <c r="G46" s="735"/>
    </row>
    <row r="47" spans="1:7" x14ac:dyDescent="0.2">
      <c r="B47" s="114" t="s">
        <v>261</v>
      </c>
      <c r="C47" s="114" t="s">
        <v>260</v>
      </c>
      <c r="D47" s="114" t="s">
        <v>261</v>
      </c>
      <c r="E47" s="114" t="s">
        <v>260</v>
      </c>
      <c r="F47" s="114" t="s">
        <v>261</v>
      </c>
      <c r="G47" s="114" t="s">
        <v>260</v>
      </c>
    </row>
    <row r="48" spans="1:7" x14ac:dyDescent="0.2">
      <c r="A48" s="135" t="s">
        <v>262</v>
      </c>
      <c r="B48" s="159">
        <v>6</v>
      </c>
      <c r="C48" s="149" t="s">
        <v>502</v>
      </c>
      <c r="D48" s="159">
        <v>3</v>
      </c>
      <c r="E48" s="149" t="s">
        <v>499</v>
      </c>
      <c r="F48" s="150">
        <v>9</v>
      </c>
      <c r="G48" s="150" t="s">
        <v>416</v>
      </c>
    </row>
    <row r="49" spans="1:7" x14ac:dyDescent="0.2">
      <c r="A49" s="136" t="s">
        <v>263</v>
      </c>
      <c r="B49" s="160">
        <v>2</v>
      </c>
      <c r="C49" s="151" t="s">
        <v>416</v>
      </c>
      <c r="D49" s="160">
        <v>0</v>
      </c>
      <c r="E49" s="151"/>
      <c r="F49" s="152">
        <v>2</v>
      </c>
      <c r="G49" s="152" t="s">
        <v>416</v>
      </c>
    </row>
    <row r="50" spans="1:7" x14ac:dyDescent="0.2">
      <c r="A50" s="137" t="s">
        <v>264</v>
      </c>
      <c r="B50" s="155"/>
      <c r="C50" s="151"/>
      <c r="D50" s="155"/>
      <c r="E50" s="151"/>
      <c r="F50" s="152"/>
      <c r="G50" s="152"/>
    </row>
    <row r="51" spans="1:7" ht="24" x14ac:dyDescent="0.2">
      <c r="A51" s="137" t="s">
        <v>611</v>
      </c>
      <c r="B51" s="155">
        <v>5</v>
      </c>
      <c r="C51" s="151" t="s">
        <v>498</v>
      </c>
      <c r="D51" s="155">
        <v>8</v>
      </c>
      <c r="E51" s="151" t="s">
        <v>502</v>
      </c>
      <c r="F51" s="152">
        <v>13</v>
      </c>
      <c r="G51" s="152" t="s">
        <v>502</v>
      </c>
    </row>
    <row r="52" spans="1:7" x14ac:dyDescent="0.2">
      <c r="A52" s="137" t="s">
        <v>265</v>
      </c>
      <c r="B52" s="155">
        <v>29</v>
      </c>
      <c r="C52" s="151" t="s">
        <v>502</v>
      </c>
      <c r="D52" s="155">
        <v>39</v>
      </c>
      <c r="E52" s="151" t="s">
        <v>416</v>
      </c>
      <c r="F52" s="152">
        <v>68</v>
      </c>
      <c r="G52" s="152" t="s">
        <v>416</v>
      </c>
    </row>
    <row r="53" spans="1:7" ht="24" x14ac:dyDescent="0.2">
      <c r="A53" s="138" t="s">
        <v>266</v>
      </c>
      <c r="B53" s="449">
        <v>36</v>
      </c>
      <c r="C53" s="446" t="s">
        <v>500</v>
      </c>
      <c r="D53" s="449">
        <v>21</v>
      </c>
      <c r="E53" s="446" t="s">
        <v>500</v>
      </c>
      <c r="F53" s="448">
        <v>57</v>
      </c>
      <c r="G53" s="448" t="s">
        <v>500</v>
      </c>
    </row>
    <row r="54" spans="1:7" x14ac:dyDescent="0.2">
      <c r="A54" s="450" t="s">
        <v>442</v>
      </c>
      <c r="B54" s="156">
        <v>2</v>
      </c>
      <c r="C54" s="153" t="s">
        <v>562</v>
      </c>
      <c r="D54" s="156">
        <v>2</v>
      </c>
      <c r="E54" s="153" t="s">
        <v>416</v>
      </c>
      <c r="F54" s="154">
        <v>6</v>
      </c>
      <c r="G54" s="154" t="s">
        <v>499</v>
      </c>
    </row>
    <row r="55" spans="1:7" x14ac:dyDescent="0.2">
      <c r="A55" s="125"/>
      <c r="B55" s="157"/>
      <c r="C55" s="161"/>
      <c r="D55" s="157"/>
      <c r="E55" s="161"/>
      <c r="F55" s="161"/>
      <c r="G55" s="161"/>
    </row>
    <row r="56" spans="1:7" x14ac:dyDescent="0.2">
      <c r="A56" s="126" t="s">
        <v>79</v>
      </c>
      <c r="B56" s="158">
        <v>80</v>
      </c>
      <c r="C56" s="162" t="s">
        <v>498</v>
      </c>
      <c r="D56" s="158">
        <v>73</v>
      </c>
      <c r="E56" s="162" t="s">
        <v>502</v>
      </c>
      <c r="F56" s="163">
        <v>153</v>
      </c>
      <c r="G56" s="164" t="s">
        <v>498</v>
      </c>
    </row>
    <row r="57" spans="1:7" s="33" customFormat="1" x14ac:dyDescent="0.2">
      <c r="A57" s="524" t="s">
        <v>616</v>
      </c>
      <c r="B57" s="131"/>
      <c r="C57" s="130"/>
      <c r="D57" s="131"/>
      <c r="E57" s="132"/>
      <c r="F57" s="134"/>
      <c r="G57" s="132"/>
    </row>
    <row r="58" spans="1:7" s="33" customFormat="1" x14ac:dyDescent="0.2">
      <c r="A58" s="258"/>
      <c r="B58" s="479"/>
      <c r="C58" s="77"/>
      <c r="D58" s="479"/>
      <c r="E58" s="77"/>
      <c r="F58" s="77"/>
      <c r="G58" s="77"/>
    </row>
    <row r="59" spans="1:7" s="78" customFormat="1" x14ac:dyDescent="0.2">
      <c r="A59"/>
      <c r="B59" s="723" t="s">
        <v>615</v>
      </c>
      <c r="C59" s="723"/>
      <c r="D59" s="723"/>
      <c r="E59" s="723"/>
      <c r="F59" s="723"/>
      <c r="G59" s="723"/>
    </row>
    <row r="60" spans="1:7" x14ac:dyDescent="0.2">
      <c r="B60" s="736" t="s">
        <v>117</v>
      </c>
      <c r="C60" s="733"/>
      <c r="D60" s="733" t="s">
        <v>118</v>
      </c>
      <c r="E60" s="733"/>
      <c r="F60" s="734" t="s">
        <v>80</v>
      </c>
      <c r="G60" s="735"/>
    </row>
    <row r="61" spans="1:7" x14ac:dyDescent="0.2">
      <c r="B61" s="114" t="s">
        <v>261</v>
      </c>
      <c r="C61" s="114" t="s">
        <v>260</v>
      </c>
      <c r="D61" s="114" t="s">
        <v>261</v>
      </c>
      <c r="E61" s="114" t="s">
        <v>260</v>
      </c>
      <c r="F61" s="114" t="s">
        <v>261</v>
      </c>
      <c r="G61" s="114" t="s">
        <v>260</v>
      </c>
    </row>
    <row r="62" spans="1:7" x14ac:dyDescent="0.2">
      <c r="A62" s="135" t="s">
        <v>262</v>
      </c>
      <c r="B62" s="144">
        <f>B9+B22+B35+B48</f>
        <v>292</v>
      </c>
      <c r="C62" s="149" t="s">
        <v>498</v>
      </c>
      <c r="D62" s="144">
        <f t="shared" ref="D62:D70" si="1">D9+D22+D35+D48</f>
        <v>173</v>
      </c>
      <c r="E62" s="149" t="s">
        <v>502</v>
      </c>
      <c r="F62" s="146">
        <f t="shared" ref="F62:F70" si="2">F9+F22+F35+F48</f>
        <v>465</v>
      </c>
      <c r="G62" s="150" t="s">
        <v>498</v>
      </c>
    </row>
    <row r="63" spans="1:7" x14ac:dyDescent="0.2">
      <c r="A63" s="136" t="s">
        <v>263</v>
      </c>
      <c r="B63" s="145">
        <f t="shared" ref="B63:B70" si="3">B10+B23+B36+B49</f>
        <v>59</v>
      </c>
      <c r="C63" s="151" t="s">
        <v>504</v>
      </c>
      <c r="D63" s="145">
        <f t="shared" si="1"/>
        <v>32</v>
      </c>
      <c r="E63" s="151" t="s">
        <v>498</v>
      </c>
      <c r="F63" s="147">
        <f t="shared" si="2"/>
        <v>91</v>
      </c>
      <c r="G63" s="152" t="s">
        <v>504</v>
      </c>
    </row>
    <row r="64" spans="1:7" x14ac:dyDescent="0.2">
      <c r="A64" s="137" t="s">
        <v>264</v>
      </c>
      <c r="B64" s="142">
        <f t="shared" si="3"/>
        <v>29</v>
      </c>
      <c r="C64" s="151" t="s">
        <v>559</v>
      </c>
      <c r="D64" s="142">
        <f t="shared" si="1"/>
        <v>44</v>
      </c>
      <c r="E64" s="151" t="s">
        <v>493</v>
      </c>
      <c r="F64" s="147">
        <f t="shared" si="2"/>
        <v>73</v>
      </c>
      <c r="G64" s="152" t="s">
        <v>501</v>
      </c>
    </row>
    <row r="65" spans="1:9" ht="24" x14ac:dyDescent="0.2">
      <c r="A65" s="137" t="s">
        <v>611</v>
      </c>
      <c r="B65" s="142">
        <f t="shared" si="3"/>
        <v>37</v>
      </c>
      <c r="C65" s="151" t="s">
        <v>416</v>
      </c>
      <c r="D65" s="142">
        <f t="shared" si="1"/>
        <v>53</v>
      </c>
      <c r="E65" s="151" t="s">
        <v>499</v>
      </c>
      <c r="F65" s="147">
        <f t="shared" si="2"/>
        <v>90</v>
      </c>
      <c r="G65" s="152" t="s">
        <v>499</v>
      </c>
    </row>
    <row r="66" spans="1:9" x14ac:dyDescent="0.2">
      <c r="A66" s="137" t="s">
        <v>265</v>
      </c>
      <c r="B66" s="142">
        <f t="shared" si="3"/>
        <v>1266</v>
      </c>
      <c r="C66" s="151" t="s">
        <v>502</v>
      </c>
      <c r="D66" s="142">
        <f t="shared" si="1"/>
        <v>1336</v>
      </c>
      <c r="E66" s="151" t="s">
        <v>416</v>
      </c>
      <c r="F66" s="147">
        <f t="shared" si="2"/>
        <v>2602</v>
      </c>
      <c r="G66" s="152" t="s">
        <v>416</v>
      </c>
    </row>
    <row r="67" spans="1:9" ht="24" x14ac:dyDescent="0.2">
      <c r="A67" s="138" t="s">
        <v>266</v>
      </c>
      <c r="B67" s="445">
        <f t="shared" si="3"/>
        <v>520</v>
      </c>
      <c r="C67" s="446" t="s">
        <v>500</v>
      </c>
      <c r="D67" s="445">
        <f t="shared" si="1"/>
        <v>468</v>
      </c>
      <c r="E67" s="446" t="s">
        <v>504</v>
      </c>
      <c r="F67" s="447">
        <f t="shared" si="2"/>
        <v>989</v>
      </c>
      <c r="G67" s="448" t="s">
        <v>504</v>
      </c>
    </row>
    <row r="68" spans="1:9" x14ac:dyDescent="0.2">
      <c r="A68" s="450" t="s">
        <v>442</v>
      </c>
      <c r="B68" s="143">
        <f t="shared" si="3"/>
        <v>151</v>
      </c>
      <c r="C68" s="153" t="s">
        <v>502</v>
      </c>
      <c r="D68" s="143">
        <f t="shared" si="1"/>
        <v>147</v>
      </c>
      <c r="E68" s="153" t="s">
        <v>502</v>
      </c>
      <c r="F68" s="148">
        <f t="shared" si="2"/>
        <v>301</v>
      </c>
      <c r="G68" s="154" t="s">
        <v>502</v>
      </c>
    </row>
    <row r="69" spans="1:9" x14ac:dyDescent="0.2">
      <c r="A69" s="125"/>
      <c r="B69" s="139"/>
      <c r="C69" s="55"/>
      <c r="D69" s="139"/>
      <c r="E69" s="55"/>
      <c r="F69" s="141"/>
      <c r="G69" s="55"/>
    </row>
    <row r="70" spans="1:9" x14ac:dyDescent="0.2">
      <c r="A70" s="126" t="s">
        <v>267</v>
      </c>
      <c r="B70" s="140">
        <f t="shared" si="3"/>
        <v>2354</v>
      </c>
      <c r="C70" s="451" t="s">
        <v>498</v>
      </c>
      <c r="D70" s="140">
        <f t="shared" si="1"/>
        <v>2253</v>
      </c>
      <c r="E70" s="451" t="s">
        <v>502</v>
      </c>
      <c r="F70" s="28">
        <f t="shared" si="2"/>
        <v>4607</v>
      </c>
      <c r="G70" s="452" t="s">
        <v>502</v>
      </c>
      <c r="I70" s="14"/>
    </row>
    <row r="71" spans="1:9" s="33" customFormat="1" x14ac:dyDescent="0.2">
      <c r="A71" s="524" t="s">
        <v>618</v>
      </c>
      <c r="B71" s="131"/>
      <c r="C71" s="130"/>
      <c r="D71" s="131"/>
      <c r="E71" s="132"/>
      <c r="F71" s="134"/>
      <c r="G71" s="132"/>
    </row>
  </sheetData>
  <mergeCells count="21">
    <mergeCell ref="B59:G59"/>
    <mergeCell ref="B60:C60"/>
    <mergeCell ref="D60:E60"/>
    <mergeCell ref="F60:G60"/>
    <mergeCell ref="B32:G32"/>
    <mergeCell ref="B33:C33"/>
    <mergeCell ref="D33:E33"/>
    <mergeCell ref="F33:G33"/>
    <mergeCell ref="B45:G45"/>
    <mergeCell ref="B46:C46"/>
    <mergeCell ref="A3:G3"/>
    <mergeCell ref="B6:G6"/>
    <mergeCell ref="D46:E46"/>
    <mergeCell ref="F46:G46"/>
    <mergeCell ref="F20:G20"/>
    <mergeCell ref="F7:G7"/>
    <mergeCell ref="B19:G19"/>
    <mergeCell ref="B7:C7"/>
    <mergeCell ref="D7:E7"/>
    <mergeCell ref="B20:C20"/>
    <mergeCell ref="D20:E20"/>
  </mergeCells>
  <printOptions horizontalCentered="1"/>
  <pageMargins left="0.70866141732283472" right="0.70866141732283472" top="0.74803149606299213" bottom="0.74803149606299213" header="0.31496062992125984" footer="0.31496062992125984"/>
  <pageSetup paperSize="9" scale="79" firstPageNumber="33" fitToHeight="0" orientation="portrait" r:id="rId1"/>
  <headerFoot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tabColor rgb="FF92D050"/>
    <pageSetUpPr fitToPage="1"/>
  </sheetPr>
  <dimension ref="A3:AD72"/>
  <sheetViews>
    <sheetView showGridLines="0" topLeftCell="A4" zoomScale="85" zoomScaleNormal="85" workbookViewId="0">
      <selection activeCell="P26" sqref="P26"/>
    </sheetView>
  </sheetViews>
  <sheetFormatPr baseColWidth="10" defaultRowHeight="12.75" x14ac:dyDescent="0.2"/>
  <cols>
    <col min="1" max="1" width="16.6640625" bestFit="1" customWidth="1"/>
    <col min="2" max="4" width="16" bestFit="1" customWidth="1"/>
    <col min="5" max="5" width="7.6640625" bestFit="1" customWidth="1"/>
    <col min="6" max="6" width="19" bestFit="1" customWidth="1"/>
    <col min="7" max="7" width="14.83203125" bestFit="1" customWidth="1"/>
    <col min="8" max="9" width="16" bestFit="1" customWidth="1"/>
    <col min="10" max="10" width="14.5" style="435" bestFit="1" customWidth="1"/>
    <col min="11" max="11" width="7.6640625" style="435" bestFit="1" customWidth="1"/>
    <col min="12" max="12" width="15.33203125" style="435" bestFit="1" customWidth="1"/>
    <col min="13" max="13" width="18.83203125" style="291" bestFit="1" customWidth="1"/>
    <col min="14" max="14" width="8.6640625" style="291" bestFit="1" customWidth="1"/>
    <col min="15" max="15" width="10.83203125" style="291" customWidth="1"/>
    <col min="16" max="16" width="9.33203125" style="291" bestFit="1" customWidth="1"/>
    <col min="17" max="17" width="12.6640625" style="291" bestFit="1" customWidth="1"/>
    <col min="18" max="18" width="9.83203125" style="291" bestFit="1" customWidth="1"/>
    <col min="19" max="19" width="9" style="291" customWidth="1"/>
    <col min="20" max="20" width="9.33203125" style="291" bestFit="1" customWidth="1"/>
    <col min="21" max="21" width="15" style="291" bestFit="1" customWidth="1"/>
    <col min="22" max="22" width="10.6640625" style="291" bestFit="1" customWidth="1"/>
    <col min="23" max="23" width="7.33203125" style="291" customWidth="1"/>
    <col min="24" max="24" width="9.33203125" style="291" bestFit="1" customWidth="1"/>
    <col min="25" max="25" width="15.83203125" style="291" bestFit="1" customWidth="1"/>
    <col min="26" max="26" width="12" style="291"/>
    <col min="27" max="29" width="12" style="435"/>
  </cols>
  <sheetData>
    <row r="3" spans="1:30" ht="29.25" customHeight="1" x14ac:dyDescent="0.2">
      <c r="A3" s="685" t="s">
        <v>676</v>
      </c>
      <c r="B3" s="685"/>
      <c r="C3" s="685"/>
      <c r="D3" s="685"/>
      <c r="E3" s="685"/>
      <c r="F3" s="685"/>
      <c r="G3" s="685"/>
      <c r="H3" s="685"/>
      <c r="I3" s="685"/>
      <c r="J3" s="436"/>
      <c r="K3" s="436"/>
      <c r="L3" s="473"/>
      <c r="M3" s="473"/>
      <c r="N3" s="473"/>
      <c r="O3" s="473"/>
      <c r="P3" s="473"/>
      <c r="Q3" s="559"/>
      <c r="R3" s="560"/>
      <c r="S3" s="560"/>
      <c r="T3" s="560"/>
      <c r="U3" s="560"/>
      <c r="AA3" s="291"/>
    </row>
    <row r="4" spans="1:30" x14ac:dyDescent="0.2">
      <c r="L4" s="561"/>
      <c r="M4" s="561"/>
      <c r="N4" s="561"/>
      <c r="O4" s="561"/>
      <c r="Q4" s="559"/>
      <c r="R4" s="560"/>
      <c r="S4" s="560"/>
      <c r="T4" s="560"/>
      <c r="U4" s="560"/>
      <c r="AA4" s="291"/>
      <c r="AD4" s="514"/>
    </row>
    <row r="5" spans="1:30" x14ac:dyDescent="0.2">
      <c r="L5" s="561"/>
      <c r="M5" s="561"/>
      <c r="N5" s="561"/>
      <c r="O5" s="561"/>
      <c r="Q5" s="559"/>
      <c r="R5" s="560"/>
      <c r="S5" s="560"/>
      <c r="T5" s="560"/>
      <c r="U5" s="560"/>
      <c r="AA5" s="291"/>
      <c r="AD5" s="514"/>
    </row>
    <row r="6" spans="1:30" x14ac:dyDescent="0.2">
      <c r="B6" s="717" t="s">
        <v>682</v>
      </c>
      <c r="C6" s="717"/>
      <c r="D6" s="717"/>
      <c r="E6" s="717"/>
      <c r="F6" s="717"/>
      <c r="G6" s="717"/>
      <c r="H6" s="717"/>
      <c r="I6" s="717"/>
      <c r="L6" s="561"/>
      <c r="M6" s="561"/>
      <c r="N6" s="561"/>
      <c r="O6" s="561"/>
      <c r="Q6" s="559"/>
      <c r="R6" s="560"/>
      <c r="S6" s="560"/>
      <c r="T6" s="560"/>
      <c r="U6" s="560"/>
      <c r="AA6" s="291"/>
      <c r="AD6" s="514"/>
    </row>
    <row r="7" spans="1:30" s="33" customFormat="1" x14ac:dyDescent="0.2">
      <c r="B7" s="75"/>
      <c r="C7" s="75"/>
      <c r="D7" s="75"/>
      <c r="J7" s="453"/>
      <c r="K7" s="453"/>
      <c r="L7" s="562"/>
      <c r="M7" s="562"/>
      <c r="N7" s="562"/>
      <c r="O7" s="562"/>
      <c r="P7" s="474"/>
      <c r="Q7" s="559"/>
      <c r="R7" s="560"/>
      <c r="S7" s="560"/>
      <c r="T7" s="560"/>
      <c r="U7" s="560"/>
      <c r="V7" s="474"/>
      <c r="W7" s="474"/>
      <c r="X7" s="474"/>
      <c r="Y7" s="474"/>
      <c r="Z7" s="474"/>
      <c r="AA7" s="474"/>
      <c r="AB7" s="453"/>
      <c r="AC7" s="453"/>
      <c r="AD7" s="515"/>
    </row>
    <row r="8" spans="1:30" x14ac:dyDescent="0.2">
      <c r="A8" s="281" t="s">
        <v>296</v>
      </c>
      <c r="B8" s="281" t="s">
        <v>280</v>
      </c>
      <c r="C8" s="281" t="s">
        <v>281</v>
      </c>
      <c r="D8" s="279" t="s">
        <v>292</v>
      </c>
      <c r="L8" s="561"/>
      <c r="M8" s="563"/>
      <c r="N8" s="563"/>
      <c r="O8" s="563"/>
      <c r="P8" s="564"/>
      <c r="Q8" s="565"/>
      <c r="R8" s="566"/>
      <c r="S8" s="566"/>
      <c r="T8" s="566"/>
      <c r="U8" s="566"/>
      <c r="V8" s="564"/>
      <c r="W8" s="564"/>
      <c r="X8" s="564"/>
      <c r="Y8" s="564"/>
      <c r="Z8" s="564"/>
      <c r="AA8" s="570"/>
      <c r="AD8" s="514"/>
    </row>
    <row r="9" spans="1:30" x14ac:dyDescent="0.2">
      <c r="A9" s="281"/>
      <c r="B9" s="281"/>
      <c r="C9" s="281"/>
      <c r="D9" s="281"/>
      <c r="F9" s="292"/>
      <c r="G9" s="292"/>
      <c r="H9" s="292"/>
      <c r="I9" s="292"/>
      <c r="L9" s="561"/>
      <c r="M9" s="563"/>
      <c r="N9" s="563"/>
      <c r="O9" s="563"/>
      <c r="P9" s="564"/>
      <c r="Q9" s="565"/>
      <c r="R9" s="566"/>
      <c r="S9" s="566"/>
      <c r="T9" s="566"/>
      <c r="U9" s="566"/>
      <c r="V9" s="564"/>
      <c r="W9" s="564"/>
      <c r="X9" s="564"/>
      <c r="Y9" s="564"/>
      <c r="Z9" s="564"/>
      <c r="AA9" s="570"/>
      <c r="AD9" s="514"/>
    </row>
    <row r="10" spans="1:30" x14ac:dyDescent="0.2">
      <c r="A10" s="184" t="s">
        <v>297</v>
      </c>
      <c r="B10" s="16">
        <v>334</v>
      </c>
      <c r="C10" s="16">
        <v>321</v>
      </c>
      <c r="D10" s="188">
        <v>655</v>
      </c>
      <c r="L10" s="561"/>
      <c r="N10" s="291" t="s">
        <v>6</v>
      </c>
      <c r="Q10" s="291" t="s">
        <v>15</v>
      </c>
      <c r="R10" s="291" t="s">
        <v>591</v>
      </c>
      <c r="U10" s="291" t="s">
        <v>602</v>
      </c>
      <c r="V10" s="291" t="s">
        <v>592</v>
      </c>
      <c r="Y10" s="291" t="s">
        <v>603</v>
      </c>
      <c r="Z10" s="564"/>
      <c r="AA10" s="570"/>
      <c r="AD10" s="514"/>
    </row>
    <row r="11" spans="1:30" x14ac:dyDescent="0.2">
      <c r="A11" s="186" t="s">
        <v>298</v>
      </c>
      <c r="B11" s="19">
        <v>252</v>
      </c>
      <c r="C11" s="19">
        <v>245</v>
      </c>
      <c r="D11" s="189">
        <v>497</v>
      </c>
      <c r="L11" s="561"/>
      <c r="M11" s="291" t="s">
        <v>119</v>
      </c>
      <c r="N11" s="291" t="s">
        <v>612</v>
      </c>
      <c r="P11" s="291" t="s">
        <v>613</v>
      </c>
      <c r="R11" s="291" t="s">
        <v>612</v>
      </c>
      <c r="T11" s="291" t="s">
        <v>613</v>
      </c>
      <c r="V11" s="291" t="s">
        <v>612</v>
      </c>
      <c r="X11" s="291" t="s">
        <v>613</v>
      </c>
      <c r="Z11" s="564"/>
      <c r="AA11" s="570"/>
      <c r="AD11" s="514"/>
    </row>
    <row r="12" spans="1:30" x14ac:dyDescent="0.2">
      <c r="A12" s="186" t="s">
        <v>299</v>
      </c>
      <c r="B12" s="19">
        <v>68</v>
      </c>
      <c r="C12" s="19">
        <v>65</v>
      </c>
      <c r="D12" s="189">
        <v>133</v>
      </c>
      <c r="L12" s="561"/>
      <c r="M12" s="291">
        <v>18</v>
      </c>
      <c r="N12" s="291">
        <v>1</v>
      </c>
      <c r="O12" s="291">
        <f>-N12</f>
        <v>-1</v>
      </c>
      <c r="Q12" s="291">
        <v>1</v>
      </c>
      <c r="S12" s="291">
        <f>-R12</f>
        <v>0</v>
      </c>
      <c r="W12" s="291">
        <f>-V12</f>
        <v>0</v>
      </c>
      <c r="Z12" s="564"/>
      <c r="AA12" s="570"/>
      <c r="AD12" s="514"/>
    </row>
    <row r="13" spans="1:30" x14ac:dyDescent="0.2">
      <c r="A13" s="186" t="s">
        <v>300</v>
      </c>
      <c r="B13" s="19">
        <v>14</v>
      </c>
      <c r="C13" s="19">
        <v>18</v>
      </c>
      <c r="D13" s="189">
        <v>32</v>
      </c>
      <c r="L13" s="561"/>
      <c r="M13" s="291">
        <v>19</v>
      </c>
      <c r="O13" s="291">
        <f t="shared" ref="O13:O52" si="0">-N13</f>
        <v>0</v>
      </c>
      <c r="S13" s="291">
        <f t="shared" ref="S13:S52" si="1">-R13</f>
        <v>0</v>
      </c>
      <c r="V13" s="291">
        <v>1</v>
      </c>
      <c r="W13" s="291">
        <f t="shared" ref="W13:W52" si="2">-V13</f>
        <v>-1</v>
      </c>
      <c r="Y13" s="291">
        <v>1</v>
      </c>
      <c r="Z13" s="564"/>
      <c r="AA13" s="570"/>
      <c r="AD13" s="514"/>
    </row>
    <row r="14" spans="1:30" x14ac:dyDescent="0.2">
      <c r="A14" s="186" t="s">
        <v>301</v>
      </c>
      <c r="B14" s="19">
        <v>9</v>
      </c>
      <c r="C14" s="19">
        <v>12</v>
      </c>
      <c r="D14" s="189">
        <v>21</v>
      </c>
      <c r="L14" s="561"/>
      <c r="M14" s="291">
        <v>20</v>
      </c>
      <c r="O14" s="291">
        <f t="shared" si="0"/>
        <v>0</v>
      </c>
      <c r="P14" s="291">
        <v>1</v>
      </c>
      <c r="Q14" s="291">
        <v>1</v>
      </c>
      <c r="S14" s="291">
        <f t="shared" si="1"/>
        <v>0</v>
      </c>
      <c r="W14" s="291">
        <f t="shared" si="2"/>
        <v>0</v>
      </c>
      <c r="Z14" s="564"/>
      <c r="AA14" s="570"/>
      <c r="AD14" s="514"/>
    </row>
    <row r="15" spans="1:30" x14ac:dyDescent="0.2">
      <c r="A15" s="186" t="s">
        <v>302</v>
      </c>
      <c r="B15" s="19">
        <v>4</v>
      </c>
      <c r="C15" s="19"/>
      <c r="D15" s="189">
        <v>4</v>
      </c>
      <c r="L15" s="561"/>
      <c r="M15" s="291">
        <v>23</v>
      </c>
      <c r="O15" s="291">
        <f t="shared" si="0"/>
        <v>0</v>
      </c>
      <c r="S15" s="291">
        <f t="shared" si="1"/>
        <v>0</v>
      </c>
      <c r="W15" s="291">
        <f t="shared" si="2"/>
        <v>0</v>
      </c>
      <c r="X15" s="291">
        <v>1</v>
      </c>
      <c r="Y15" s="291">
        <v>1</v>
      </c>
      <c r="Z15" s="564"/>
      <c r="AA15" s="570"/>
      <c r="AD15" s="514"/>
    </row>
    <row r="16" spans="1:30" x14ac:dyDescent="0.2">
      <c r="A16" s="186" t="s">
        <v>303</v>
      </c>
      <c r="B16" s="19"/>
      <c r="C16" s="19"/>
      <c r="D16" s="189"/>
      <c r="L16" s="561"/>
      <c r="M16" s="291">
        <v>24</v>
      </c>
      <c r="N16" s="291">
        <v>1</v>
      </c>
      <c r="O16" s="291">
        <f t="shared" si="0"/>
        <v>-1</v>
      </c>
      <c r="Q16" s="291">
        <v>1</v>
      </c>
      <c r="S16" s="291">
        <f t="shared" si="1"/>
        <v>0</v>
      </c>
      <c r="T16" s="291">
        <v>1</v>
      </c>
      <c r="U16" s="291">
        <v>1</v>
      </c>
      <c r="W16" s="291">
        <f t="shared" si="2"/>
        <v>0</v>
      </c>
      <c r="X16" s="291">
        <v>1</v>
      </c>
      <c r="Y16" s="291">
        <v>1</v>
      </c>
      <c r="Z16" s="564"/>
      <c r="AA16" s="570"/>
      <c r="AD16" s="514"/>
    </row>
    <row r="17" spans="1:30" x14ac:dyDescent="0.2">
      <c r="A17" s="186" t="s">
        <v>304</v>
      </c>
      <c r="B17" s="19"/>
      <c r="C17" s="19"/>
      <c r="D17" s="189"/>
      <c r="L17" s="561"/>
      <c r="M17" s="291">
        <v>25</v>
      </c>
      <c r="N17" s="291">
        <v>3</v>
      </c>
      <c r="O17" s="291">
        <f t="shared" si="0"/>
        <v>-3</v>
      </c>
      <c r="Q17" s="291">
        <v>3</v>
      </c>
      <c r="S17" s="291">
        <f t="shared" si="1"/>
        <v>0</v>
      </c>
      <c r="T17" s="291">
        <v>1</v>
      </c>
      <c r="U17" s="291">
        <v>1</v>
      </c>
      <c r="W17" s="291">
        <f t="shared" si="2"/>
        <v>0</v>
      </c>
      <c r="X17" s="291">
        <v>1</v>
      </c>
      <c r="Y17" s="291">
        <v>1</v>
      </c>
      <c r="Z17" s="564"/>
      <c r="AA17" s="570"/>
      <c r="AD17" s="514"/>
    </row>
    <row r="18" spans="1:30" x14ac:dyDescent="0.2">
      <c r="A18" s="251" t="s">
        <v>305</v>
      </c>
      <c r="B18" s="190"/>
      <c r="C18" s="190"/>
      <c r="D18" s="191"/>
      <c r="L18" s="561"/>
      <c r="M18" s="291">
        <v>26</v>
      </c>
      <c r="N18" s="291">
        <v>13</v>
      </c>
      <c r="O18" s="291">
        <f t="shared" si="0"/>
        <v>-13</v>
      </c>
      <c r="P18" s="291">
        <v>7</v>
      </c>
      <c r="Q18" s="291">
        <v>20</v>
      </c>
      <c r="R18" s="291">
        <v>10</v>
      </c>
      <c r="S18" s="291">
        <f t="shared" si="1"/>
        <v>-10</v>
      </c>
      <c r="T18" s="291">
        <v>8</v>
      </c>
      <c r="U18" s="291">
        <v>18</v>
      </c>
      <c r="V18" s="291">
        <v>16</v>
      </c>
      <c r="W18" s="291">
        <f t="shared" si="2"/>
        <v>-16</v>
      </c>
      <c r="X18" s="291">
        <v>17</v>
      </c>
      <c r="Y18" s="291">
        <v>33</v>
      </c>
      <c r="Z18" s="564"/>
      <c r="AA18" s="570"/>
      <c r="AD18" s="514"/>
    </row>
    <row r="19" spans="1:30" x14ac:dyDescent="0.2">
      <c r="L19" s="561"/>
      <c r="M19" s="291">
        <v>27</v>
      </c>
      <c r="N19" s="291">
        <v>68</v>
      </c>
      <c r="O19" s="291">
        <f t="shared" si="0"/>
        <v>-68</v>
      </c>
      <c r="P19" s="291">
        <v>91</v>
      </c>
      <c r="Q19" s="291">
        <v>159</v>
      </c>
      <c r="R19" s="291">
        <v>42</v>
      </c>
      <c r="S19" s="291">
        <f t="shared" si="1"/>
        <v>-42</v>
      </c>
      <c r="T19" s="291">
        <v>16</v>
      </c>
      <c r="U19" s="291">
        <v>58</v>
      </c>
      <c r="V19" s="291">
        <v>58</v>
      </c>
      <c r="W19" s="291">
        <f t="shared" si="2"/>
        <v>-58</v>
      </c>
      <c r="X19" s="291">
        <v>104</v>
      </c>
      <c r="Y19" s="291">
        <v>162</v>
      </c>
      <c r="Z19" s="564"/>
      <c r="AA19" s="570"/>
      <c r="AD19" s="514"/>
    </row>
    <row r="20" spans="1:30" x14ac:dyDescent="0.2">
      <c r="A20" s="98" t="s">
        <v>15</v>
      </c>
      <c r="B20" s="26">
        <f>SUM(B10:B18)</f>
        <v>681</v>
      </c>
      <c r="C20" s="127">
        <f t="shared" ref="C20:D20" si="3">SUM(C10:C18)</f>
        <v>661</v>
      </c>
      <c r="D20" s="27">
        <f t="shared" si="3"/>
        <v>1342</v>
      </c>
      <c r="L20" s="561"/>
      <c r="M20" s="291">
        <v>28</v>
      </c>
      <c r="N20" s="291">
        <v>126</v>
      </c>
      <c r="O20" s="291">
        <f t="shared" si="0"/>
        <v>-126</v>
      </c>
      <c r="P20" s="291">
        <v>117</v>
      </c>
      <c r="Q20" s="291">
        <v>243</v>
      </c>
      <c r="R20" s="291">
        <v>73</v>
      </c>
      <c r="S20" s="291">
        <f t="shared" si="1"/>
        <v>-73</v>
      </c>
      <c r="T20" s="291">
        <v>53</v>
      </c>
      <c r="U20" s="291">
        <v>126</v>
      </c>
      <c r="V20" s="291">
        <v>113</v>
      </c>
      <c r="W20" s="291">
        <f t="shared" si="2"/>
        <v>-113</v>
      </c>
      <c r="X20" s="291">
        <v>150</v>
      </c>
      <c r="Y20" s="291">
        <v>263</v>
      </c>
      <c r="Z20" s="564"/>
      <c r="AA20" s="570"/>
      <c r="AD20" s="514"/>
    </row>
    <row r="21" spans="1:30" ht="13.5" x14ac:dyDescent="0.25">
      <c r="A21" s="252" t="s">
        <v>306</v>
      </c>
      <c r="B21" s="296">
        <f>B20/$D$20</f>
        <v>0.50745156482861398</v>
      </c>
      <c r="C21" s="296">
        <f t="shared" ref="C21:D21" si="4">C20/$D$20</f>
        <v>0.49254843517138597</v>
      </c>
      <c r="D21" s="296">
        <f t="shared" si="4"/>
        <v>1</v>
      </c>
      <c r="L21" s="561"/>
      <c r="M21" s="291">
        <v>29</v>
      </c>
      <c r="N21" s="291">
        <v>122</v>
      </c>
      <c r="O21" s="291">
        <f t="shared" si="0"/>
        <v>-122</v>
      </c>
      <c r="P21" s="291">
        <v>105</v>
      </c>
      <c r="Q21" s="291">
        <v>227</v>
      </c>
      <c r="R21" s="291">
        <v>140</v>
      </c>
      <c r="S21" s="291">
        <f t="shared" si="1"/>
        <v>-140</v>
      </c>
      <c r="T21" s="291">
        <v>82</v>
      </c>
      <c r="U21" s="291">
        <v>222</v>
      </c>
      <c r="V21" s="291">
        <v>97</v>
      </c>
      <c r="W21" s="291">
        <f t="shared" si="2"/>
        <v>-97</v>
      </c>
      <c r="X21" s="291">
        <v>149</v>
      </c>
      <c r="Y21" s="291">
        <v>246</v>
      </c>
      <c r="Z21" s="564"/>
      <c r="AA21" s="570"/>
      <c r="AD21" s="514"/>
    </row>
    <row r="22" spans="1:30" ht="13.5" x14ac:dyDescent="0.25">
      <c r="A22" s="253" t="s">
        <v>260</v>
      </c>
      <c r="B22" s="253" t="s">
        <v>502</v>
      </c>
      <c r="C22" s="253" t="s">
        <v>502</v>
      </c>
      <c r="D22" s="253" t="s">
        <v>502</v>
      </c>
      <c r="L22" s="561"/>
      <c r="M22" s="291">
        <v>30</v>
      </c>
      <c r="N22" s="291">
        <v>92</v>
      </c>
      <c r="P22" s="291">
        <v>94</v>
      </c>
      <c r="Q22" s="291">
        <v>186</v>
      </c>
      <c r="R22" s="291">
        <v>163</v>
      </c>
      <c r="S22" s="291">
        <f t="shared" si="1"/>
        <v>-163</v>
      </c>
      <c r="T22" s="291">
        <v>91</v>
      </c>
      <c r="U22" s="291">
        <v>254</v>
      </c>
      <c r="V22" s="291">
        <v>65</v>
      </c>
      <c r="W22" s="291">
        <f t="shared" si="2"/>
        <v>-65</v>
      </c>
      <c r="X22" s="291">
        <v>117</v>
      </c>
      <c r="Y22" s="291">
        <v>182</v>
      </c>
      <c r="Z22" s="564"/>
      <c r="AA22" s="570"/>
      <c r="AD22" s="514"/>
    </row>
    <row r="23" spans="1:30" ht="13.5" x14ac:dyDescent="0.25">
      <c r="A23" s="254" t="s">
        <v>307</v>
      </c>
      <c r="B23" s="254" t="s">
        <v>416</v>
      </c>
      <c r="C23" s="254" t="s">
        <v>416</v>
      </c>
      <c r="D23" s="254" t="s">
        <v>416</v>
      </c>
      <c r="L23" s="561"/>
      <c r="M23" s="291">
        <v>31</v>
      </c>
      <c r="N23" s="291">
        <v>68</v>
      </c>
      <c r="O23" s="291">
        <f t="shared" si="0"/>
        <v>-68</v>
      </c>
      <c r="P23" s="291">
        <v>71</v>
      </c>
      <c r="Q23" s="291">
        <v>139</v>
      </c>
      <c r="R23" s="291">
        <v>123</v>
      </c>
      <c r="S23" s="291">
        <f t="shared" si="1"/>
        <v>-123</v>
      </c>
      <c r="T23" s="291">
        <v>76</v>
      </c>
      <c r="U23" s="291">
        <v>199</v>
      </c>
      <c r="V23" s="291">
        <v>46</v>
      </c>
      <c r="W23" s="291">
        <f t="shared" si="2"/>
        <v>-46</v>
      </c>
      <c r="X23" s="291">
        <v>87</v>
      </c>
      <c r="Y23" s="291">
        <v>133</v>
      </c>
      <c r="Z23" s="564"/>
      <c r="AA23" s="570"/>
      <c r="AD23" s="514"/>
    </row>
    <row r="24" spans="1:30" x14ac:dyDescent="0.2">
      <c r="L24" s="561"/>
      <c r="M24" s="291">
        <v>32</v>
      </c>
      <c r="N24" s="291">
        <v>37</v>
      </c>
      <c r="O24" s="291">
        <f t="shared" si="0"/>
        <v>-37</v>
      </c>
      <c r="P24" s="291">
        <v>36</v>
      </c>
      <c r="Q24" s="291">
        <v>73</v>
      </c>
      <c r="R24" s="291">
        <v>104</v>
      </c>
      <c r="S24" s="291">
        <f t="shared" si="1"/>
        <v>-104</v>
      </c>
      <c r="T24" s="291">
        <v>60</v>
      </c>
      <c r="U24" s="291">
        <v>164</v>
      </c>
      <c r="V24" s="291">
        <v>38</v>
      </c>
      <c r="W24" s="291">
        <f t="shared" si="2"/>
        <v>-38</v>
      </c>
      <c r="X24" s="291">
        <v>61</v>
      </c>
      <c r="Y24" s="291">
        <v>99</v>
      </c>
      <c r="Z24" s="564"/>
      <c r="AA24" s="570"/>
      <c r="AD24" s="514"/>
    </row>
    <row r="25" spans="1:30" x14ac:dyDescent="0.2">
      <c r="L25" s="561"/>
      <c r="M25" s="291">
        <v>33</v>
      </c>
      <c r="N25" s="291">
        <v>27</v>
      </c>
      <c r="O25" s="291">
        <f t="shared" si="0"/>
        <v>-27</v>
      </c>
      <c r="P25" s="291">
        <v>26</v>
      </c>
      <c r="Q25" s="291">
        <v>53</v>
      </c>
      <c r="R25" s="291">
        <v>74</v>
      </c>
      <c r="S25" s="291">
        <f t="shared" si="1"/>
        <v>-74</v>
      </c>
      <c r="T25" s="291">
        <v>43</v>
      </c>
      <c r="U25" s="291">
        <v>117</v>
      </c>
      <c r="V25" s="291">
        <v>36</v>
      </c>
      <c r="W25" s="291">
        <f t="shared" si="2"/>
        <v>-36</v>
      </c>
      <c r="X25" s="291">
        <v>62</v>
      </c>
      <c r="Y25" s="291">
        <v>98</v>
      </c>
      <c r="Z25" s="564"/>
      <c r="AA25" s="570"/>
      <c r="AD25" s="514"/>
    </row>
    <row r="26" spans="1:30" x14ac:dyDescent="0.2">
      <c r="B26" s="717" t="s">
        <v>683</v>
      </c>
      <c r="C26" s="717"/>
      <c r="D26" s="717"/>
      <c r="E26" s="717"/>
      <c r="F26" s="717"/>
      <c r="G26" s="717"/>
      <c r="H26" s="717"/>
      <c r="I26" s="717"/>
      <c r="L26" s="561"/>
      <c r="M26" s="291">
        <v>34</v>
      </c>
      <c r="N26" s="291">
        <v>28</v>
      </c>
      <c r="O26" s="291">
        <f t="shared" si="0"/>
        <v>-28</v>
      </c>
      <c r="P26" s="291">
        <v>18</v>
      </c>
      <c r="Q26" s="291">
        <v>46</v>
      </c>
      <c r="R26" s="291">
        <v>75</v>
      </c>
      <c r="S26" s="291">
        <f t="shared" si="1"/>
        <v>-75</v>
      </c>
      <c r="T26" s="291">
        <v>26</v>
      </c>
      <c r="U26" s="291">
        <v>101</v>
      </c>
      <c r="V26" s="291">
        <v>20</v>
      </c>
      <c r="W26" s="291">
        <f t="shared" si="2"/>
        <v>-20</v>
      </c>
      <c r="X26" s="291">
        <v>38</v>
      </c>
      <c r="Y26" s="291">
        <v>58</v>
      </c>
      <c r="Z26" s="564"/>
      <c r="AA26" s="570"/>
      <c r="AD26" s="514"/>
    </row>
    <row r="27" spans="1:30" s="33" customFormat="1" x14ac:dyDescent="0.2">
      <c r="B27" s="75"/>
      <c r="C27" s="75"/>
      <c r="D27" s="75"/>
      <c r="J27" s="453"/>
      <c r="K27" s="453"/>
      <c r="L27" s="562"/>
      <c r="M27" s="291">
        <v>35</v>
      </c>
      <c r="N27" s="291">
        <v>26</v>
      </c>
      <c r="O27" s="291">
        <f t="shared" si="0"/>
        <v>-26</v>
      </c>
      <c r="P27" s="291">
        <v>14</v>
      </c>
      <c r="Q27" s="291">
        <v>40</v>
      </c>
      <c r="R27" s="291">
        <v>52</v>
      </c>
      <c r="S27" s="291">
        <f t="shared" si="1"/>
        <v>-52</v>
      </c>
      <c r="T27" s="291">
        <v>28</v>
      </c>
      <c r="U27" s="291">
        <v>80</v>
      </c>
      <c r="V27" s="291">
        <v>21</v>
      </c>
      <c r="W27" s="291">
        <f t="shared" si="2"/>
        <v>-21</v>
      </c>
      <c r="X27" s="291">
        <v>26</v>
      </c>
      <c r="Y27" s="291">
        <v>47</v>
      </c>
      <c r="Z27" s="564"/>
      <c r="AA27" s="570"/>
      <c r="AB27" s="453"/>
      <c r="AC27" s="453"/>
      <c r="AD27" s="515"/>
    </row>
    <row r="28" spans="1:30" x14ac:dyDescent="0.2">
      <c r="A28" s="281" t="s">
        <v>296</v>
      </c>
      <c r="B28" s="281" t="s">
        <v>280</v>
      </c>
      <c r="C28" s="281" t="s">
        <v>281</v>
      </c>
      <c r="D28" s="279" t="s">
        <v>292</v>
      </c>
      <c r="L28" s="561"/>
      <c r="M28" s="291">
        <v>36</v>
      </c>
      <c r="N28" s="291">
        <v>15</v>
      </c>
      <c r="O28" s="291">
        <f t="shared" si="0"/>
        <v>-15</v>
      </c>
      <c r="P28" s="291">
        <v>14</v>
      </c>
      <c r="Q28" s="291">
        <v>29</v>
      </c>
      <c r="R28" s="291">
        <v>20</v>
      </c>
      <c r="S28" s="291">
        <f t="shared" si="1"/>
        <v>-20</v>
      </c>
      <c r="T28" s="291">
        <v>31</v>
      </c>
      <c r="U28" s="291">
        <v>51</v>
      </c>
      <c r="V28" s="291">
        <v>12</v>
      </c>
      <c r="W28" s="291">
        <f t="shared" si="2"/>
        <v>-12</v>
      </c>
      <c r="X28" s="291">
        <v>17</v>
      </c>
      <c r="Y28" s="291">
        <v>29</v>
      </c>
      <c r="Z28" s="564"/>
      <c r="AA28" s="570"/>
      <c r="AD28" s="514"/>
    </row>
    <row r="29" spans="1:30" x14ac:dyDescent="0.2">
      <c r="A29" s="281"/>
      <c r="B29" s="281"/>
      <c r="C29" s="281"/>
      <c r="D29" s="281"/>
      <c r="L29" s="561"/>
      <c r="M29" s="291">
        <v>37</v>
      </c>
      <c r="N29" s="291">
        <v>13</v>
      </c>
      <c r="O29" s="291">
        <f t="shared" si="0"/>
        <v>-13</v>
      </c>
      <c r="P29" s="291">
        <v>21</v>
      </c>
      <c r="Q29" s="291">
        <v>34</v>
      </c>
      <c r="R29" s="291">
        <v>23</v>
      </c>
      <c r="S29" s="291">
        <f t="shared" si="1"/>
        <v>-23</v>
      </c>
      <c r="T29" s="291">
        <v>23</v>
      </c>
      <c r="U29" s="291">
        <v>46</v>
      </c>
      <c r="V29" s="291">
        <v>12</v>
      </c>
      <c r="W29" s="291">
        <f t="shared" si="2"/>
        <v>-12</v>
      </c>
      <c r="X29" s="291">
        <v>21</v>
      </c>
      <c r="Y29" s="291">
        <v>33</v>
      </c>
      <c r="Z29" s="564"/>
      <c r="AA29" s="570"/>
      <c r="AD29" s="514"/>
    </row>
    <row r="30" spans="1:30" x14ac:dyDescent="0.2">
      <c r="A30" s="184" t="s">
        <v>297</v>
      </c>
      <c r="B30" s="16">
        <v>265</v>
      </c>
      <c r="C30" s="16">
        <v>161</v>
      </c>
      <c r="D30" s="188">
        <v>426</v>
      </c>
      <c r="L30" s="561"/>
      <c r="M30" s="291">
        <v>38</v>
      </c>
      <c r="N30" s="291">
        <v>10</v>
      </c>
      <c r="O30" s="291">
        <f t="shared" si="0"/>
        <v>-10</v>
      </c>
      <c r="P30" s="291">
        <v>10</v>
      </c>
      <c r="Q30" s="291">
        <v>20</v>
      </c>
      <c r="R30" s="291">
        <v>17</v>
      </c>
      <c r="S30" s="291">
        <f t="shared" si="1"/>
        <v>-17</v>
      </c>
      <c r="T30" s="291">
        <v>24</v>
      </c>
      <c r="U30" s="291">
        <v>41</v>
      </c>
      <c r="V30" s="291">
        <v>3</v>
      </c>
      <c r="W30" s="291">
        <f t="shared" si="2"/>
        <v>-3</v>
      </c>
      <c r="X30" s="291">
        <v>9</v>
      </c>
      <c r="Y30" s="291">
        <v>12</v>
      </c>
      <c r="Z30" s="564"/>
      <c r="AA30" s="570"/>
      <c r="AD30" s="514"/>
    </row>
    <row r="31" spans="1:30" x14ac:dyDescent="0.2">
      <c r="A31" s="186" t="s">
        <v>298</v>
      </c>
      <c r="B31" s="19">
        <v>539</v>
      </c>
      <c r="C31" s="19">
        <v>296</v>
      </c>
      <c r="D31" s="189">
        <v>835</v>
      </c>
      <c r="L31" s="291"/>
      <c r="M31" s="291">
        <v>39</v>
      </c>
      <c r="N31" s="291">
        <v>4</v>
      </c>
      <c r="O31" s="291">
        <f t="shared" si="0"/>
        <v>-4</v>
      </c>
      <c r="P31" s="291">
        <v>6</v>
      </c>
      <c r="Q31" s="291">
        <v>10</v>
      </c>
      <c r="R31" s="291">
        <v>27</v>
      </c>
      <c r="S31" s="291">
        <f t="shared" si="1"/>
        <v>-27</v>
      </c>
      <c r="T31" s="291">
        <v>12</v>
      </c>
      <c r="U31" s="291">
        <v>39</v>
      </c>
      <c r="V31" s="291">
        <v>4</v>
      </c>
      <c r="W31" s="291">
        <f t="shared" si="2"/>
        <v>-4</v>
      </c>
      <c r="X31" s="291">
        <v>7</v>
      </c>
      <c r="Y31" s="291">
        <v>11</v>
      </c>
      <c r="Z31" s="564"/>
      <c r="AA31" s="570"/>
      <c r="AD31" s="514"/>
    </row>
    <row r="32" spans="1:30" x14ac:dyDescent="0.2">
      <c r="A32" s="186" t="s">
        <v>299</v>
      </c>
      <c r="B32" s="19">
        <v>139</v>
      </c>
      <c r="C32" s="19">
        <v>118</v>
      </c>
      <c r="D32" s="189">
        <v>257</v>
      </c>
      <c r="L32" s="291"/>
      <c r="M32" s="291">
        <v>40</v>
      </c>
      <c r="N32" s="291">
        <v>4</v>
      </c>
      <c r="O32" s="291">
        <f t="shared" si="0"/>
        <v>-4</v>
      </c>
      <c r="P32" s="291">
        <v>4</v>
      </c>
      <c r="Q32" s="291">
        <v>8</v>
      </c>
      <c r="R32" s="291">
        <v>18</v>
      </c>
      <c r="S32" s="291">
        <f t="shared" si="1"/>
        <v>-18</v>
      </c>
      <c r="T32" s="291">
        <v>8</v>
      </c>
      <c r="U32" s="291">
        <v>26</v>
      </c>
      <c r="V32" s="291">
        <v>3</v>
      </c>
      <c r="W32" s="291">
        <f t="shared" si="2"/>
        <v>-3</v>
      </c>
      <c r="X32" s="291">
        <v>3</v>
      </c>
      <c r="Y32" s="291">
        <v>6</v>
      </c>
      <c r="Z32" s="564"/>
      <c r="AA32" s="570"/>
      <c r="AD32" s="514"/>
    </row>
    <row r="33" spans="1:30" x14ac:dyDescent="0.2">
      <c r="A33" s="186" t="s">
        <v>300</v>
      </c>
      <c r="B33" s="19">
        <v>50</v>
      </c>
      <c r="C33" s="19">
        <v>30</v>
      </c>
      <c r="D33" s="189">
        <v>80</v>
      </c>
      <c r="L33" s="291"/>
      <c r="M33" s="291">
        <v>41</v>
      </c>
      <c r="N33" s="291">
        <v>1</v>
      </c>
      <c r="O33" s="291">
        <f t="shared" si="0"/>
        <v>-1</v>
      </c>
      <c r="P33" s="291">
        <v>6</v>
      </c>
      <c r="Q33" s="291">
        <v>7</v>
      </c>
      <c r="R33" s="291">
        <v>9</v>
      </c>
      <c r="S33" s="291">
        <f t="shared" si="1"/>
        <v>-9</v>
      </c>
      <c r="T33" s="291">
        <v>9</v>
      </c>
      <c r="U33" s="291">
        <v>18</v>
      </c>
      <c r="V33" s="291">
        <v>2</v>
      </c>
      <c r="W33" s="291">
        <f t="shared" si="2"/>
        <v>-2</v>
      </c>
      <c r="X33" s="291">
        <v>8</v>
      </c>
      <c r="Y33" s="291">
        <v>10</v>
      </c>
      <c r="Z33" s="564"/>
      <c r="AA33" s="570"/>
      <c r="AD33" s="514"/>
    </row>
    <row r="34" spans="1:30" x14ac:dyDescent="0.2">
      <c r="A34" s="186" t="s">
        <v>301</v>
      </c>
      <c r="B34" s="19">
        <v>25</v>
      </c>
      <c r="C34" s="19">
        <v>11</v>
      </c>
      <c r="D34" s="189">
        <v>36</v>
      </c>
      <c r="L34" s="291"/>
      <c r="M34" s="291">
        <v>42</v>
      </c>
      <c r="N34" s="291">
        <v>5</v>
      </c>
      <c r="O34" s="291">
        <f t="shared" si="0"/>
        <v>-5</v>
      </c>
      <c r="P34" s="291">
        <v>5</v>
      </c>
      <c r="Q34" s="291">
        <v>10</v>
      </c>
      <c r="R34" s="291">
        <v>12</v>
      </c>
      <c r="S34" s="291">
        <f t="shared" si="1"/>
        <v>-12</v>
      </c>
      <c r="T34" s="291">
        <v>8</v>
      </c>
      <c r="U34" s="291">
        <v>20</v>
      </c>
      <c r="W34" s="291">
        <f t="shared" si="2"/>
        <v>0</v>
      </c>
      <c r="X34" s="291">
        <v>3</v>
      </c>
      <c r="Y34" s="291">
        <v>3</v>
      </c>
      <c r="Z34" s="564"/>
      <c r="AA34" s="570"/>
      <c r="AD34" s="514"/>
    </row>
    <row r="35" spans="1:30" x14ac:dyDescent="0.2">
      <c r="A35" s="186" t="s">
        <v>302</v>
      </c>
      <c r="B35" s="19">
        <v>16</v>
      </c>
      <c r="C35" s="19">
        <v>4</v>
      </c>
      <c r="D35" s="189">
        <v>20</v>
      </c>
      <c r="L35" s="291"/>
      <c r="M35" s="291">
        <v>43</v>
      </c>
      <c r="N35" s="291">
        <v>4</v>
      </c>
      <c r="O35" s="291">
        <f t="shared" si="0"/>
        <v>-4</v>
      </c>
      <c r="P35" s="291">
        <v>1</v>
      </c>
      <c r="Q35" s="291">
        <v>5</v>
      </c>
      <c r="R35" s="291">
        <v>7</v>
      </c>
      <c r="S35" s="291">
        <f t="shared" si="1"/>
        <v>-7</v>
      </c>
      <c r="T35" s="291">
        <v>2</v>
      </c>
      <c r="U35" s="291">
        <v>9</v>
      </c>
      <c r="V35" s="291">
        <v>1</v>
      </c>
      <c r="W35" s="291">
        <f t="shared" si="2"/>
        <v>-1</v>
      </c>
      <c r="X35" s="291">
        <v>3</v>
      </c>
      <c r="Y35" s="291">
        <v>4</v>
      </c>
      <c r="Z35" s="564"/>
      <c r="AA35" s="570"/>
      <c r="AD35" s="514"/>
    </row>
    <row r="36" spans="1:30" x14ac:dyDescent="0.2">
      <c r="A36" s="186" t="s">
        <v>303</v>
      </c>
      <c r="B36" s="19">
        <v>2</v>
      </c>
      <c r="C36" s="19">
        <v>2</v>
      </c>
      <c r="D36" s="189">
        <v>4</v>
      </c>
      <c r="L36" s="291"/>
      <c r="M36" s="291">
        <v>44</v>
      </c>
      <c r="O36" s="291">
        <f t="shared" si="0"/>
        <v>0</v>
      </c>
      <c r="P36" s="291">
        <v>2</v>
      </c>
      <c r="Q36" s="291">
        <v>2</v>
      </c>
      <c r="R36" s="291">
        <v>4</v>
      </c>
      <c r="S36" s="291">
        <f t="shared" si="1"/>
        <v>-4</v>
      </c>
      <c r="T36" s="291">
        <v>3</v>
      </c>
      <c r="U36" s="291">
        <v>7</v>
      </c>
      <c r="V36" s="291">
        <v>1</v>
      </c>
      <c r="W36" s="291">
        <f t="shared" si="2"/>
        <v>-1</v>
      </c>
      <c r="X36" s="291">
        <v>4</v>
      </c>
      <c r="Y36" s="291">
        <v>5</v>
      </c>
      <c r="Z36" s="564"/>
      <c r="AA36" s="570"/>
      <c r="AD36" s="514"/>
    </row>
    <row r="37" spans="1:30" x14ac:dyDescent="0.2">
      <c r="A37" s="186" t="s">
        <v>304</v>
      </c>
      <c r="B37" s="19">
        <v>5</v>
      </c>
      <c r="C37" s="19">
        <v>1</v>
      </c>
      <c r="D37" s="189">
        <v>6</v>
      </c>
      <c r="L37" s="291"/>
      <c r="M37" s="291">
        <v>45</v>
      </c>
      <c r="O37" s="291">
        <f t="shared" si="0"/>
        <v>0</v>
      </c>
      <c r="P37" s="291">
        <v>1</v>
      </c>
      <c r="Q37" s="291">
        <v>1</v>
      </c>
      <c r="R37" s="291">
        <v>8</v>
      </c>
      <c r="S37" s="291">
        <f t="shared" si="1"/>
        <v>-8</v>
      </c>
      <c r="T37" s="291">
        <v>1</v>
      </c>
      <c r="U37" s="291">
        <v>9</v>
      </c>
      <c r="V37" s="291">
        <v>2</v>
      </c>
      <c r="W37" s="291">
        <f t="shared" si="2"/>
        <v>-2</v>
      </c>
      <c r="X37" s="291">
        <v>4</v>
      </c>
      <c r="Y37" s="291">
        <v>6</v>
      </c>
      <c r="Z37" s="564"/>
      <c r="AA37" s="570"/>
      <c r="AD37" s="514"/>
    </row>
    <row r="38" spans="1:30" x14ac:dyDescent="0.2">
      <c r="A38" s="251" t="s">
        <v>305</v>
      </c>
      <c r="B38" s="250"/>
      <c r="C38" s="250"/>
      <c r="D38" s="251"/>
      <c r="L38" s="291"/>
      <c r="M38" s="291">
        <v>46</v>
      </c>
      <c r="N38" s="291">
        <v>5</v>
      </c>
      <c r="O38" s="291">
        <f t="shared" si="0"/>
        <v>-5</v>
      </c>
      <c r="P38" s="291">
        <v>4</v>
      </c>
      <c r="Q38" s="291">
        <v>9</v>
      </c>
      <c r="R38" s="291">
        <v>7</v>
      </c>
      <c r="S38" s="291">
        <f t="shared" si="1"/>
        <v>-7</v>
      </c>
      <c r="U38" s="291">
        <v>7</v>
      </c>
      <c r="W38" s="291">
        <f t="shared" si="2"/>
        <v>0</v>
      </c>
      <c r="Z38" s="564"/>
      <c r="AA38" s="570"/>
      <c r="AD38" s="514"/>
    </row>
    <row r="39" spans="1:30" x14ac:dyDescent="0.2">
      <c r="L39" s="291"/>
      <c r="M39" s="291">
        <v>47</v>
      </c>
      <c r="N39" s="291">
        <v>2</v>
      </c>
      <c r="O39" s="291">
        <f t="shared" si="0"/>
        <v>-2</v>
      </c>
      <c r="P39" s="291">
        <v>2</v>
      </c>
      <c r="Q39" s="291">
        <v>4</v>
      </c>
      <c r="R39" s="291">
        <v>3</v>
      </c>
      <c r="S39" s="291">
        <f t="shared" si="1"/>
        <v>-3</v>
      </c>
      <c r="T39" s="291">
        <v>6</v>
      </c>
      <c r="U39" s="291">
        <v>9</v>
      </c>
      <c r="W39" s="291">
        <f t="shared" si="2"/>
        <v>0</v>
      </c>
      <c r="Z39" s="564"/>
      <c r="AA39" s="570"/>
      <c r="AD39" s="514"/>
    </row>
    <row r="40" spans="1:30" x14ac:dyDescent="0.2">
      <c r="A40" s="98" t="s">
        <v>43</v>
      </c>
      <c r="B40" s="26">
        <f>SUM(B30:B38)</f>
        <v>1041</v>
      </c>
      <c r="C40" s="26">
        <f t="shared" ref="C40:D40" si="5">SUM(C30:C38)</f>
        <v>623</v>
      </c>
      <c r="D40" s="27">
        <f t="shared" si="5"/>
        <v>1664</v>
      </c>
      <c r="L40" s="291"/>
      <c r="M40" s="291">
        <v>48</v>
      </c>
      <c r="N40" s="291">
        <v>1</v>
      </c>
      <c r="O40" s="291">
        <f t="shared" si="0"/>
        <v>-1</v>
      </c>
      <c r="P40" s="291">
        <v>3</v>
      </c>
      <c r="Q40" s="291">
        <v>4</v>
      </c>
      <c r="R40" s="291">
        <v>5</v>
      </c>
      <c r="S40" s="291">
        <f t="shared" si="1"/>
        <v>-5</v>
      </c>
      <c r="T40" s="291">
        <v>2</v>
      </c>
      <c r="U40" s="291">
        <v>7</v>
      </c>
      <c r="W40" s="291">
        <f t="shared" si="2"/>
        <v>0</v>
      </c>
      <c r="X40" s="291">
        <v>2</v>
      </c>
      <c r="Y40" s="291">
        <v>2</v>
      </c>
      <c r="Z40" s="564"/>
      <c r="AA40" s="570"/>
      <c r="AD40" s="514"/>
    </row>
    <row r="41" spans="1:30" ht="13.5" x14ac:dyDescent="0.25">
      <c r="A41" s="252" t="s">
        <v>306</v>
      </c>
      <c r="B41" s="296">
        <f>B40/$D$40</f>
        <v>0.62560096153846156</v>
      </c>
      <c r="C41" s="296">
        <f t="shared" ref="C41:D41" si="6">C40/$D$40</f>
        <v>0.37439903846153844</v>
      </c>
      <c r="D41" s="296">
        <f t="shared" si="6"/>
        <v>1</v>
      </c>
      <c r="L41" s="291"/>
      <c r="M41" s="291">
        <v>49</v>
      </c>
      <c r="N41" s="291">
        <v>1</v>
      </c>
      <c r="O41" s="291">
        <f t="shared" si="0"/>
        <v>-1</v>
      </c>
      <c r="P41" s="291">
        <v>2</v>
      </c>
      <c r="Q41" s="291">
        <v>3</v>
      </c>
      <c r="R41" s="291">
        <v>2</v>
      </c>
      <c r="S41" s="291">
        <f t="shared" si="1"/>
        <v>-2</v>
      </c>
      <c r="T41" s="291">
        <v>2</v>
      </c>
      <c r="U41" s="291">
        <v>4</v>
      </c>
      <c r="V41" s="291">
        <v>1</v>
      </c>
      <c r="W41" s="291">
        <f t="shared" si="2"/>
        <v>-1</v>
      </c>
      <c r="Y41" s="291">
        <v>1</v>
      </c>
      <c r="Z41" s="564"/>
      <c r="AA41" s="570"/>
      <c r="AD41" s="514"/>
    </row>
    <row r="42" spans="1:30" ht="13.5" x14ac:dyDescent="0.25">
      <c r="A42" s="253" t="s">
        <v>260</v>
      </c>
      <c r="B42" s="253" t="s">
        <v>504</v>
      </c>
      <c r="C42" s="253" t="s">
        <v>504</v>
      </c>
      <c r="D42" s="253" t="s">
        <v>504</v>
      </c>
      <c r="L42" s="291"/>
      <c r="M42" s="291">
        <v>50</v>
      </c>
      <c r="N42" s="291">
        <v>1</v>
      </c>
      <c r="O42" s="291">
        <f t="shared" si="0"/>
        <v>-1</v>
      </c>
      <c r="Q42" s="291">
        <v>1</v>
      </c>
      <c r="R42" s="291">
        <v>6</v>
      </c>
      <c r="S42" s="291">
        <f t="shared" si="1"/>
        <v>-6</v>
      </c>
      <c r="T42" s="291">
        <v>4</v>
      </c>
      <c r="U42" s="291">
        <v>10</v>
      </c>
      <c r="W42" s="291">
        <f t="shared" si="2"/>
        <v>0</v>
      </c>
      <c r="Z42" s="564"/>
      <c r="AA42" s="570"/>
      <c r="AD42" s="514"/>
    </row>
    <row r="43" spans="1:30" ht="13.5" x14ac:dyDescent="0.25">
      <c r="A43" s="254" t="s">
        <v>307</v>
      </c>
      <c r="B43" s="254" t="s">
        <v>502</v>
      </c>
      <c r="C43" s="254" t="s">
        <v>502</v>
      </c>
      <c r="D43" s="254" t="s">
        <v>502</v>
      </c>
      <c r="L43" s="291"/>
      <c r="M43" s="291">
        <v>51</v>
      </c>
      <c r="N43" s="291">
        <v>2</v>
      </c>
      <c r="O43" s="291">
        <f t="shared" si="0"/>
        <v>-2</v>
      </c>
      <c r="Q43" s="291">
        <v>2</v>
      </c>
      <c r="R43" s="291">
        <v>4</v>
      </c>
      <c r="S43" s="291">
        <f t="shared" si="1"/>
        <v>-4</v>
      </c>
      <c r="U43" s="291">
        <v>4</v>
      </c>
      <c r="W43" s="291">
        <f t="shared" si="2"/>
        <v>0</v>
      </c>
      <c r="X43" s="291">
        <v>1</v>
      </c>
      <c r="Y43" s="291">
        <v>1</v>
      </c>
      <c r="Z43" s="564"/>
      <c r="AA43" s="570"/>
      <c r="AD43" s="514"/>
    </row>
    <row r="44" spans="1:30" x14ac:dyDescent="0.2">
      <c r="L44" s="291"/>
      <c r="M44" s="291">
        <v>52</v>
      </c>
      <c r="O44" s="291">
        <f t="shared" si="0"/>
        <v>0</v>
      </c>
      <c r="R44" s="291">
        <v>2</v>
      </c>
      <c r="S44" s="291">
        <f t="shared" si="1"/>
        <v>-2</v>
      </c>
      <c r="U44" s="291">
        <v>2</v>
      </c>
      <c r="W44" s="291">
        <f t="shared" si="2"/>
        <v>0</v>
      </c>
      <c r="Z44" s="564"/>
      <c r="AA44" s="570"/>
      <c r="AD44" s="514"/>
    </row>
    <row r="45" spans="1:30" x14ac:dyDescent="0.2">
      <c r="L45" s="291"/>
      <c r="M45" s="291">
        <v>53</v>
      </c>
      <c r="N45" s="291">
        <v>1</v>
      </c>
      <c r="O45" s="291">
        <f t="shared" si="0"/>
        <v>-1</v>
      </c>
      <c r="Q45" s="291">
        <v>1</v>
      </c>
      <c r="R45" s="291">
        <v>3</v>
      </c>
      <c r="S45" s="291">
        <f t="shared" si="1"/>
        <v>-3</v>
      </c>
      <c r="U45" s="291">
        <v>3</v>
      </c>
      <c r="W45" s="291">
        <f t="shared" si="2"/>
        <v>0</v>
      </c>
      <c r="Z45" s="564"/>
      <c r="AA45" s="570"/>
      <c r="AD45" s="514"/>
    </row>
    <row r="46" spans="1:30" x14ac:dyDescent="0.2">
      <c r="B46" s="717" t="s">
        <v>684</v>
      </c>
      <c r="C46" s="717"/>
      <c r="D46" s="717"/>
      <c r="E46" s="717"/>
      <c r="F46" s="717"/>
      <c r="G46" s="717"/>
      <c r="H46" s="717"/>
      <c r="I46" s="717"/>
      <c r="L46" s="291"/>
      <c r="M46" s="291">
        <v>54</v>
      </c>
      <c r="O46" s="291">
        <f t="shared" si="0"/>
        <v>0</v>
      </c>
      <c r="R46" s="291">
        <v>1</v>
      </c>
      <c r="S46" s="291">
        <f t="shared" si="1"/>
        <v>-1</v>
      </c>
      <c r="U46" s="291">
        <v>1</v>
      </c>
      <c r="W46" s="291">
        <f t="shared" si="2"/>
        <v>0</v>
      </c>
      <c r="Z46" s="564"/>
      <c r="AA46" s="570"/>
      <c r="AD46" s="514"/>
    </row>
    <row r="47" spans="1:30" s="33" customFormat="1" x14ac:dyDescent="0.2">
      <c r="B47" s="75"/>
      <c r="C47" s="75"/>
      <c r="D47" s="75"/>
      <c r="E47" s="82"/>
      <c r="J47" s="453"/>
      <c r="K47" s="453"/>
      <c r="L47" s="474"/>
      <c r="M47" s="291">
        <v>56</v>
      </c>
      <c r="N47" s="291"/>
      <c r="O47" s="291">
        <f t="shared" si="0"/>
        <v>0</v>
      </c>
      <c r="P47" s="291"/>
      <c r="Q47" s="291"/>
      <c r="R47" s="291">
        <v>1</v>
      </c>
      <c r="S47" s="291">
        <f t="shared" si="1"/>
        <v>-1</v>
      </c>
      <c r="T47" s="291"/>
      <c r="U47" s="291">
        <v>1</v>
      </c>
      <c r="V47" s="291"/>
      <c r="W47" s="291">
        <f t="shared" si="2"/>
        <v>0</v>
      </c>
      <c r="X47" s="291"/>
      <c r="Y47" s="291"/>
      <c r="Z47" s="564"/>
      <c r="AA47" s="570"/>
      <c r="AB47" s="453"/>
      <c r="AC47" s="453"/>
      <c r="AD47" s="515"/>
    </row>
    <row r="48" spans="1:30" x14ac:dyDescent="0.2">
      <c r="A48" s="281" t="s">
        <v>296</v>
      </c>
      <c r="B48" s="281" t="s">
        <v>280</v>
      </c>
      <c r="C48" s="281" t="s">
        <v>281</v>
      </c>
      <c r="D48" s="279" t="s">
        <v>292</v>
      </c>
      <c r="L48" s="291"/>
      <c r="M48" s="291">
        <v>58</v>
      </c>
      <c r="O48" s="291">
        <f t="shared" si="0"/>
        <v>0</v>
      </c>
      <c r="S48" s="291">
        <f t="shared" si="1"/>
        <v>0</v>
      </c>
      <c r="T48" s="291">
        <v>2</v>
      </c>
      <c r="U48" s="291">
        <v>2</v>
      </c>
      <c r="W48" s="291">
        <f t="shared" si="2"/>
        <v>0</v>
      </c>
      <c r="Z48" s="564"/>
      <c r="AA48" s="570"/>
      <c r="AD48" s="514"/>
    </row>
    <row r="49" spans="1:30" x14ac:dyDescent="0.2">
      <c r="A49" s="281"/>
      <c r="B49" s="281"/>
      <c r="C49" s="281"/>
      <c r="D49" s="281"/>
      <c r="L49" s="291"/>
      <c r="M49" s="291">
        <v>59</v>
      </c>
      <c r="O49" s="291">
        <f t="shared" si="0"/>
        <v>0</v>
      </c>
      <c r="R49" s="291">
        <v>1</v>
      </c>
      <c r="S49" s="291">
        <f t="shared" si="1"/>
        <v>-1</v>
      </c>
      <c r="U49" s="291">
        <v>1</v>
      </c>
      <c r="W49" s="291">
        <f t="shared" si="2"/>
        <v>0</v>
      </c>
      <c r="Z49" s="564"/>
      <c r="AA49" s="570"/>
      <c r="AD49" s="514"/>
    </row>
    <row r="50" spans="1:30" x14ac:dyDescent="0.2">
      <c r="A50" s="184" t="s">
        <v>297</v>
      </c>
      <c r="B50" s="16">
        <v>285</v>
      </c>
      <c r="C50" s="16">
        <v>423</v>
      </c>
      <c r="D50" s="188">
        <v>708</v>
      </c>
      <c r="L50" s="291"/>
      <c r="M50" s="291">
        <v>60</v>
      </c>
      <c r="O50" s="291">
        <f t="shared" si="0"/>
        <v>0</v>
      </c>
      <c r="R50" s="291">
        <v>3</v>
      </c>
      <c r="S50" s="291">
        <f t="shared" si="1"/>
        <v>-3</v>
      </c>
      <c r="U50" s="291">
        <v>3</v>
      </c>
      <c r="W50" s="291">
        <f t="shared" si="2"/>
        <v>0</v>
      </c>
      <c r="Z50" s="567"/>
      <c r="AA50" s="291"/>
      <c r="AD50" s="514"/>
    </row>
    <row r="51" spans="1:30" x14ac:dyDescent="0.2">
      <c r="A51" s="186" t="s">
        <v>298</v>
      </c>
      <c r="B51" s="19">
        <v>205</v>
      </c>
      <c r="C51" s="19">
        <v>365</v>
      </c>
      <c r="D51" s="189">
        <v>570</v>
      </c>
      <c r="L51" s="291"/>
      <c r="M51" s="291">
        <v>61</v>
      </c>
      <c r="O51" s="291">
        <f t="shared" si="0"/>
        <v>0</v>
      </c>
      <c r="R51" s="291">
        <v>1</v>
      </c>
      <c r="S51" s="291">
        <f t="shared" si="1"/>
        <v>-1</v>
      </c>
      <c r="T51" s="291">
        <v>1</v>
      </c>
      <c r="U51" s="291">
        <v>2</v>
      </c>
      <c r="W51" s="291">
        <f t="shared" si="2"/>
        <v>0</v>
      </c>
      <c r="AA51" s="291"/>
      <c r="AD51" s="514"/>
    </row>
    <row r="52" spans="1:30" x14ac:dyDescent="0.2">
      <c r="A52" s="186" t="s">
        <v>299</v>
      </c>
      <c r="B52" s="19">
        <v>52</v>
      </c>
      <c r="C52" s="19">
        <v>80</v>
      </c>
      <c r="D52" s="189">
        <v>132</v>
      </c>
      <c r="L52" s="291"/>
      <c r="M52" s="291">
        <v>62</v>
      </c>
      <c r="O52" s="291">
        <f t="shared" si="0"/>
        <v>0</v>
      </c>
      <c r="R52" s="291">
        <v>1</v>
      </c>
      <c r="S52" s="291">
        <f t="shared" si="1"/>
        <v>-1</v>
      </c>
      <c r="U52" s="291">
        <v>1</v>
      </c>
      <c r="W52" s="291">
        <f t="shared" si="2"/>
        <v>0</v>
      </c>
      <c r="AA52" s="291"/>
      <c r="AD52" s="514"/>
    </row>
    <row r="53" spans="1:30" x14ac:dyDescent="0.2">
      <c r="A53" s="186" t="s">
        <v>300</v>
      </c>
      <c r="B53" s="19">
        <v>7</v>
      </c>
      <c r="C53" s="19">
        <v>21</v>
      </c>
      <c r="D53" s="189">
        <v>28</v>
      </c>
      <c r="L53" s="291"/>
      <c r="N53" s="568"/>
      <c r="O53" s="568"/>
      <c r="P53" s="569"/>
      <c r="Q53" s="569"/>
      <c r="R53" s="569"/>
      <c r="S53" s="569"/>
      <c r="AA53" s="291"/>
      <c r="AD53" s="514"/>
    </row>
    <row r="54" spans="1:30" x14ac:dyDescent="0.2">
      <c r="A54" s="186" t="s">
        <v>301</v>
      </c>
      <c r="B54" s="19">
        <v>3</v>
      </c>
      <c r="C54" s="19">
        <v>6</v>
      </c>
      <c r="D54" s="189">
        <v>9</v>
      </c>
      <c r="L54" s="291"/>
      <c r="N54" s="568"/>
      <c r="O54" s="568"/>
      <c r="P54" s="569"/>
      <c r="Q54" s="569"/>
      <c r="R54" s="569"/>
      <c r="S54" s="569"/>
      <c r="AA54" s="291"/>
      <c r="AD54" s="514"/>
    </row>
    <row r="55" spans="1:30" x14ac:dyDescent="0.2">
      <c r="A55" s="186" t="s">
        <v>302</v>
      </c>
      <c r="B55" s="19"/>
      <c r="C55" s="19">
        <v>1</v>
      </c>
      <c r="D55" s="189">
        <v>1</v>
      </c>
      <c r="L55" s="291"/>
      <c r="N55" s="568"/>
      <c r="O55" s="568"/>
      <c r="P55" s="569"/>
      <c r="Q55" s="569"/>
      <c r="R55" s="569"/>
      <c r="S55" s="569"/>
      <c r="AA55" s="291"/>
      <c r="AD55" s="514"/>
    </row>
    <row r="56" spans="1:30" x14ac:dyDescent="0.2">
      <c r="A56" s="186" t="s">
        <v>303</v>
      </c>
      <c r="B56" s="19"/>
      <c r="C56" s="19"/>
      <c r="D56" s="189"/>
      <c r="L56" s="291"/>
      <c r="N56" s="568"/>
      <c r="O56" s="568"/>
      <c r="P56" s="569"/>
      <c r="Q56" s="569"/>
      <c r="R56" s="569"/>
      <c r="S56" s="569"/>
      <c r="AA56" s="291"/>
      <c r="AD56" s="514"/>
    </row>
    <row r="57" spans="1:30" x14ac:dyDescent="0.2">
      <c r="A57" s="186" t="s">
        <v>304</v>
      </c>
      <c r="B57" s="19"/>
      <c r="C57" s="19"/>
      <c r="D57" s="189"/>
      <c r="L57" s="291"/>
      <c r="N57" s="568"/>
      <c r="O57" s="568"/>
      <c r="P57" s="569"/>
      <c r="Q57" s="569"/>
      <c r="R57" s="569"/>
      <c r="S57" s="569"/>
      <c r="AA57" s="291"/>
      <c r="AD57" s="514"/>
    </row>
    <row r="58" spans="1:30" x14ac:dyDescent="0.2">
      <c r="A58" s="251" t="s">
        <v>305</v>
      </c>
      <c r="B58" s="250"/>
      <c r="C58" s="250"/>
      <c r="D58" s="251"/>
      <c r="L58" s="291"/>
      <c r="N58" s="568"/>
      <c r="O58" s="568"/>
      <c r="P58" s="569"/>
      <c r="Q58" s="569"/>
      <c r="R58" s="569"/>
      <c r="S58" s="569"/>
      <c r="AA58" s="291"/>
      <c r="AD58" s="514"/>
    </row>
    <row r="59" spans="1:30" x14ac:dyDescent="0.2">
      <c r="L59" s="291"/>
      <c r="N59" s="568"/>
      <c r="O59" s="568"/>
      <c r="P59" s="569"/>
      <c r="Q59" s="569"/>
      <c r="R59" s="569"/>
      <c r="S59" s="569"/>
      <c r="AA59" s="291"/>
      <c r="AD59" s="514"/>
    </row>
    <row r="60" spans="1:30" x14ac:dyDescent="0.2">
      <c r="A60" s="297" t="s">
        <v>73</v>
      </c>
      <c r="B60" s="298">
        <f>SUM(B50:B58)</f>
        <v>552</v>
      </c>
      <c r="C60" s="298">
        <f t="shared" ref="C60:D60" si="7">SUM(C50:C58)</f>
        <v>896</v>
      </c>
      <c r="D60" s="299">
        <f t="shared" si="7"/>
        <v>1448</v>
      </c>
      <c r="L60" s="291"/>
      <c r="N60" s="568"/>
      <c r="O60" s="568"/>
      <c r="P60" s="569"/>
      <c r="Q60" s="569"/>
      <c r="R60" s="569"/>
      <c r="S60" s="569"/>
      <c r="AA60" s="291"/>
      <c r="AD60" s="514"/>
    </row>
    <row r="61" spans="1:30" ht="13.5" x14ac:dyDescent="0.25">
      <c r="A61" s="252" t="s">
        <v>306</v>
      </c>
      <c r="B61" s="296">
        <f>B60/$D$60</f>
        <v>0.38121546961325969</v>
      </c>
      <c r="C61" s="296">
        <f t="shared" ref="C61:D61" si="8">C60/$D$60</f>
        <v>0.61878453038674031</v>
      </c>
      <c r="D61" s="296">
        <f t="shared" si="8"/>
        <v>1</v>
      </c>
      <c r="L61" s="291"/>
      <c r="N61" s="568"/>
      <c r="O61" s="568"/>
      <c r="P61" s="569"/>
      <c r="Q61" s="569"/>
      <c r="R61" s="569"/>
      <c r="S61" s="569"/>
      <c r="AA61" s="291"/>
      <c r="AD61" s="514"/>
    </row>
    <row r="62" spans="1:30" ht="13.5" x14ac:dyDescent="0.25">
      <c r="A62" s="253" t="s">
        <v>260</v>
      </c>
      <c r="B62" s="253" t="s">
        <v>416</v>
      </c>
      <c r="C62" s="253" t="s">
        <v>502</v>
      </c>
      <c r="D62" s="253" t="s">
        <v>502</v>
      </c>
      <c r="L62" s="291"/>
      <c r="N62" s="568"/>
      <c r="O62" s="568"/>
      <c r="P62" s="569"/>
      <c r="Q62" s="569"/>
      <c r="R62" s="569"/>
      <c r="S62" s="569"/>
      <c r="AA62" s="291"/>
      <c r="AD62" s="514"/>
    </row>
    <row r="63" spans="1:30" ht="13.5" x14ac:dyDescent="0.25">
      <c r="A63" s="254" t="s">
        <v>307</v>
      </c>
      <c r="B63" s="254" t="s">
        <v>499</v>
      </c>
      <c r="C63" s="254" t="s">
        <v>416</v>
      </c>
      <c r="D63" s="254" t="s">
        <v>416</v>
      </c>
      <c r="L63" s="291"/>
      <c r="N63" s="568"/>
      <c r="O63" s="568"/>
      <c r="P63" s="569"/>
      <c r="Q63" s="569"/>
      <c r="R63" s="569"/>
      <c r="S63" s="569"/>
      <c r="AA63" s="291"/>
      <c r="AD63" s="514"/>
    </row>
    <row r="64" spans="1:30" x14ac:dyDescent="0.2">
      <c r="A64" s="524" t="s">
        <v>618</v>
      </c>
      <c r="M64" s="435"/>
      <c r="N64" s="557"/>
      <c r="O64" s="557"/>
      <c r="P64" s="558"/>
      <c r="Q64" s="558"/>
      <c r="R64" s="558"/>
      <c r="S64" s="558"/>
      <c r="T64" s="435"/>
      <c r="U64" s="435"/>
      <c r="V64" s="435"/>
      <c r="W64" s="435"/>
      <c r="X64" s="435"/>
      <c r="Y64" s="435"/>
      <c r="Z64" s="435"/>
      <c r="AD64" s="514"/>
    </row>
    <row r="65" spans="13:30" x14ac:dyDescent="0.2">
      <c r="M65" s="435"/>
      <c r="N65" s="557"/>
      <c r="O65" s="557"/>
      <c r="P65" s="558"/>
      <c r="Q65" s="558"/>
      <c r="R65" s="558"/>
      <c r="S65" s="558"/>
      <c r="T65" s="435"/>
      <c r="U65" s="435"/>
      <c r="V65" s="435"/>
      <c r="W65" s="435"/>
      <c r="X65" s="435"/>
      <c r="Y65" s="435"/>
      <c r="Z65" s="435"/>
      <c r="AD65" s="514"/>
    </row>
    <row r="66" spans="13:30" x14ac:dyDescent="0.2">
      <c r="N66" s="568"/>
      <c r="O66" s="568"/>
      <c r="P66" s="569"/>
      <c r="Q66" s="569"/>
      <c r="R66" s="569"/>
      <c r="S66" s="569"/>
      <c r="AD66" s="514"/>
    </row>
    <row r="67" spans="13:30" x14ac:dyDescent="0.2">
      <c r="N67" s="568"/>
      <c r="O67" s="568"/>
      <c r="P67" s="569"/>
      <c r="Q67" s="569"/>
      <c r="R67" s="569"/>
      <c r="S67" s="569"/>
      <c r="AD67" s="514"/>
    </row>
    <row r="68" spans="13:30" x14ac:dyDescent="0.2">
      <c r="N68" s="568"/>
      <c r="O68" s="568"/>
      <c r="P68" s="569"/>
      <c r="Q68" s="569"/>
      <c r="R68" s="569"/>
      <c r="S68" s="569"/>
    </row>
    <row r="69" spans="13:30" x14ac:dyDescent="0.2">
      <c r="N69" s="568"/>
      <c r="O69" s="568"/>
      <c r="P69" s="569"/>
      <c r="Q69" s="569"/>
      <c r="R69" s="569"/>
      <c r="S69" s="569"/>
    </row>
    <row r="70" spans="13:30" x14ac:dyDescent="0.2">
      <c r="N70" s="568"/>
      <c r="O70" s="568"/>
      <c r="P70" s="569"/>
      <c r="Q70" s="569"/>
      <c r="R70" s="569"/>
      <c r="S70" s="569"/>
    </row>
    <row r="71" spans="13:30" x14ac:dyDescent="0.2">
      <c r="N71" s="568"/>
      <c r="O71" s="568"/>
      <c r="P71" s="569"/>
      <c r="Q71" s="569"/>
      <c r="R71" s="569"/>
      <c r="S71" s="569"/>
    </row>
    <row r="72" spans="13:30" x14ac:dyDescent="0.2">
      <c r="N72" s="568"/>
      <c r="O72" s="568"/>
      <c r="P72" s="569"/>
      <c r="Q72" s="569"/>
      <c r="R72" s="569"/>
      <c r="S72" s="569"/>
    </row>
  </sheetData>
  <mergeCells count="4">
    <mergeCell ref="A3:I3"/>
    <mergeCell ref="B6:I6"/>
    <mergeCell ref="B26:I26"/>
    <mergeCell ref="B46:I46"/>
  </mergeCells>
  <printOptions horizontalCentered="1"/>
  <pageMargins left="0.70866141732283472" right="0.70866141732283472" top="0.74803149606299213" bottom="0.74803149606299213" header="0.31496062992125984" footer="0.31496062992125984"/>
  <pageSetup paperSize="9" scale="70" firstPageNumber="34" fitToHeight="0" orientation="portrait" r:id="rId1"/>
  <headerFooter>
    <oddFooter>&amp;CPage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tabColor rgb="FF92D050"/>
    <pageSetUpPr fitToPage="1"/>
  </sheetPr>
  <dimension ref="A1:AA54"/>
  <sheetViews>
    <sheetView showGridLines="0" zoomScale="85" zoomScaleNormal="85" workbookViewId="0">
      <selection activeCell="P26" sqref="P26"/>
    </sheetView>
  </sheetViews>
  <sheetFormatPr baseColWidth="10" defaultRowHeight="12.75" x14ac:dyDescent="0.2"/>
  <cols>
    <col min="1" max="1" width="19" bestFit="1" customWidth="1"/>
    <col min="2" max="4" width="16" bestFit="1" customWidth="1"/>
    <col min="5" max="5" width="7.6640625" bestFit="1" customWidth="1"/>
    <col min="6" max="6" width="19" bestFit="1" customWidth="1"/>
    <col min="7" max="7" width="14.83203125" bestFit="1" customWidth="1"/>
    <col min="8" max="9" width="16" bestFit="1" customWidth="1"/>
    <col min="10" max="10" width="14.5" style="435" bestFit="1" customWidth="1"/>
    <col min="11" max="11" width="7.6640625" style="435" bestFit="1" customWidth="1"/>
    <col min="12" max="12" width="15.33203125" style="435" bestFit="1" customWidth="1"/>
    <col min="13" max="13" width="7.6640625" style="435" bestFit="1" customWidth="1"/>
    <col min="14" max="14" width="15.33203125" style="435" bestFit="1" customWidth="1"/>
    <col min="15" max="15" width="7.6640625" style="435" bestFit="1" customWidth="1"/>
    <col min="16" max="16" width="14.5" style="435" bestFit="1" customWidth="1"/>
    <col min="17" max="26" width="12" style="435"/>
  </cols>
  <sheetData>
    <row r="1" spans="1:27" x14ac:dyDescent="0.2">
      <c r="AA1" s="435"/>
    </row>
    <row r="2" spans="1:27" x14ac:dyDescent="0.2">
      <c r="AA2" s="435"/>
    </row>
    <row r="3" spans="1:27" ht="29.25" customHeight="1" x14ac:dyDescent="0.2">
      <c r="A3" s="685" t="s">
        <v>677</v>
      </c>
      <c r="B3" s="685"/>
      <c r="C3" s="685"/>
      <c r="D3" s="685"/>
      <c r="E3" s="685"/>
      <c r="F3" s="685"/>
      <c r="G3" s="685"/>
      <c r="H3" s="685"/>
      <c r="I3" s="685"/>
      <c r="J3" s="436"/>
      <c r="K3" s="436"/>
      <c r="L3" s="473">
        <v>26</v>
      </c>
      <c r="M3" s="473"/>
      <c r="N3" s="473">
        <v>3</v>
      </c>
      <c r="O3" s="473">
        <f>-M3</f>
        <v>0</v>
      </c>
      <c r="P3" s="473"/>
      <c r="Q3" s="291"/>
      <c r="R3" s="291"/>
      <c r="S3" s="291"/>
      <c r="T3" s="291"/>
      <c r="U3" s="291"/>
      <c r="V3" s="291"/>
      <c r="W3" s="291"/>
      <c r="X3" s="291"/>
      <c r="AA3" s="435"/>
    </row>
    <row r="4" spans="1:27" x14ac:dyDescent="0.2">
      <c r="L4" s="291">
        <v>27</v>
      </c>
      <c r="M4" s="291">
        <v>4</v>
      </c>
      <c r="N4" s="291">
        <v>3</v>
      </c>
      <c r="O4" s="473">
        <f t="shared" ref="O4:O11" si="0">-M4</f>
        <v>-4</v>
      </c>
      <c r="P4" s="291"/>
      <c r="Q4" s="291"/>
      <c r="R4" s="291"/>
      <c r="S4" s="291">
        <v>18</v>
      </c>
      <c r="T4" s="291">
        <v>1</v>
      </c>
      <c r="U4" s="291"/>
      <c r="V4" s="291">
        <f>-T4</f>
        <v>-1</v>
      </c>
      <c r="W4" s="291"/>
      <c r="X4" s="291"/>
      <c r="AA4" s="435"/>
    </row>
    <row r="5" spans="1:27" x14ac:dyDescent="0.2">
      <c r="L5" s="291">
        <v>28</v>
      </c>
      <c r="M5" s="291">
        <v>10</v>
      </c>
      <c r="N5" s="291">
        <v>11</v>
      </c>
      <c r="O5" s="473">
        <f t="shared" si="0"/>
        <v>-10</v>
      </c>
      <c r="P5" s="291"/>
      <c r="Q5" s="291"/>
      <c r="R5" s="291"/>
      <c r="S5" s="291">
        <v>19</v>
      </c>
      <c r="T5" s="291">
        <v>1</v>
      </c>
      <c r="U5" s="291"/>
      <c r="V5" s="291">
        <f t="shared" ref="V5:V44" si="1">-T5</f>
        <v>-1</v>
      </c>
      <c r="W5" s="291"/>
      <c r="X5" s="291"/>
      <c r="AA5" s="435"/>
    </row>
    <row r="6" spans="1:27" x14ac:dyDescent="0.2">
      <c r="B6" s="717" t="s">
        <v>685</v>
      </c>
      <c r="C6" s="717"/>
      <c r="D6" s="717"/>
      <c r="E6" s="717"/>
      <c r="F6" s="717"/>
      <c r="G6" s="717"/>
      <c r="H6" s="717"/>
      <c r="I6" s="717"/>
      <c r="L6" s="291">
        <v>29</v>
      </c>
      <c r="M6" s="291">
        <v>9</v>
      </c>
      <c r="N6" s="291">
        <v>16</v>
      </c>
      <c r="O6" s="473">
        <f t="shared" si="0"/>
        <v>-9</v>
      </c>
      <c r="P6" s="291"/>
      <c r="Q6" s="291"/>
      <c r="R6" s="291"/>
      <c r="S6" s="291">
        <v>20</v>
      </c>
      <c r="T6" s="291"/>
      <c r="U6" s="291">
        <v>1</v>
      </c>
      <c r="V6" s="291">
        <f t="shared" si="1"/>
        <v>0</v>
      </c>
      <c r="W6" s="291"/>
      <c r="X6" s="291"/>
      <c r="AA6" s="435"/>
    </row>
    <row r="7" spans="1:27" s="33" customFormat="1" x14ac:dyDescent="0.2">
      <c r="B7" s="75"/>
      <c r="C7" s="75"/>
      <c r="D7" s="75"/>
      <c r="J7" s="453"/>
      <c r="K7" s="453"/>
      <c r="L7" s="474">
        <v>30</v>
      </c>
      <c r="M7" s="474">
        <v>14</v>
      </c>
      <c r="N7" s="474">
        <v>9</v>
      </c>
      <c r="O7" s="473">
        <f t="shared" si="0"/>
        <v>-14</v>
      </c>
      <c r="P7" s="474"/>
      <c r="Q7" s="474"/>
      <c r="R7" s="474"/>
      <c r="S7" s="474">
        <v>23</v>
      </c>
      <c r="T7" s="474"/>
      <c r="U7" s="474">
        <v>1</v>
      </c>
      <c r="V7" s="291">
        <f t="shared" si="1"/>
        <v>0</v>
      </c>
      <c r="W7" s="474"/>
      <c r="X7" s="474"/>
      <c r="Y7" s="453"/>
      <c r="Z7" s="453"/>
      <c r="AA7" s="453"/>
    </row>
    <row r="8" spans="1:27" x14ac:dyDescent="0.2">
      <c r="A8" s="281" t="s">
        <v>296</v>
      </c>
      <c r="B8" s="281" t="s">
        <v>280</v>
      </c>
      <c r="C8" s="281" t="s">
        <v>281</v>
      </c>
      <c r="D8" s="279" t="s">
        <v>292</v>
      </c>
      <c r="L8" s="291">
        <v>31</v>
      </c>
      <c r="M8" s="291">
        <v>10</v>
      </c>
      <c r="N8" s="291">
        <v>8</v>
      </c>
      <c r="O8" s="473">
        <f t="shared" si="0"/>
        <v>-10</v>
      </c>
      <c r="P8" s="291"/>
      <c r="Q8" s="291"/>
      <c r="R8" s="291"/>
      <c r="S8" s="291">
        <v>24</v>
      </c>
      <c r="T8" s="291">
        <v>1</v>
      </c>
      <c r="U8" s="291">
        <v>2</v>
      </c>
      <c r="V8" s="291">
        <f t="shared" si="1"/>
        <v>-1</v>
      </c>
      <c r="W8" s="291"/>
      <c r="X8" s="291"/>
      <c r="AA8" s="435"/>
    </row>
    <row r="9" spans="1:27" x14ac:dyDescent="0.2">
      <c r="A9" s="281"/>
      <c r="B9" s="281"/>
      <c r="C9" s="281"/>
      <c r="D9" s="281"/>
      <c r="F9" s="292"/>
      <c r="G9" s="292"/>
      <c r="H9" s="292"/>
      <c r="I9" s="292"/>
      <c r="L9" s="291">
        <v>32</v>
      </c>
      <c r="M9" s="291">
        <v>7</v>
      </c>
      <c r="N9" s="291">
        <v>3</v>
      </c>
      <c r="O9" s="473">
        <f t="shared" si="0"/>
        <v>-7</v>
      </c>
      <c r="P9" s="291"/>
      <c r="Q9" s="291"/>
      <c r="R9" s="291"/>
      <c r="S9" s="291">
        <v>25</v>
      </c>
      <c r="T9" s="291">
        <v>3</v>
      </c>
      <c r="U9" s="291">
        <v>2</v>
      </c>
      <c r="V9" s="291">
        <f t="shared" si="1"/>
        <v>-3</v>
      </c>
      <c r="W9" s="291"/>
      <c r="X9" s="291"/>
      <c r="AA9" s="435"/>
    </row>
    <row r="10" spans="1:27" x14ac:dyDescent="0.2">
      <c r="A10" s="184" t="s">
        <v>297</v>
      </c>
      <c r="B10" s="16">
        <v>23</v>
      </c>
      <c r="C10" s="16">
        <v>33</v>
      </c>
      <c r="D10" s="188">
        <v>56</v>
      </c>
      <c r="L10" s="291">
        <v>33</v>
      </c>
      <c r="M10" s="291">
        <v>6</v>
      </c>
      <c r="N10" s="291">
        <v>4</v>
      </c>
      <c r="O10" s="473">
        <f t="shared" si="0"/>
        <v>-6</v>
      </c>
      <c r="P10" s="291"/>
      <c r="Q10" s="291"/>
      <c r="R10" s="291"/>
      <c r="S10" s="291">
        <v>26</v>
      </c>
      <c r="T10" s="291">
        <v>39</v>
      </c>
      <c r="U10" s="291">
        <v>35</v>
      </c>
      <c r="V10" s="291">
        <f t="shared" si="1"/>
        <v>-39</v>
      </c>
      <c r="W10" s="291"/>
      <c r="X10" s="291"/>
      <c r="AA10" s="435"/>
    </row>
    <row r="11" spans="1:27" x14ac:dyDescent="0.2">
      <c r="A11" s="186" t="s">
        <v>298</v>
      </c>
      <c r="B11" s="19">
        <v>41</v>
      </c>
      <c r="C11" s="19">
        <v>28</v>
      </c>
      <c r="D11" s="189">
        <v>69</v>
      </c>
      <c r="L11" s="291">
        <v>34</v>
      </c>
      <c r="M11" s="291">
        <v>4</v>
      </c>
      <c r="N11" s="291">
        <v>4</v>
      </c>
      <c r="O11" s="473">
        <f t="shared" si="0"/>
        <v>-4</v>
      </c>
      <c r="P11" s="291"/>
      <c r="Q11" s="291"/>
      <c r="R11" s="291"/>
      <c r="S11" s="291">
        <v>27</v>
      </c>
      <c r="T11" s="291">
        <v>172</v>
      </c>
      <c r="U11" s="291">
        <v>214</v>
      </c>
      <c r="V11" s="291">
        <f t="shared" si="1"/>
        <v>-172</v>
      </c>
      <c r="W11" s="291"/>
      <c r="X11" s="291"/>
      <c r="AA11" s="435"/>
    </row>
    <row r="12" spans="1:27" x14ac:dyDescent="0.2">
      <c r="A12" s="186" t="s">
        <v>299</v>
      </c>
      <c r="B12" s="19">
        <v>10</v>
      </c>
      <c r="C12" s="19">
        <v>10</v>
      </c>
      <c r="D12" s="189">
        <v>20</v>
      </c>
      <c r="L12" s="291">
        <v>35</v>
      </c>
      <c r="M12" s="291">
        <v>4</v>
      </c>
      <c r="N12" s="291">
        <v>2</v>
      </c>
      <c r="O12" s="291"/>
      <c r="P12" s="291"/>
      <c r="Q12" s="291"/>
      <c r="R12" s="291"/>
      <c r="S12" s="291">
        <v>28</v>
      </c>
      <c r="T12" s="291">
        <v>322</v>
      </c>
      <c r="U12" s="291">
        <v>331</v>
      </c>
      <c r="V12" s="291">
        <f t="shared" si="1"/>
        <v>-322</v>
      </c>
      <c r="W12" s="291"/>
      <c r="X12" s="291"/>
      <c r="AA12" s="435"/>
    </row>
    <row r="13" spans="1:27" x14ac:dyDescent="0.2">
      <c r="A13" s="186" t="s">
        <v>300</v>
      </c>
      <c r="B13" s="19">
        <v>1</v>
      </c>
      <c r="C13" s="19">
        <v>2</v>
      </c>
      <c r="D13" s="189">
        <v>3</v>
      </c>
      <c r="L13" s="291">
        <v>36</v>
      </c>
      <c r="M13" s="291">
        <v>4</v>
      </c>
      <c r="N13" s="291">
        <v>1</v>
      </c>
      <c r="O13" s="473">
        <f>-M13</f>
        <v>-4</v>
      </c>
      <c r="P13" s="291"/>
      <c r="Q13" s="291"/>
      <c r="R13" s="291"/>
      <c r="S13" s="291">
        <v>29</v>
      </c>
      <c r="T13" s="291">
        <v>368</v>
      </c>
      <c r="U13" s="291">
        <v>352</v>
      </c>
      <c r="V13" s="291">
        <f t="shared" si="1"/>
        <v>-368</v>
      </c>
      <c r="W13" s="291"/>
      <c r="X13" s="291"/>
      <c r="AA13" s="435"/>
    </row>
    <row r="14" spans="1:27" x14ac:dyDescent="0.2">
      <c r="A14" s="186" t="s">
        <v>301</v>
      </c>
      <c r="B14" s="19">
        <v>4</v>
      </c>
      <c r="C14" s="19"/>
      <c r="D14" s="189">
        <v>4</v>
      </c>
      <c r="L14" s="291">
        <v>37</v>
      </c>
      <c r="M14" s="291">
        <v>2</v>
      </c>
      <c r="N14" s="291">
        <v>5</v>
      </c>
      <c r="O14" s="473">
        <f>-M14</f>
        <v>-2</v>
      </c>
      <c r="P14" s="291"/>
      <c r="Q14" s="291"/>
      <c r="R14" s="291"/>
      <c r="S14" s="291">
        <v>30</v>
      </c>
      <c r="T14" s="291">
        <v>334</v>
      </c>
      <c r="U14" s="291">
        <v>311</v>
      </c>
      <c r="V14" s="291">
        <f t="shared" si="1"/>
        <v>-334</v>
      </c>
      <c r="W14" s="291"/>
      <c r="X14" s="291"/>
      <c r="AA14" s="435"/>
    </row>
    <row r="15" spans="1:27" x14ac:dyDescent="0.2">
      <c r="A15" s="186" t="s">
        <v>302</v>
      </c>
      <c r="B15" s="19">
        <v>1</v>
      </c>
      <c r="C15" s="19"/>
      <c r="D15" s="189">
        <v>1</v>
      </c>
      <c r="L15" s="291">
        <v>38</v>
      </c>
      <c r="M15" s="291"/>
      <c r="N15" s="291">
        <v>1</v>
      </c>
      <c r="O15" s="473">
        <f>-M15</f>
        <v>0</v>
      </c>
      <c r="P15" s="291"/>
      <c r="Q15" s="291"/>
      <c r="R15" s="291"/>
      <c r="S15" s="291">
        <v>31</v>
      </c>
      <c r="T15" s="291">
        <v>247</v>
      </c>
      <c r="U15" s="291">
        <v>242</v>
      </c>
      <c r="V15" s="291">
        <f t="shared" si="1"/>
        <v>-247</v>
      </c>
      <c r="W15" s="291"/>
      <c r="X15" s="291"/>
      <c r="AA15" s="435"/>
    </row>
    <row r="16" spans="1:27" x14ac:dyDescent="0.2">
      <c r="A16" s="186" t="s">
        <v>303</v>
      </c>
      <c r="B16" s="19"/>
      <c r="C16" s="19"/>
      <c r="D16" s="189"/>
      <c r="L16" s="291">
        <v>39</v>
      </c>
      <c r="M16" s="291"/>
      <c r="N16" s="291">
        <v>1</v>
      </c>
      <c r="O16" s="473">
        <f>-M16</f>
        <v>0</v>
      </c>
      <c r="P16" s="291"/>
      <c r="Q16" s="291"/>
      <c r="R16" s="291"/>
      <c r="S16" s="291">
        <v>32</v>
      </c>
      <c r="T16" s="291">
        <v>186</v>
      </c>
      <c r="U16" s="291">
        <v>160</v>
      </c>
      <c r="V16" s="291">
        <f t="shared" si="1"/>
        <v>-186</v>
      </c>
      <c r="W16" s="291"/>
      <c r="X16" s="291"/>
      <c r="AA16" s="435"/>
    </row>
    <row r="17" spans="1:27" x14ac:dyDescent="0.2">
      <c r="A17" s="186" t="s">
        <v>304</v>
      </c>
      <c r="B17" s="19"/>
      <c r="C17" s="19"/>
      <c r="D17" s="189"/>
      <c r="L17" s="291">
        <v>40</v>
      </c>
      <c r="M17" s="291"/>
      <c r="N17" s="291">
        <v>2</v>
      </c>
      <c r="O17" s="291"/>
      <c r="P17" s="291"/>
      <c r="Q17" s="291"/>
      <c r="R17" s="291"/>
      <c r="S17" s="291">
        <v>33</v>
      </c>
      <c r="T17" s="291">
        <v>143</v>
      </c>
      <c r="U17" s="291">
        <v>135</v>
      </c>
      <c r="V17" s="291">
        <f t="shared" si="1"/>
        <v>-143</v>
      </c>
      <c r="W17" s="291"/>
      <c r="X17" s="291"/>
      <c r="AA17" s="435"/>
    </row>
    <row r="18" spans="1:27" x14ac:dyDescent="0.2">
      <c r="A18" s="251" t="s">
        <v>305</v>
      </c>
      <c r="B18" s="190"/>
      <c r="C18" s="190"/>
      <c r="D18" s="191"/>
      <c r="L18" s="291">
        <v>44</v>
      </c>
      <c r="M18" s="291">
        <v>1</v>
      </c>
      <c r="N18" s="291"/>
      <c r="O18" s="473">
        <f>-M18</f>
        <v>-1</v>
      </c>
      <c r="P18" s="291"/>
      <c r="Q18" s="291"/>
      <c r="R18" s="291"/>
      <c r="S18" s="291">
        <v>34</v>
      </c>
      <c r="T18" s="291">
        <v>127</v>
      </c>
      <c r="U18" s="291">
        <v>86</v>
      </c>
      <c r="V18" s="291">
        <f t="shared" si="1"/>
        <v>-127</v>
      </c>
      <c r="W18" s="291"/>
      <c r="X18" s="291"/>
      <c r="AA18" s="435"/>
    </row>
    <row r="19" spans="1:27" x14ac:dyDescent="0.2">
      <c r="L19" s="291">
        <v>45</v>
      </c>
      <c r="M19" s="291">
        <v>1</v>
      </c>
      <c r="N19" s="291"/>
      <c r="O19" s="473">
        <f t="shared" ref="O19:O21" si="2">-M19</f>
        <v>-1</v>
      </c>
      <c r="P19" s="291"/>
      <c r="Q19" s="291"/>
      <c r="R19" s="291"/>
      <c r="S19" s="291">
        <v>35</v>
      </c>
      <c r="T19" s="291">
        <v>103</v>
      </c>
      <c r="U19" s="291">
        <v>70</v>
      </c>
      <c r="V19" s="291">
        <f t="shared" si="1"/>
        <v>-103</v>
      </c>
      <c r="W19" s="291"/>
      <c r="X19" s="291"/>
      <c r="AA19" s="435"/>
    </row>
    <row r="20" spans="1:27" x14ac:dyDescent="0.2">
      <c r="A20" s="98" t="s">
        <v>79</v>
      </c>
      <c r="B20" s="26">
        <f>SUM(B10:B18)</f>
        <v>80</v>
      </c>
      <c r="C20" s="127">
        <f t="shared" ref="C20:D20" si="3">SUM(C10:C18)</f>
        <v>73</v>
      </c>
      <c r="D20" s="27">
        <f t="shared" si="3"/>
        <v>153</v>
      </c>
      <c r="L20" s="291">
        <v>47</v>
      </c>
      <c r="M20" s="291">
        <v>1</v>
      </c>
      <c r="N20" s="291"/>
      <c r="O20" s="473">
        <f t="shared" si="2"/>
        <v>-1</v>
      </c>
      <c r="P20" s="291"/>
      <c r="Q20" s="291"/>
      <c r="R20" s="291"/>
      <c r="S20" s="291">
        <v>36</v>
      </c>
      <c r="T20" s="291">
        <v>51</v>
      </c>
      <c r="U20" s="291">
        <v>63</v>
      </c>
      <c r="V20" s="291">
        <f t="shared" si="1"/>
        <v>-51</v>
      </c>
      <c r="W20" s="291"/>
      <c r="X20" s="291"/>
      <c r="AA20" s="435"/>
    </row>
    <row r="21" spans="1:27" ht="13.5" x14ac:dyDescent="0.25">
      <c r="A21" s="252" t="s">
        <v>306</v>
      </c>
      <c r="B21" s="296">
        <f>B20/$D$20</f>
        <v>0.52287581699346408</v>
      </c>
      <c r="C21" s="296">
        <f t="shared" ref="C21:D21" si="4">C20/$D$20</f>
        <v>0.47712418300653597</v>
      </c>
      <c r="D21" s="296">
        <f t="shared" si="4"/>
        <v>1</v>
      </c>
      <c r="L21" s="291">
        <v>48</v>
      </c>
      <c r="M21" s="291">
        <v>2</v>
      </c>
      <c r="N21" s="291"/>
      <c r="O21" s="473">
        <f t="shared" si="2"/>
        <v>-2</v>
      </c>
      <c r="P21" s="291"/>
      <c r="Q21" s="291"/>
      <c r="R21" s="291"/>
      <c r="S21" s="291">
        <v>37</v>
      </c>
      <c r="T21" s="291">
        <v>50</v>
      </c>
      <c r="U21" s="291">
        <v>70</v>
      </c>
      <c r="V21" s="291">
        <f t="shared" si="1"/>
        <v>-50</v>
      </c>
      <c r="W21" s="291"/>
      <c r="X21" s="291"/>
      <c r="AA21" s="435"/>
    </row>
    <row r="22" spans="1:27" ht="13.5" x14ac:dyDescent="0.25">
      <c r="A22" s="253" t="s">
        <v>260</v>
      </c>
      <c r="B22" s="253" t="s">
        <v>498</v>
      </c>
      <c r="C22" s="253" t="s">
        <v>502</v>
      </c>
      <c r="D22" s="253" t="s">
        <v>498</v>
      </c>
      <c r="L22" s="291">
        <v>51</v>
      </c>
      <c r="M22" s="291">
        <v>1</v>
      </c>
      <c r="N22" s="291"/>
      <c r="O22" s="473"/>
      <c r="P22" s="291"/>
      <c r="Q22" s="291"/>
      <c r="R22" s="291"/>
      <c r="S22" s="291">
        <v>38</v>
      </c>
      <c r="T22" s="291">
        <v>30</v>
      </c>
      <c r="U22" s="291">
        <v>44</v>
      </c>
      <c r="V22" s="291">
        <f t="shared" si="1"/>
        <v>-30</v>
      </c>
      <c r="W22" s="291"/>
      <c r="X22" s="291"/>
      <c r="AA22" s="435"/>
    </row>
    <row r="23" spans="1:27" ht="13.5" x14ac:dyDescent="0.25">
      <c r="A23" s="254" t="s">
        <v>307</v>
      </c>
      <c r="B23" s="254" t="s">
        <v>502</v>
      </c>
      <c r="C23" s="254" t="s">
        <v>416</v>
      </c>
      <c r="D23" s="254" t="s">
        <v>416</v>
      </c>
      <c r="L23" s="291"/>
      <c r="M23" s="291"/>
      <c r="N23" s="291"/>
      <c r="O23" s="291"/>
      <c r="P23" s="291"/>
      <c r="Q23" s="291"/>
      <c r="R23" s="291"/>
      <c r="S23" s="291">
        <v>39</v>
      </c>
      <c r="T23" s="291">
        <v>35</v>
      </c>
      <c r="U23" s="291">
        <v>26</v>
      </c>
      <c r="V23" s="291">
        <f t="shared" si="1"/>
        <v>-35</v>
      </c>
      <c r="W23" s="291"/>
      <c r="X23" s="291"/>
      <c r="AA23" s="435"/>
    </row>
    <row r="24" spans="1:27" ht="19.5" customHeight="1" x14ac:dyDescent="0.2">
      <c r="A24" s="737" t="s">
        <v>619</v>
      </c>
      <c r="B24" s="737"/>
      <c r="C24" s="737"/>
      <c r="D24" s="737"/>
      <c r="L24" s="291"/>
      <c r="M24" s="291"/>
      <c r="N24" s="291"/>
      <c r="O24" s="291"/>
      <c r="P24" s="291"/>
      <c r="Q24" s="291"/>
      <c r="R24" s="291"/>
      <c r="S24" s="291">
        <v>40</v>
      </c>
      <c r="T24" s="291">
        <v>25</v>
      </c>
      <c r="U24" s="291">
        <v>17</v>
      </c>
      <c r="V24" s="291">
        <f t="shared" si="1"/>
        <v>-25</v>
      </c>
      <c r="W24" s="291"/>
      <c r="X24" s="291"/>
      <c r="AA24" s="435"/>
    </row>
    <row r="25" spans="1:27" x14ac:dyDescent="0.2">
      <c r="A25" s="738"/>
      <c r="B25" s="738"/>
      <c r="C25" s="738"/>
      <c r="D25" s="738"/>
      <c r="L25" s="291"/>
      <c r="M25" s="291"/>
      <c r="N25" s="291"/>
      <c r="O25" s="291"/>
      <c r="P25" s="291"/>
      <c r="Q25" s="291"/>
      <c r="R25" s="291"/>
      <c r="S25" s="291">
        <v>41</v>
      </c>
      <c r="T25" s="291">
        <v>12</v>
      </c>
      <c r="U25" s="291">
        <v>23</v>
      </c>
      <c r="V25" s="291">
        <f t="shared" si="1"/>
        <v>-12</v>
      </c>
      <c r="W25" s="291"/>
      <c r="X25" s="291"/>
      <c r="AA25" s="435"/>
    </row>
    <row r="26" spans="1:27" x14ac:dyDescent="0.2">
      <c r="B26" s="717" t="s">
        <v>686</v>
      </c>
      <c r="C26" s="717"/>
      <c r="D26" s="717"/>
      <c r="E26" s="717"/>
      <c r="F26" s="717"/>
      <c r="G26" s="717"/>
      <c r="H26" s="717"/>
      <c r="I26" s="717"/>
      <c r="L26" s="291"/>
      <c r="M26" s="291"/>
      <c r="N26" s="291"/>
      <c r="O26" s="291"/>
      <c r="P26" s="291"/>
      <c r="Q26" s="291"/>
      <c r="R26" s="291"/>
      <c r="S26" s="291">
        <v>42</v>
      </c>
      <c r="T26" s="291">
        <v>17</v>
      </c>
      <c r="U26" s="291">
        <v>16</v>
      </c>
      <c r="V26" s="291">
        <f t="shared" si="1"/>
        <v>-17</v>
      </c>
      <c r="W26" s="291"/>
      <c r="X26" s="291"/>
      <c r="AA26" s="435"/>
    </row>
    <row r="27" spans="1:27" s="33" customFormat="1" x14ac:dyDescent="0.2">
      <c r="B27" s="75"/>
      <c r="C27" s="75"/>
      <c r="D27" s="75"/>
      <c r="J27" s="453"/>
      <c r="K27" s="453"/>
      <c r="L27" s="291"/>
      <c r="M27" s="474"/>
      <c r="N27" s="474"/>
      <c r="O27" s="291"/>
      <c r="P27" s="474"/>
      <c r="Q27" s="474"/>
      <c r="R27" s="474"/>
      <c r="S27" s="474">
        <v>43</v>
      </c>
      <c r="T27" s="474">
        <v>12</v>
      </c>
      <c r="U27" s="474">
        <v>6</v>
      </c>
      <c r="V27" s="291">
        <f t="shared" si="1"/>
        <v>-12</v>
      </c>
      <c r="W27" s="474"/>
      <c r="X27" s="474"/>
      <c r="Y27" s="453"/>
      <c r="Z27" s="453"/>
      <c r="AA27" s="453"/>
    </row>
    <row r="28" spans="1:27" x14ac:dyDescent="0.2">
      <c r="A28" s="281" t="s">
        <v>296</v>
      </c>
      <c r="B28" s="281" t="s">
        <v>280</v>
      </c>
      <c r="C28" s="281" t="s">
        <v>281</v>
      </c>
      <c r="D28" s="279" t="s">
        <v>292</v>
      </c>
      <c r="L28" s="291"/>
      <c r="M28" s="291"/>
      <c r="N28" s="291"/>
      <c r="O28" s="291"/>
      <c r="P28" s="291"/>
      <c r="Q28" s="291"/>
      <c r="R28" s="291"/>
      <c r="S28" s="291">
        <v>44</v>
      </c>
      <c r="T28" s="291">
        <v>6</v>
      </c>
      <c r="U28" s="291">
        <v>9</v>
      </c>
      <c r="V28" s="291">
        <f t="shared" si="1"/>
        <v>-6</v>
      </c>
      <c r="W28" s="291"/>
      <c r="X28" s="291"/>
      <c r="AA28" s="435"/>
    </row>
    <row r="29" spans="1:27" x14ac:dyDescent="0.2">
      <c r="A29" s="281"/>
      <c r="B29" s="281"/>
      <c r="C29" s="281"/>
      <c r="D29" s="281"/>
      <c r="L29" s="291"/>
      <c r="M29" s="291"/>
      <c r="N29" s="291"/>
      <c r="O29" s="291"/>
      <c r="P29" s="291"/>
      <c r="Q29" s="291"/>
      <c r="R29" s="291"/>
      <c r="S29" s="291">
        <v>45</v>
      </c>
      <c r="T29" s="291">
        <v>11</v>
      </c>
      <c r="U29" s="291">
        <v>6</v>
      </c>
      <c r="V29" s="291">
        <f t="shared" si="1"/>
        <v>-11</v>
      </c>
      <c r="W29" s="291"/>
      <c r="X29" s="291"/>
      <c r="AA29" s="435"/>
    </row>
    <row r="30" spans="1:27" x14ac:dyDescent="0.2">
      <c r="A30" s="184" t="s">
        <v>297</v>
      </c>
      <c r="B30" s="16">
        <v>907</v>
      </c>
      <c r="C30" s="16">
        <v>938</v>
      </c>
      <c r="D30" s="188">
        <v>1845</v>
      </c>
      <c r="L30" s="291"/>
      <c r="M30" s="291"/>
      <c r="N30" s="291"/>
      <c r="O30" s="291"/>
      <c r="P30" s="291"/>
      <c r="Q30" s="291"/>
      <c r="R30" s="291"/>
      <c r="S30" s="291">
        <v>46</v>
      </c>
      <c r="T30" s="291">
        <v>12</v>
      </c>
      <c r="U30" s="291">
        <v>4</v>
      </c>
      <c r="V30" s="291">
        <f t="shared" si="1"/>
        <v>-12</v>
      </c>
      <c r="W30" s="291"/>
      <c r="X30" s="291"/>
      <c r="AA30" s="435"/>
    </row>
    <row r="31" spans="1:27" x14ac:dyDescent="0.2">
      <c r="A31" s="186" t="s">
        <v>298</v>
      </c>
      <c r="B31" s="19">
        <v>1037</v>
      </c>
      <c r="C31" s="19">
        <v>934</v>
      </c>
      <c r="D31" s="189">
        <v>1971</v>
      </c>
      <c r="L31" s="291"/>
      <c r="M31" s="291"/>
      <c r="N31" s="291"/>
      <c r="O31" s="291"/>
      <c r="P31" s="291"/>
      <c r="Q31" s="291"/>
      <c r="R31" s="291"/>
      <c r="S31" s="291">
        <v>47</v>
      </c>
      <c r="T31" s="291">
        <v>6</v>
      </c>
      <c r="U31" s="291">
        <v>8</v>
      </c>
      <c r="V31" s="291">
        <f t="shared" si="1"/>
        <v>-6</v>
      </c>
      <c r="W31" s="291"/>
      <c r="X31" s="291"/>
      <c r="AA31" s="435"/>
    </row>
    <row r="32" spans="1:27" x14ac:dyDescent="0.2">
      <c r="A32" s="186" t="s">
        <v>299</v>
      </c>
      <c r="B32" s="19">
        <v>269</v>
      </c>
      <c r="C32" s="19">
        <v>273</v>
      </c>
      <c r="D32" s="189">
        <v>542</v>
      </c>
      <c r="L32" s="291"/>
      <c r="M32" s="291"/>
      <c r="N32" s="291"/>
      <c r="O32" s="291"/>
      <c r="P32" s="291"/>
      <c r="Q32" s="291"/>
      <c r="R32" s="291"/>
      <c r="S32" s="291">
        <v>48</v>
      </c>
      <c r="T32" s="291">
        <v>8</v>
      </c>
      <c r="U32" s="291">
        <v>7</v>
      </c>
      <c r="V32" s="291">
        <f t="shared" si="1"/>
        <v>-8</v>
      </c>
      <c r="W32" s="291"/>
      <c r="X32" s="291"/>
      <c r="AA32" s="435"/>
    </row>
    <row r="33" spans="1:27" x14ac:dyDescent="0.2">
      <c r="A33" s="186" t="s">
        <v>300</v>
      </c>
      <c r="B33" s="19">
        <v>72</v>
      </c>
      <c r="C33" s="19">
        <v>71</v>
      </c>
      <c r="D33" s="189">
        <v>143</v>
      </c>
      <c r="L33" s="291"/>
      <c r="M33" s="291"/>
      <c r="N33" s="291"/>
      <c r="O33" s="291"/>
      <c r="P33" s="291"/>
      <c r="Q33" s="291"/>
      <c r="R33" s="291"/>
      <c r="S33" s="291">
        <v>49</v>
      </c>
      <c r="T33" s="291">
        <v>4</v>
      </c>
      <c r="U33" s="291">
        <v>4</v>
      </c>
      <c r="V33" s="291">
        <f t="shared" si="1"/>
        <v>-4</v>
      </c>
      <c r="W33" s="291"/>
      <c r="X33" s="291"/>
      <c r="AA33" s="435"/>
    </row>
    <row r="34" spans="1:27" x14ac:dyDescent="0.2">
      <c r="A34" s="186" t="s">
        <v>301</v>
      </c>
      <c r="B34" s="19">
        <v>41</v>
      </c>
      <c r="C34" s="19">
        <v>29</v>
      </c>
      <c r="D34" s="189">
        <v>70</v>
      </c>
      <c r="L34" s="291"/>
      <c r="M34" s="291"/>
      <c r="N34" s="291"/>
      <c r="O34" s="291"/>
      <c r="P34" s="291"/>
      <c r="Q34" s="291"/>
      <c r="R34" s="291"/>
      <c r="S34" s="291">
        <v>50</v>
      </c>
      <c r="T34" s="291">
        <v>7</v>
      </c>
      <c r="U34" s="291">
        <v>4</v>
      </c>
      <c r="V34" s="291">
        <f t="shared" si="1"/>
        <v>-7</v>
      </c>
      <c r="W34" s="291"/>
      <c r="X34" s="291"/>
      <c r="AA34" s="435"/>
    </row>
    <row r="35" spans="1:27" x14ac:dyDescent="0.2">
      <c r="A35" s="186" t="s">
        <v>302</v>
      </c>
      <c r="B35" s="19">
        <v>21</v>
      </c>
      <c r="C35" s="19">
        <v>5</v>
      </c>
      <c r="D35" s="189">
        <v>26</v>
      </c>
      <c r="L35" s="291"/>
      <c r="M35" s="291"/>
      <c r="N35" s="291"/>
      <c r="O35" s="291"/>
      <c r="P35" s="291"/>
      <c r="Q35" s="291"/>
      <c r="R35" s="291"/>
      <c r="S35" s="291">
        <v>51</v>
      </c>
      <c r="T35" s="291">
        <v>7</v>
      </c>
      <c r="U35" s="291">
        <v>1</v>
      </c>
      <c r="V35" s="291">
        <f t="shared" si="1"/>
        <v>-7</v>
      </c>
      <c r="W35" s="291"/>
      <c r="X35" s="291"/>
      <c r="AA35" s="435"/>
    </row>
    <row r="36" spans="1:27" x14ac:dyDescent="0.2">
      <c r="A36" s="186" t="s">
        <v>303</v>
      </c>
      <c r="B36" s="19">
        <v>2</v>
      </c>
      <c r="C36" s="19">
        <v>2</v>
      </c>
      <c r="D36" s="189">
        <v>4</v>
      </c>
      <c r="L36" s="291"/>
      <c r="M36" s="291"/>
      <c r="N36" s="291"/>
      <c r="O36" s="291"/>
      <c r="P36" s="291"/>
      <c r="Q36" s="291"/>
      <c r="R36" s="291"/>
      <c r="S36" s="291">
        <v>52</v>
      </c>
      <c r="T36" s="291">
        <v>2</v>
      </c>
      <c r="U36" s="291"/>
      <c r="V36" s="291">
        <f t="shared" si="1"/>
        <v>-2</v>
      </c>
      <c r="W36" s="291"/>
      <c r="X36" s="291"/>
      <c r="AA36" s="435"/>
    </row>
    <row r="37" spans="1:27" x14ac:dyDescent="0.2">
      <c r="A37" s="186" t="s">
        <v>304</v>
      </c>
      <c r="B37" s="19">
        <v>5</v>
      </c>
      <c r="C37" s="19">
        <v>1</v>
      </c>
      <c r="D37" s="189">
        <v>6</v>
      </c>
      <c r="L37" s="291"/>
      <c r="M37" s="291"/>
      <c r="N37" s="291"/>
      <c r="O37" s="291"/>
      <c r="P37" s="291"/>
      <c r="Q37" s="291"/>
      <c r="R37" s="291"/>
      <c r="S37" s="291">
        <v>53</v>
      </c>
      <c r="T37" s="291">
        <v>4</v>
      </c>
      <c r="U37" s="291"/>
      <c r="V37" s="291">
        <f t="shared" si="1"/>
        <v>-4</v>
      </c>
      <c r="W37" s="291"/>
      <c r="X37" s="291"/>
      <c r="AA37" s="435"/>
    </row>
    <row r="38" spans="1:27" x14ac:dyDescent="0.2">
      <c r="A38" s="251" t="s">
        <v>305</v>
      </c>
      <c r="B38" s="250"/>
      <c r="C38" s="250"/>
      <c r="D38" s="251"/>
      <c r="L38" s="291"/>
      <c r="M38" s="291"/>
      <c r="N38" s="291"/>
      <c r="O38" s="291"/>
      <c r="P38" s="291"/>
      <c r="Q38" s="291"/>
      <c r="R38" s="291"/>
      <c r="S38" s="291">
        <v>54</v>
      </c>
      <c r="T38" s="291">
        <v>1</v>
      </c>
      <c r="U38" s="291"/>
      <c r="V38" s="291">
        <f t="shared" si="1"/>
        <v>-1</v>
      </c>
      <c r="W38" s="291"/>
      <c r="X38" s="291"/>
      <c r="AA38" s="435"/>
    </row>
    <row r="39" spans="1:27" x14ac:dyDescent="0.2">
      <c r="L39" s="291"/>
      <c r="M39" s="291"/>
      <c r="N39" s="291"/>
      <c r="O39" s="291"/>
      <c r="P39" s="291"/>
      <c r="Q39" s="291"/>
      <c r="R39" s="291"/>
      <c r="S39" s="291">
        <v>56</v>
      </c>
      <c r="T39" s="291">
        <v>1</v>
      </c>
      <c r="U39" s="291"/>
      <c r="V39" s="291">
        <f t="shared" si="1"/>
        <v>-1</v>
      </c>
      <c r="W39" s="291"/>
      <c r="X39" s="291"/>
      <c r="AA39" s="435"/>
    </row>
    <row r="40" spans="1:27" ht="25.5" x14ac:dyDescent="0.2">
      <c r="A40" s="297" t="s">
        <v>415</v>
      </c>
      <c r="B40" s="298">
        <f>SUM(B30:B38)</f>
        <v>2354</v>
      </c>
      <c r="C40" s="298">
        <f t="shared" ref="C40:D40" si="5">SUM(C30:C38)</f>
        <v>2253</v>
      </c>
      <c r="D40" s="299">
        <f t="shared" si="5"/>
        <v>4607</v>
      </c>
      <c r="L40" s="291"/>
      <c r="M40" s="291"/>
      <c r="N40" s="291"/>
      <c r="O40" s="291"/>
      <c r="P40" s="291"/>
      <c r="Q40" s="291"/>
      <c r="R40" s="291"/>
      <c r="S40" s="291">
        <v>58</v>
      </c>
      <c r="T40" s="291"/>
      <c r="U40" s="291">
        <v>2</v>
      </c>
      <c r="V40" s="291">
        <f t="shared" si="1"/>
        <v>0</v>
      </c>
      <c r="W40" s="291"/>
      <c r="X40" s="291"/>
      <c r="AA40" s="435"/>
    </row>
    <row r="41" spans="1:27" ht="13.5" x14ac:dyDescent="0.25">
      <c r="A41" s="252" t="s">
        <v>306</v>
      </c>
      <c r="B41" s="296">
        <f>B40/$D$40</f>
        <v>0.51096158020403737</v>
      </c>
      <c r="C41" s="296">
        <f t="shared" ref="C41:D41" si="6">C40/$D$40</f>
        <v>0.48903841979596269</v>
      </c>
      <c r="D41" s="296">
        <f t="shared" si="6"/>
        <v>1</v>
      </c>
      <c r="L41" s="291"/>
      <c r="M41" s="291"/>
      <c r="N41" s="291"/>
      <c r="O41" s="291"/>
      <c r="P41" s="291"/>
      <c r="Q41" s="291"/>
      <c r="R41" s="291"/>
      <c r="S41" s="291">
        <v>59</v>
      </c>
      <c r="T41" s="291">
        <v>1</v>
      </c>
      <c r="U41" s="291"/>
      <c r="V41" s="291">
        <f t="shared" si="1"/>
        <v>-1</v>
      </c>
      <c r="W41" s="291"/>
      <c r="X41" s="291"/>
      <c r="AA41" s="435"/>
    </row>
    <row r="42" spans="1:27" ht="13.5" x14ac:dyDescent="0.25">
      <c r="A42" s="253" t="s">
        <v>260</v>
      </c>
      <c r="B42" s="253" t="s">
        <v>498</v>
      </c>
      <c r="C42" s="253" t="s">
        <v>502</v>
      </c>
      <c r="D42" s="253" t="s">
        <v>502</v>
      </c>
      <c r="L42" s="291"/>
      <c r="M42" s="291"/>
      <c r="N42" s="291"/>
      <c r="O42" s="291"/>
      <c r="P42" s="291"/>
      <c r="Q42" s="291"/>
      <c r="R42" s="291"/>
      <c r="S42" s="291">
        <v>60</v>
      </c>
      <c r="T42" s="291">
        <v>3</v>
      </c>
      <c r="U42" s="291"/>
      <c r="V42" s="291">
        <f t="shared" si="1"/>
        <v>-3</v>
      </c>
      <c r="W42" s="291"/>
      <c r="X42" s="291"/>
      <c r="AA42" s="435"/>
    </row>
    <row r="43" spans="1:27" ht="13.5" x14ac:dyDescent="0.25">
      <c r="A43" s="254" t="s">
        <v>307</v>
      </c>
      <c r="B43" s="254" t="s">
        <v>416</v>
      </c>
      <c r="C43" s="254" t="s">
        <v>416</v>
      </c>
      <c r="D43" s="254" t="s">
        <v>416</v>
      </c>
      <c r="L43" s="291"/>
      <c r="M43" s="291"/>
      <c r="N43" s="291"/>
      <c r="O43" s="291"/>
      <c r="P43" s="291"/>
      <c r="Q43" s="291"/>
      <c r="R43" s="291"/>
      <c r="S43" s="291">
        <v>61</v>
      </c>
      <c r="T43" s="291">
        <v>1</v>
      </c>
      <c r="U43" s="291">
        <v>1</v>
      </c>
      <c r="V43" s="291">
        <f t="shared" si="1"/>
        <v>-1</v>
      </c>
      <c r="W43" s="291"/>
      <c r="X43" s="291"/>
      <c r="AA43" s="435"/>
    </row>
    <row r="44" spans="1:27" x14ac:dyDescent="0.2">
      <c r="A44" s="524" t="s">
        <v>618</v>
      </c>
      <c r="L44" s="291"/>
      <c r="M44" s="291"/>
      <c r="N44" s="291"/>
      <c r="O44" s="291"/>
      <c r="P44" s="291"/>
      <c r="Q44" s="291"/>
      <c r="R44" s="291"/>
      <c r="S44" s="291">
        <v>62</v>
      </c>
      <c r="T44" s="291">
        <v>1</v>
      </c>
      <c r="U44" s="291"/>
      <c r="V44" s="291">
        <f t="shared" si="1"/>
        <v>-1</v>
      </c>
      <c r="W44" s="291"/>
      <c r="X44" s="291"/>
      <c r="AA44" s="435"/>
    </row>
    <row r="45" spans="1:27" x14ac:dyDescent="0.2">
      <c r="L45" s="291"/>
      <c r="M45" s="291"/>
      <c r="N45" s="291"/>
      <c r="O45" s="291"/>
      <c r="P45" s="291"/>
      <c r="Q45" s="291"/>
      <c r="R45" s="291"/>
      <c r="S45" s="291"/>
      <c r="T45" s="291"/>
      <c r="U45" s="291"/>
      <c r="V45" s="291"/>
      <c r="W45" s="291"/>
      <c r="X45" s="291"/>
      <c r="AA45" s="435"/>
    </row>
    <row r="46" spans="1:27" x14ac:dyDescent="0.2">
      <c r="L46" s="291"/>
      <c r="M46" s="291"/>
      <c r="N46" s="291"/>
      <c r="O46" s="291"/>
      <c r="P46" s="291"/>
      <c r="Q46" s="291"/>
      <c r="R46" s="291"/>
      <c r="S46" s="291"/>
      <c r="T46" s="291"/>
      <c r="U46" s="291"/>
      <c r="V46" s="291"/>
      <c r="W46" s="291"/>
      <c r="X46" s="291"/>
      <c r="AA46" s="435"/>
    </row>
    <row r="47" spans="1:27" x14ac:dyDescent="0.2">
      <c r="L47" s="291"/>
      <c r="M47" s="291"/>
      <c r="N47" s="291"/>
      <c r="O47" s="291"/>
      <c r="P47" s="291"/>
      <c r="Q47" s="291"/>
      <c r="R47" s="291"/>
      <c r="S47" s="291"/>
      <c r="T47" s="291"/>
      <c r="U47" s="291"/>
      <c r="V47" s="291"/>
      <c r="W47" s="291"/>
      <c r="X47" s="291"/>
      <c r="AA47" s="435"/>
    </row>
    <row r="48" spans="1:27" x14ac:dyDescent="0.2">
      <c r="L48" s="291"/>
      <c r="M48" s="291"/>
      <c r="N48" s="291"/>
      <c r="O48" s="291"/>
      <c r="P48" s="291"/>
      <c r="Q48" s="291"/>
      <c r="R48" s="291"/>
      <c r="S48" s="291"/>
      <c r="T48" s="291"/>
      <c r="U48" s="291"/>
      <c r="V48" s="291"/>
      <c r="W48" s="291"/>
      <c r="X48" s="291"/>
      <c r="AA48" s="435"/>
    </row>
    <row r="49" spans="12:27" x14ac:dyDescent="0.2">
      <c r="L49" s="291"/>
      <c r="M49" s="291"/>
      <c r="N49" s="291"/>
      <c r="O49" s="291"/>
      <c r="P49" s="291"/>
      <c r="Q49" s="291"/>
      <c r="R49" s="291"/>
      <c r="S49" s="291"/>
      <c r="T49" s="291"/>
      <c r="U49" s="291"/>
      <c r="V49" s="291"/>
      <c r="W49" s="291"/>
      <c r="X49" s="291"/>
      <c r="AA49" s="435"/>
    </row>
    <row r="50" spans="12:27" x14ac:dyDescent="0.2">
      <c r="L50" s="291"/>
      <c r="M50" s="291"/>
      <c r="N50" s="291"/>
      <c r="O50" s="291"/>
      <c r="P50" s="291"/>
      <c r="Q50" s="291"/>
      <c r="R50" s="291"/>
      <c r="S50" s="291"/>
      <c r="T50" s="291"/>
      <c r="U50" s="291"/>
      <c r="V50" s="291"/>
      <c r="W50" s="291"/>
      <c r="X50" s="291"/>
      <c r="AA50" s="435"/>
    </row>
    <row r="51" spans="12:27" x14ac:dyDescent="0.2">
      <c r="L51" s="291"/>
      <c r="M51" s="291"/>
      <c r="N51" s="291"/>
      <c r="O51" s="291"/>
      <c r="P51" s="291"/>
      <c r="Q51" s="291"/>
      <c r="R51" s="291"/>
      <c r="S51" s="291"/>
      <c r="T51" s="291"/>
      <c r="U51" s="291"/>
      <c r="V51" s="291"/>
      <c r="W51" s="291"/>
      <c r="X51" s="291"/>
      <c r="AA51" s="435"/>
    </row>
    <row r="52" spans="12:27" x14ac:dyDescent="0.2">
      <c r="L52" s="291"/>
      <c r="M52" s="291"/>
      <c r="N52" s="291"/>
      <c r="O52" s="291"/>
      <c r="P52" s="291"/>
      <c r="Q52" s="291"/>
      <c r="R52" s="291"/>
      <c r="S52" s="291"/>
      <c r="T52" s="291"/>
      <c r="U52" s="291"/>
      <c r="V52" s="291"/>
      <c r="W52" s="291"/>
      <c r="X52" s="291"/>
      <c r="AA52" s="435"/>
    </row>
    <row r="53" spans="12:27" x14ac:dyDescent="0.2">
      <c r="L53" s="291"/>
      <c r="M53" s="291"/>
      <c r="N53" s="291"/>
      <c r="O53" s="291"/>
      <c r="P53" s="291"/>
      <c r="Q53" s="291"/>
      <c r="R53" s="291"/>
      <c r="S53" s="291"/>
      <c r="T53" s="291"/>
      <c r="U53" s="291"/>
      <c r="V53" s="291"/>
      <c r="W53" s="291"/>
      <c r="X53" s="291"/>
      <c r="AA53" s="435"/>
    </row>
    <row r="54" spans="12:27" x14ac:dyDescent="0.2">
      <c r="L54" s="291"/>
      <c r="M54" s="291"/>
      <c r="N54" s="291"/>
      <c r="O54" s="291"/>
      <c r="P54" s="291"/>
      <c r="Q54" s="291"/>
      <c r="R54" s="291"/>
      <c r="S54" s="291"/>
      <c r="T54" s="291"/>
      <c r="U54" s="291"/>
      <c r="V54" s="291"/>
      <c r="W54" s="291"/>
      <c r="X54" s="291"/>
    </row>
  </sheetData>
  <mergeCells count="4">
    <mergeCell ref="A3:I3"/>
    <mergeCell ref="B6:I6"/>
    <mergeCell ref="B26:I26"/>
    <mergeCell ref="A24:D25"/>
  </mergeCells>
  <printOptions horizontalCentered="1"/>
  <pageMargins left="0.70866141732283472" right="0.70866141732283472" top="0.74803149606299213" bottom="0.74803149606299213" header="0.31496062992125984" footer="0.31496062992125984"/>
  <pageSetup paperSize="9" scale="69" firstPageNumber="35" fitToHeight="0" orientation="portrait" r:id="rId1"/>
  <headerFooter>
    <oddFooter>&amp;CPage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tabColor rgb="FF92D050"/>
    <pageSetUpPr fitToPage="1"/>
  </sheetPr>
  <dimension ref="A3:H140"/>
  <sheetViews>
    <sheetView showGridLines="0" zoomScaleNormal="100" workbookViewId="0">
      <selection activeCell="P26" sqref="P26"/>
    </sheetView>
  </sheetViews>
  <sheetFormatPr baseColWidth="10" defaultRowHeight="12.75" x14ac:dyDescent="0.2"/>
  <cols>
    <col min="1" max="1" width="38.83203125" bestFit="1" customWidth="1"/>
    <col min="2" max="2" width="17.5" bestFit="1" customWidth="1"/>
    <col min="3" max="3" width="22.1640625" bestFit="1" customWidth="1"/>
    <col min="4" max="4" width="6.33203125" customWidth="1"/>
    <col min="5" max="5" width="19.6640625" customWidth="1"/>
    <col min="6" max="6" width="15" customWidth="1"/>
    <col min="7" max="7" width="9" customWidth="1"/>
    <col min="8" max="8" width="22.6640625" customWidth="1"/>
  </cols>
  <sheetData>
    <row r="3" spans="1:8" ht="29.25" customHeight="1" x14ac:dyDescent="0.2">
      <c r="A3" s="685" t="s">
        <v>678</v>
      </c>
      <c r="B3" s="685"/>
      <c r="C3" s="685"/>
      <c r="D3" s="685"/>
      <c r="E3" s="685"/>
      <c r="F3" s="110"/>
      <c r="G3" s="110"/>
      <c r="H3" s="110"/>
    </row>
    <row r="6" spans="1:8" ht="51" x14ac:dyDescent="0.2">
      <c r="A6" s="47" t="s">
        <v>405</v>
      </c>
      <c r="B6" s="47" t="s">
        <v>406</v>
      </c>
      <c r="C6" s="92" t="s">
        <v>407</v>
      </c>
      <c r="E6" s="216" t="s">
        <v>409</v>
      </c>
    </row>
    <row r="7" spans="1:8" s="33" customFormat="1" x14ac:dyDescent="0.2">
      <c r="A7" s="115"/>
      <c r="B7" s="115"/>
      <c r="C7" s="282"/>
      <c r="E7" s="116"/>
    </row>
    <row r="9" spans="1:8" ht="13.5" x14ac:dyDescent="0.25">
      <c r="A9" s="111" t="s">
        <v>255</v>
      </c>
      <c r="B9" s="206">
        <v>59</v>
      </c>
      <c r="C9" s="454">
        <v>29</v>
      </c>
      <c r="E9" s="81">
        <f>C9/B9</f>
        <v>0.49152542372881358</v>
      </c>
    </row>
    <row r="10" spans="1:8" x14ac:dyDescent="0.2">
      <c r="A10" s="587" t="s">
        <v>120</v>
      </c>
      <c r="B10" s="579">
        <v>56</v>
      </c>
      <c r="C10" s="584">
        <v>28</v>
      </c>
      <c r="D10" s="571"/>
      <c r="E10" s="572">
        <f t="shared" ref="E10:E62" si="0">C10/B10</f>
        <v>0.5</v>
      </c>
      <c r="F10" s="571"/>
    </row>
    <row r="11" spans="1:8" x14ac:dyDescent="0.2">
      <c r="A11" s="587" t="s">
        <v>310</v>
      </c>
      <c r="B11" s="581">
        <v>1</v>
      </c>
      <c r="C11" s="586">
        <v>1</v>
      </c>
      <c r="D11" s="571"/>
      <c r="E11" s="574">
        <f t="shared" si="0"/>
        <v>1</v>
      </c>
      <c r="F11" s="571"/>
    </row>
    <row r="12" spans="1:8" x14ac:dyDescent="0.2">
      <c r="A12" s="587" t="s">
        <v>122</v>
      </c>
      <c r="B12" s="581">
        <v>2</v>
      </c>
      <c r="C12" s="586">
        <v>0</v>
      </c>
      <c r="D12" s="571"/>
      <c r="E12" s="574">
        <f t="shared" si="0"/>
        <v>0</v>
      </c>
      <c r="F12" s="571"/>
    </row>
    <row r="13" spans="1:8" ht="13.5" x14ac:dyDescent="0.25">
      <c r="A13" s="578" t="s">
        <v>256</v>
      </c>
      <c r="B13" s="582">
        <v>11</v>
      </c>
      <c r="C13" s="588">
        <v>5</v>
      </c>
      <c r="D13" s="571"/>
      <c r="E13" s="575">
        <f t="shared" si="0"/>
        <v>0.45454545454545453</v>
      </c>
      <c r="F13" s="571"/>
    </row>
    <row r="14" spans="1:8" x14ac:dyDescent="0.2">
      <c r="A14" s="587" t="s">
        <v>123</v>
      </c>
      <c r="B14" s="579">
        <v>9</v>
      </c>
      <c r="C14" s="584">
        <v>3</v>
      </c>
      <c r="D14" s="571"/>
      <c r="E14" s="572">
        <f t="shared" si="0"/>
        <v>0.33333333333333331</v>
      </c>
      <c r="F14" s="571"/>
    </row>
    <row r="15" spans="1:8" x14ac:dyDescent="0.2">
      <c r="A15" s="587" t="s">
        <v>124</v>
      </c>
      <c r="B15" s="581">
        <v>2</v>
      </c>
      <c r="C15" s="586">
        <v>2</v>
      </c>
      <c r="D15" s="571"/>
      <c r="E15" s="574">
        <f t="shared" si="0"/>
        <v>1</v>
      </c>
      <c r="F15" s="571"/>
    </row>
    <row r="16" spans="1:8" ht="13.5" x14ac:dyDescent="0.25">
      <c r="A16" s="578" t="s">
        <v>230</v>
      </c>
      <c r="B16" s="582">
        <v>15</v>
      </c>
      <c r="C16" s="588">
        <v>4</v>
      </c>
      <c r="D16" s="571"/>
      <c r="E16" s="575">
        <f t="shared" si="0"/>
        <v>0.26666666666666666</v>
      </c>
      <c r="F16" s="571"/>
    </row>
    <row r="17" spans="1:6" x14ac:dyDescent="0.2">
      <c r="A17" s="587" t="s">
        <v>126</v>
      </c>
      <c r="B17" s="579">
        <v>2</v>
      </c>
      <c r="C17" s="584">
        <v>0</v>
      </c>
      <c r="D17" s="571"/>
      <c r="E17" s="572">
        <f t="shared" si="0"/>
        <v>0</v>
      </c>
      <c r="F17" s="571"/>
    </row>
    <row r="18" spans="1:6" x14ac:dyDescent="0.2">
      <c r="A18" s="587" t="s">
        <v>125</v>
      </c>
      <c r="B18" s="581">
        <v>13</v>
      </c>
      <c r="C18" s="586">
        <v>4</v>
      </c>
      <c r="D18" s="571"/>
      <c r="E18" s="574">
        <f t="shared" si="0"/>
        <v>0.30769230769230771</v>
      </c>
      <c r="F18" s="571"/>
    </row>
    <row r="19" spans="1:6" ht="13.5" x14ac:dyDescent="0.25">
      <c r="A19" s="578" t="s">
        <v>231</v>
      </c>
      <c r="B19" s="582">
        <v>49</v>
      </c>
      <c r="C19" s="588">
        <v>16</v>
      </c>
      <c r="D19" s="571"/>
      <c r="E19" s="575">
        <f t="shared" si="0"/>
        <v>0.32653061224489793</v>
      </c>
      <c r="F19" s="571"/>
    </row>
    <row r="20" spans="1:6" x14ac:dyDescent="0.2">
      <c r="A20" s="587" t="s">
        <v>127</v>
      </c>
      <c r="B20" s="579">
        <v>25</v>
      </c>
      <c r="C20" s="584">
        <v>1</v>
      </c>
      <c r="D20" s="571"/>
      <c r="E20" s="572">
        <f t="shared" si="0"/>
        <v>0.04</v>
      </c>
      <c r="F20" s="571"/>
    </row>
    <row r="21" spans="1:6" x14ac:dyDescent="0.2">
      <c r="A21" s="587" t="s">
        <v>128</v>
      </c>
      <c r="B21" s="579">
        <v>5</v>
      </c>
      <c r="C21" s="584">
        <v>4</v>
      </c>
      <c r="D21" s="571"/>
      <c r="E21" s="572">
        <f t="shared" si="0"/>
        <v>0.8</v>
      </c>
      <c r="F21" s="571"/>
    </row>
    <row r="22" spans="1:6" x14ac:dyDescent="0.2">
      <c r="A22" s="587" t="s">
        <v>129</v>
      </c>
      <c r="B22" s="579">
        <v>3</v>
      </c>
      <c r="C22" s="584">
        <v>3</v>
      </c>
      <c r="D22" s="571"/>
      <c r="E22" s="572">
        <f t="shared" si="0"/>
        <v>1</v>
      </c>
      <c r="F22" s="571"/>
    </row>
    <row r="23" spans="1:6" x14ac:dyDescent="0.2">
      <c r="A23" s="587" t="s">
        <v>131</v>
      </c>
      <c r="B23" s="581">
        <v>16</v>
      </c>
      <c r="C23" s="586">
        <v>8</v>
      </c>
      <c r="D23" s="571"/>
      <c r="E23" s="574">
        <f t="shared" si="0"/>
        <v>0.5</v>
      </c>
      <c r="F23" s="571"/>
    </row>
    <row r="24" spans="1:6" ht="13.5" x14ac:dyDescent="0.25">
      <c r="A24" s="578" t="s">
        <v>232</v>
      </c>
      <c r="B24" s="582">
        <v>22</v>
      </c>
      <c r="C24" s="588">
        <v>11</v>
      </c>
      <c r="D24" s="571"/>
      <c r="E24" s="575">
        <f t="shared" si="0"/>
        <v>0.5</v>
      </c>
      <c r="F24" s="571"/>
    </row>
    <row r="25" spans="1:6" x14ac:dyDescent="0.2">
      <c r="A25" s="587" t="s">
        <v>132</v>
      </c>
      <c r="B25" s="579">
        <v>22</v>
      </c>
      <c r="C25" s="584">
        <v>11</v>
      </c>
      <c r="D25" s="571"/>
      <c r="E25" s="572">
        <f t="shared" si="0"/>
        <v>0.5</v>
      </c>
      <c r="F25" s="571"/>
    </row>
    <row r="26" spans="1:6" ht="13.5" x14ac:dyDescent="0.25">
      <c r="A26" s="578" t="s">
        <v>233</v>
      </c>
      <c r="B26" s="582">
        <v>20</v>
      </c>
      <c r="C26" s="588">
        <v>6</v>
      </c>
      <c r="D26" s="571"/>
      <c r="E26" s="575">
        <f t="shared" si="0"/>
        <v>0.3</v>
      </c>
      <c r="F26" s="571"/>
    </row>
    <row r="27" spans="1:6" x14ac:dyDescent="0.2">
      <c r="A27" s="587" t="s">
        <v>585</v>
      </c>
      <c r="B27" s="579">
        <v>20</v>
      </c>
      <c r="C27" s="584">
        <v>6</v>
      </c>
      <c r="D27" s="571"/>
      <c r="E27" s="572">
        <f t="shared" si="0"/>
        <v>0.3</v>
      </c>
      <c r="F27" s="571"/>
    </row>
    <row r="28" spans="1:6" ht="13.5" x14ac:dyDescent="0.25">
      <c r="A28" s="578" t="s">
        <v>234</v>
      </c>
      <c r="B28" s="582">
        <v>4</v>
      </c>
      <c r="C28" s="588">
        <v>3</v>
      </c>
      <c r="D28" s="571"/>
      <c r="E28" s="575">
        <f t="shared" si="0"/>
        <v>0.75</v>
      </c>
      <c r="F28" s="571"/>
    </row>
    <row r="29" spans="1:6" x14ac:dyDescent="0.2">
      <c r="A29" s="304" t="s">
        <v>133</v>
      </c>
      <c r="B29" s="185">
        <v>4</v>
      </c>
      <c r="C29" s="285">
        <v>3</v>
      </c>
      <c r="E29" s="59">
        <f t="shared" si="0"/>
        <v>0.75</v>
      </c>
      <c r="F29" s="571"/>
    </row>
    <row r="30" spans="1:6" ht="13.5" x14ac:dyDescent="0.25">
      <c r="A30" s="578" t="s">
        <v>235</v>
      </c>
      <c r="B30" s="582">
        <v>36</v>
      </c>
      <c r="C30" s="588">
        <v>17</v>
      </c>
      <c r="D30" s="571"/>
      <c r="E30" s="575">
        <f t="shared" si="0"/>
        <v>0.47222222222222221</v>
      </c>
      <c r="F30" s="571"/>
    </row>
    <row r="31" spans="1:6" x14ac:dyDescent="0.2">
      <c r="A31" s="587" t="s">
        <v>134</v>
      </c>
      <c r="B31" s="579">
        <v>2</v>
      </c>
      <c r="C31" s="584">
        <v>1</v>
      </c>
      <c r="D31" s="571"/>
      <c r="E31" s="572">
        <f t="shared" si="0"/>
        <v>0.5</v>
      </c>
      <c r="F31" s="571"/>
    </row>
    <row r="32" spans="1:6" x14ac:dyDescent="0.2">
      <c r="A32" s="587" t="s">
        <v>135</v>
      </c>
      <c r="B32" s="579">
        <v>9</v>
      </c>
      <c r="C32" s="584">
        <v>5</v>
      </c>
      <c r="D32" s="571"/>
      <c r="E32" s="572">
        <f t="shared" si="0"/>
        <v>0.55555555555555558</v>
      </c>
      <c r="F32" s="571"/>
    </row>
    <row r="33" spans="1:6" x14ac:dyDescent="0.2">
      <c r="A33" s="587" t="s">
        <v>136</v>
      </c>
      <c r="B33" s="579">
        <v>8</v>
      </c>
      <c r="C33" s="584">
        <v>4</v>
      </c>
      <c r="D33" s="571"/>
      <c r="E33" s="572">
        <f t="shared" si="0"/>
        <v>0.5</v>
      </c>
      <c r="F33" s="571"/>
    </row>
    <row r="34" spans="1:6" x14ac:dyDescent="0.2">
      <c r="A34" s="587" t="s">
        <v>137</v>
      </c>
      <c r="B34" s="579">
        <v>7</v>
      </c>
      <c r="C34" s="584">
        <v>4</v>
      </c>
      <c r="D34" s="571"/>
      <c r="E34" s="572">
        <f t="shared" si="0"/>
        <v>0.5714285714285714</v>
      </c>
      <c r="F34" s="571"/>
    </row>
    <row r="35" spans="1:6" x14ac:dyDescent="0.2">
      <c r="A35" s="587" t="s">
        <v>138</v>
      </c>
      <c r="B35" s="579">
        <v>10</v>
      </c>
      <c r="C35" s="584">
        <v>3</v>
      </c>
      <c r="D35" s="571"/>
      <c r="E35" s="572">
        <f t="shared" si="0"/>
        <v>0.3</v>
      </c>
      <c r="F35" s="571"/>
    </row>
    <row r="36" spans="1:6" ht="13.5" x14ac:dyDescent="0.25">
      <c r="A36" s="578" t="s">
        <v>236</v>
      </c>
      <c r="B36" s="582">
        <v>20</v>
      </c>
      <c r="C36" s="588">
        <v>6</v>
      </c>
      <c r="D36" s="571"/>
      <c r="E36" s="575">
        <f t="shared" si="0"/>
        <v>0.3</v>
      </c>
      <c r="F36" s="571"/>
    </row>
    <row r="37" spans="1:6" x14ac:dyDescent="0.2">
      <c r="A37" s="587" t="s">
        <v>140</v>
      </c>
      <c r="B37" s="579">
        <v>20</v>
      </c>
      <c r="C37" s="584">
        <v>6</v>
      </c>
      <c r="D37" s="571"/>
      <c r="E37" s="572">
        <f t="shared" si="0"/>
        <v>0.3</v>
      </c>
      <c r="F37" s="571"/>
    </row>
    <row r="38" spans="1:6" ht="13.5" x14ac:dyDescent="0.25">
      <c r="A38" s="578" t="s">
        <v>237</v>
      </c>
      <c r="B38" s="582">
        <v>33</v>
      </c>
      <c r="C38" s="588">
        <v>12</v>
      </c>
      <c r="D38" s="571"/>
      <c r="E38" s="575">
        <f t="shared" si="0"/>
        <v>0.36363636363636365</v>
      </c>
      <c r="F38" s="571"/>
    </row>
    <row r="39" spans="1:6" x14ac:dyDescent="0.2">
      <c r="A39" s="587" t="s">
        <v>142</v>
      </c>
      <c r="B39" s="579">
        <v>3</v>
      </c>
      <c r="C39" s="584">
        <v>2</v>
      </c>
      <c r="D39" s="571"/>
      <c r="E39" s="572">
        <f t="shared" si="0"/>
        <v>0.66666666666666663</v>
      </c>
      <c r="F39" s="571"/>
    </row>
    <row r="40" spans="1:6" x14ac:dyDescent="0.2">
      <c r="A40" s="587" t="s">
        <v>553</v>
      </c>
      <c r="B40" s="579">
        <v>29</v>
      </c>
      <c r="C40" s="584">
        <v>10</v>
      </c>
      <c r="D40" s="571"/>
      <c r="E40" s="572">
        <f t="shared" si="0"/>
        <v>0.34482758620689657</v>
      </c>
      <c r="F40" s="571"/>
    </row>
    <row r="41" spans="1:6" x14ac:dyDescent="0.2">
      <c r="A41" s="304" t="s">
        <v>143</v>
      </c>
      <c r="B41" s="204">
        <v>1</v>
      </c>
      <c r="C41" s="286">
        <v>0</v>
      </c>
      <c r="E41" s="60">
        <f t="shared" si="0"/>
        <v>0</v>
      </c>
      <c r="F41" s="571"/>
    </row>
    <row r="42" spans="1:6" ht="13.5" x14ac:dyDescent="0.25">
      <c r="A42" s="578" t="s">
        <v>238</v>
      </c>
      <c r="B42" s="582">
        <v>2</v>
      </c>
      <c r="C42" s="588">
        <v>1</v>
      </c>
      <c r="D42" s="571"/>
      <c r="E42" s="575">
        <f t="shared" si="0"/>
        <v>0.5</v>
      </c>
      <c r="F42" s="571"/>
    </row>
    <row r="43" spans="1:6" x14ac:dyDescent="0.2">
      <c r="A43" s="306" t="s">
        <v>555</v>
      </c>
      <c r="B43" s="207">
        <v>2</v>
      </c>
      <c r="C43" s="287">
        <v>1</v>
      </c>
      <c r="E43" s="213">
        <f t="shared" si="0"/>
        <v>0.5</v>
      </c>
      <c r="F43" s="571"/>
    </row>
    <row r="44" spans="1:6" ht="13.5" x14ac:dyDescent="0.25">
      <c r="A44" s="578" t="s">
        <v>586</v>
      </c>
      <c r="B44" s="582">
        <v>8</v>
      </c>
      <c r="C44" s="588">
        <v>4</v>
      </c>
      <c r="D44" s="571"/>
      <c r="E44" s="575">
        <f t="shared" si="0"/>
        <v>0.5</v>
      </c>
      <c r="F44" s="571"/>
    </row>
    <row r="45" spans="1:6" x14ac:dyDescent="0.2">
      <c r="A45" s="305" t="s">
        <v>145</v>
      </c>
      <c r="B45" s="185">
        <v>5</v>
      </c>
      <c r="C45" s="285">
        <v>1</v>
      </c>
      <c r="E45" s="59">
        <f t="shared" si="0"/>
        <v>0.2</v>
      </c>
      <c r="F45" s="571"/>
    </row>
    <row r="46" spans="1:6" x14ac:dyDescent="0.2">
      <c r="A46" s="304" t="s">
        <v>146</v>
      </c>
      <c r="B46" s="185">
        <v>3</v>
      </c>
      <c r="C46" s="285">
        <v>3</v>
      </c>
      <c r="E46" s="59">
        <f t="shared" si="0"/>
        <v>1</v>
      </c>
      <c r="F46" s="571"/>
    </row>
    <row r="47" spans="1:6" ht="13.5" x14ac:dyDescent="0.25">
      <c r="A47" s="578" t="s">
        <v>239</v>
      </c>
      <c r="B47" s="582">
        <v>4</v>
      </c>
      <c r="C47" s="588">
        <v>3</v>
      </c>
      <c r="D47" s="571"/>
      <c r="E47" s="575">
        <f t="shared" si="0"/>
        <v>0.75</v>
      </c>
      <c r="F47" s="571"/>
    </row>
    <row r="48" spans="1:6" x14ac:dyDescent="0.2">
      <c r="A48" s="587" t="s">
        <v>147</v>
      </c>
      <c r="B48" s="580">
        <v>4</v>
      </c>
      <c r="C48" s="585">
        <v>3</v>
      </c>
      <c r="D48" s="571"/>
      <c r="E48" s="573">
        <f t="shared" si="0"/>
        <v>0.75</v>
      </c>
      <c r="F48" s="571"/>
    </row>
    <row r="49" spans="1:6" ht="13.5" x14ac:dyDescent="0.25">
      <c r="A49" s="111" t="s">
        <v>240</v>
      </c>
      <c r="B49" s="206">
        <v>38</v>
      </c>
      <c r="C49" s="454">
        <v>11</v>
      </c>
      <c r="E49" s="81">
        <f t="shared" si="0"/>
        <v>0.28947368421052633</v>
      </c>
      <c r="F49" s="571"/>
    </row>
    <row r="50" spans="1:6" x14ac:dyDescent="0.2">
      <c r="A50" s="303" t="s">
        <v>148</v>
      </c>
      <c r="B50" s="207">
        <v>1</v>
      </c>
      <c r="C50" s="287">
        <v>0</v>
      </c>
      <c r="E50" s="213">
        <f t="shared" si="0"/>
        <v>0</v>
      </c>
      <c r="F50" s="571"/>
    </row>
    <row r="51" spans="1:6" x14ac:dyDescent="0.2">
      <c r="A51" s="587" t="s">
        <v>149</v>
      </c>
      <c r="B51" s="580">
        <v>10</v>
      </c>
      <c r="C51" s="585">
        <v>2</v>
      </c>
      <c r="D51" s="571"/>
      <c r="E51" s="573">
        <f t="shared" si="0"/>
        <v>0.2</v>
      </c>
      <c r="F51" s="571"/>
    </row>
    <row r="52" spans="1:6" x14ac:dyDescent="0.2">
      <c r="A52" s="587" t="s">
        <v>150</v>
      </c>
      <c r="B52" s="579">
        <v>5</v>
      </c>
      <c r="C52" s="584">
        <v>2</v>
      </c>
      <c r="D52" s="571"/>
      <c r="E52" s="572">
        <f t="shared" si="0"/>
        <v>0.4</v>
      </c>
      <c r="F52" s="571"/>
    </row>
    <row r="53" spans="1:6" x14ac:dyDescent="0.2">
      <c r="A53" s="304" t="s">
        <v>151</v>
      </c>
      <c r="B53" s="185">
        <v>10</v>
      </c>
      <c r="C53" s="285">
        <v>2</v>
      </c>
      <c r="E53" s="59">
        <f t="shared" si="0"/>
        <v>0.2</v>
      </c>
      <c r="F53" s="571"/>
    </row>
    <row r="54" spans="1:6" x14ac:dyDescent="0.2">
      <c r="A54" s="304" t="s">
        <v>152</v>
      </c>
      <c r="B54" s="185">
        <v>4</v>
      </c>
      <c r="C54" s="285">
        <v>3</v>
      </c>
      <c r="E54" s="59">
        <f t="shared" si="0"/>
        <v>0.75</v>
      </c>
      <c r="F54" s="571"/>
    </row>
    <row r="55" spans="1:6" x14ac:dyDescent="0.2">
      <c r="A55" s="304" t="s">
        <v>154</v>
      </c>
      <c r="B55" s="185">
        <v>4</v>
      </c>
      <c r="C55" s="285">
        <v>1</v>
      </c>
      <c r="E55" s="59">
        <f t="shared" si="0"/>
        <v>0.25</v>
      </c>
      <c r="F55" s="571"/>
    </row>
    <row r="56" spans="1:6" x14ac:dyDescent="0.2">
      <c r="A56" s="304" t="s">
        <v>156</v>
      </c>
      <c r="B56" s="185">
        <v>4</v>
      </c>
      <c r="C56" s="285">
        <v>1</v>
      </c>
      <c r="E56" s="59">
        <f t="shared" si="0"/>
        <v>0.25</v>
      </c>
      <c r="F56" s="571"/>
    </row>
    <row r="57" spans="1:6" ht="13.5" x14ac:dyDescent="0.25">
      <c r="A57" s="578" t="s">
        <v>241</v>
      </c>
      <c r="B57" s="582">
        <v>9</v>
      </c>
      <c r="C57" s="588">
        <v>3</v>
      </c>
      <c r="D57" s="571"/>
      <c r="E57" s="575">
        <f t="shared" si="0"/>
        <v>0.33333333333333331</v>
      </c>
      <c r="F57" s="571"/>
    </row>
    <row r="58" spans="1:6" x14ac:dyDescent="0.2">
      <c r="A58" s="587" t="s">
        <v>157</v>
      </c>
      <c r="B58" s="580">
        <v>9</v>
      </c>
      <c r="C58" s="585">
        <v>3</v>
      </c>
      <c r="D58" s="571"/>
      <c r="E58" s="573">
        <f t="shared" si="0"/>
        <v>0.33333333333333331</v>
      </c>
      <c r="F58" s="571"/>
    </row>
    <row r="59" spans="1:6" ht="13.5" x14ac:dyDescent="0.25">
      <c r="A59" s="578" t="s">
        <v>242</v>
      </c>
      <c r="B59" s="582">
        <v>63</v>
      </c>
      <c r="C59" s="588">
        <v>24</v>
      </c>
      <c r="D59" s="571"/>
      <c r="E59" s="575">
        <f t="shared" si="0"/>
        <v>0.38095238095238093</v>
      </c>
      <c r="F59" s="571"/>
    </row>
    <row r="60" spans="1:6" x14ac:dyDescent="0.2">
      <c r="A60" s="304" t="s">
        <v>158</v>
      </c>
      <c r="B60" s="185">
        <v>13</v>
      </c>
      <c r="C60" s="285">
        <v>4</v>
      </c>
      <c r="E60" s="59">
        <f t="shared" si="0"/>
        <v>0.30769230769230771</v>
      </c>
      <c r="F60" s="571"/>
    </row>
    <row r="61" spans="1:6" x14ac:dyDescent="0.2">
      <c r="A61" s="303" t="s">
        <v>159</v>
      </c>
      <c r="B61" s="579">
        <v>23</v>
      </c>
      <c r="C61" s="584">
        <v>12</v>
      </c>
      <c r="E61" s="572">
        <f t="shared" si="0"/>
        <v>0.52173913043478259</v>
      </c>
      <c r="F61" s="571"/>
    </row>
    <row r="62" spans="1:6" x14ac:dyDescent="0.2">
      <c r="A62" s="587" t="s">
        <v>160</v>
      </c>
      <c r="B62" s="579">
        <v>10</v>
      </c>
      <c r="C62" s="584">
        <v>3</v>
      </c>
      <c r="D62" s="571"/>
      <c r="E62" s="572">
        <f t="shared" si="0"/>
        <v>0.3</v>
      </c>
      <c r="F62" s="571"/>
    </row>
    <row r="63" spans="1:6" x14ac:dyDescent="0.2">
      <c r="A63" s="587" t="s">
        <v>588</v>
      </c>
      <c r="B63" s="579">
        <v>3</v>
      </c>
      <c r="C63" s="584">
        <v>2</v>
      </c>
      <c r="D63" s="571"/>
      <c r="E63" s="572">
        <f t="shared" ref="E63:E134" si="1">C63/B63</f>
        <v>0.66666666666666663</v>
      </c>
      <c r="F63" s="571"/>
    </row>
    <row r="64" spans="1:6" x14ac:dyDescent="0.2">
      <c r="A64" s="587" t="s">
        <v>161</v>
      </c>
      <c r="B64" s="579">
        <v>6</v>
      </c>
      <c r="C64" s="584">
        <v>1</v>
      </c>
      <c r="D64" s="571"/>
      <c r="E64" s="572">
        <f t="shared" si="1"/>
        <v>0.16666666666666666</v>
      </c>
      <c r="F64" s="571"/>
    </row>
    <row r="65" spans="1:6" x14ac:dyDescent="0.2">
      <c r="A65" s="304" t="s">
        <v>164</v>
      </c>
      <c r="B65" s="185">
        <v>3</v>
      </c>
      <c r="C65" s="285">
        <v>1</v>
      </c>
      <c r="E65" s="59">
        <f t="shared" si="1"/>
        <v>0.33333333333333331</v>
      </c>
      <c r="F65" s="571"/>
    </row>
    <row r="66" spans="1:6" x14ac:dyDescent="0.2">
      <c r="A66" s="587" t="s">
        <v>165</v>
      </c>
      <c r="B66" s="579">
        <v>4</v>
      </c>
      <c r="C66" s="584">
        <v>0</v>
      </c>
      <c r="D66" s="571"/>
      <c r="E66" s="572">
        <f t="shared" si="1"/>
        <v>0</v>
      </c>
      <c r="F66" s="571"/>
    </row>
    <row r="67" spans="1:6" x14ac:dyDescent="0.2">
      <c r="A67" s="587" t="s">
        <v>166</v>
      </c>
      <c r="B67" s="579">
        <v>1</v>
      </c>
      <c r="C67" s="584">
        <v>1</v>
      </c>
      <c r="D67" s="571"/>
      <c r="E67" s="572">
        <f t="shared" si="1"/>
        <v>1</v>
      </c>
      <c r="F67" s="571"/>
    </row>
    <row r="68" spans="1:6" ht="13.5" x14ac:dyDescent="0.25">
      <c r="A68" s="578" t="s">
        <v>243</v>
      </c>
      <c r="B68" s="582">
        <v>45</v>
      </c>
      <c r="C68" s="588">
        <v>22</v>
      </c>
      <c r="D68" s="571"/>
      <c r="E68" s="575">
        <f t="shared" si="1"/>
        <v>0.48888888888888887</v>
      </c>
      <c r="F68" s="571"/>
    </row>
    <row r="69" spans="1:6" x14ac:dyDescent="0.2">
      <c r="A69" s="587" t="s">
        <v>480</v>
      </c>
      <c r="B69" s="579">
        <v>31</v>
      </c>
      <c r="C69" s="584">
        <v>15</v>
      </c>
      <c r="D69" s="571"/>
      <c r="E69" s="572">
        <f t="shared" si="1"/>
        <v>0.4838709677419355</v>
      </c>
      <c r="F69" s="571"/>
    </row>
    <row r="70" spans="1:6" x14ac:dyDescent="0.2">
      <c r="A70" s="587" t="s">
        <v>167</v>
      </c>
      <c r="B70" s="579">
        <v>6</v>
      </c>
      <c r="C70" s="584">
        <v>3</v>
      </c>
      <c r="D70" s="571"/>
      <c r="E70" s="572">
        <f t="shared" si="1"/>
        <v>0.5</v>
      </c>
      <c r="F70" s="571"/>
    </row>
    <row r="71" spans="1:6" x14ac:dyDescent="0.2">
      <c r="A71" s="587" t="s">
        <v>170</v>
      </c>
      <c r="B71" s="579">
        <v>8</v>
      </c>
      <c r="C71" s="584">
        <v>4</v>
      </c>
      <c r="D71" s="571"/>
      <c r="E71" s="572">
        <f t="shared" si="1"/>
        <v>0.5</v>
      </c>
      <c r="F71" s="571"/>
    </row>
    <row r="72" spans="1:6" ht="13.5" x14ac:dyDescent="0.25">
      <c r="A72" s="578" t="s">
        <v>244</v>
      </c>
      <c r="B72" s="582">
        <v>18</v>
      </c>
      <c r="C72" s="588">
        <v>9</v>
      </c>
      <c r="D72" s="571"/>
      <c r="E72" s="575">
        <f t="shared" si="1"/>
        <v>0.5</v>
      </c>
      <c r="F72" s="571"/>
    </row>
    <row r="73" spans="1:6" x14ac:dyDescent="0.2">
      <c r="A73" s="304" t="s">
        <v>171</v>
      </c>
      <c r="B73" s="185">
        <v>18</v>
      </c>
      <c r="C73" s="285">
        <v>9</v>
      </c>
      <c r="E73" s="59">
        <f t="shared" si="1"/>
        <v>0.5</v>
      </c>
      <c r="F73" s="571"/>
    </row>
    <row r="74" spans="1:6" ht="13.5" x14ac:dyDescent="0.25">
      <c r="A74" s="578" t="s">
        <v>245</v>
      </c>
      <c r="B74" s="582">
        <v>41</v>
      </c>
      <c r="C74" s="588">
        <v>14</v>
      </c>
      <c r="D74" s="571"/>
      <c r="E74" s="575">
        <f t="shared" si="1"/>
        <v>0.34146341463414637</v>
      </c>
      <c r="F74" s="571"/>
    </row>
    <row r="75" spans="1:6" x14ac:dyDescent="0.2">
      <c r="A75" s="304" t="s">
        <v>173</v>
      </c>
      <c r="B75" s="185">
        <v>9</v>
      </c>
      <c r="C75" s="285">
        <v>1</v>
      </c>
      <c r="E75" s="59">
        <f t="shared" si="1"/>
        <v>0.1111111111111111</v>
      </c>
      <c r="F75" s="571"/>
    </row>
    <row r="76" spans="1:6" x14ac:dyDescent="0.2">
      <c r="A76" s="305" t="s">
        <v>174</v>
      </c>
      <c r="B76" s="185">
        <v>8</v>
      </c>
      <c r="C76" s="285">
        <v>3</v>
      </c>
      <c r="E76" s="59">
        <f t="shared" si="1"/>
        <v>0.375</v>
      </c>
      <c r="F76" s="571"/>
    </row>
    <row r="77" spans="1:6" x14ac:dyDescent="0.2">
      <c r="A77" s="304" t="s">
        <v>172</v>
      </c>
      <c r="B77" s="185">
        <v>23</v>
      </c>
      <c r="C77" s="285">
        <v>10</v>
      </c>
      <c r="E77" s="59">
        <f t="shared" si="1"/>
        <v>0.43478260869565216</v>
      </c>
      <c r="F77" s="571"/>
    </row>
    <row r="78" spans="1:6" x14ac:dyDescent="0.2">
      <c r="A78" s="587" t="s">
        <v>589</v>
      </c>
      <c r="B78" s="580">
        <v>1</v>
      </c>
      <c r="C78" s="585">
        <v>0</v>
      </c>
      <c r="D78" s="571"/>
      <c r="E78" s="573">
        <f t="shared" ref="E78" si="2">C78/B78</f>
        <v>0</v>
      </c>
      <c r="F78" s="571"/>
    </row>
    <row r="79" spans="1:6" ht="13.5" x14ac:dyDescent="0.25">
      <c r="A79" s="578" t="s">
        <v>246</v>
      </c>
      <c r="B79" s="582">
        <v>24</v>
      </c>
      <c r="C79" s="588">
        <v>10</v>
      </c>
      <c r="D79" s="571"/>
      <c r="E79" s="575">
        <f t="shared" si="1"/>
        <v>0.41666666666666669</v>
      </c>
      <c r="F79" s="571"/>
    </row>
    <row r="80" spans="1:6" x14ac:dyDescent="0.2">
      <c r="A80" s="304" t="s">
        <v>175</v>
      </c>
      <c r="B80" s="185">
        <v>21</v>
      </c>
      <c r="C80" s="285">
        <v>8</v>
      </c>
      <c r="E80" s="59">
        <f t="shared" si="1"/>
        <v>0.38095238095238093</v>
      </c>
      <c r="F80" s="571"/>
    </row>
    <row r="81" spans="1:6" x14ac:dyDescent="0.2">
      <c r="A81" s="303" t="s">
        <v>176</v>
      </c>
      <c r="B81" s="185">
        <v>3</v>
      </c>
      <c r="C81" s="285">
        <v>2</v>
      </c>
      <c r="E81" s="59">
        <f t="shared" si="1"/>
        <v>0.66666666666666663</v>
      </c>
      <c r="F81" s="571"/>
    </row>
    <row r="82" spans="1:6" ht="13.5" x14ac:dyDescent="0.25">
      <c r="A82" s="578" t="s">
        <v>257</v>
      </c>
      <c r="B82" s="582">
        <v>26</v>
      </c>
      <c r="C82" s="588">
        <v>17</v>
      </c>
      <c r="D82" s="571"/>
      <c r="E82" s="575">
        <f t="shared" si="1"/>
        <v>0.65384615384615385</v>
      </c>
      <c r="F82" s="571"/>
    </row>
    <row r="83" spans="1:6" x14ac:dyDescent="0.2">
      <c r="A83" s="304" t="s">
        <v>177</v>
      </c>
      <c r="B83" s="185">
        <v>8</v>
      </c>
      <c r="C83" s="285">
        <v>2</v>
      </c>
      <c r="E83" s="59">
        <f t="shared" si="1"/>
        <v>0.25</v>
      </c>
      <c r="F83" s="571"/>
    </row>
    <row r="84" spans="1:6" x14ac:dyDescent="0.2">
      <c r="A84" s="304" t="s">
        <v>178</v>
      </c>
      <c r="B84" s="185">
        <v>18</v>
      </c>
      <c r="C84" s="285">
        <v>15</v>
      </c>
      <c r="E84" s="59">
        <f t="shared" si="1"/>
        <v>0.83333333333333337</v>
      </c>
      <c r="F84" s="571"/>
    </row>
    <row r="85" spans="1:6" ht="13.5" x14ac:dyDescent="0.25">
      <c r="A85" s="578" t="s">
        <v>247</v>
      </c>
      <c r="B85" s="582">
        <v>195</v>
      </c>
      <c r="C85" s="588">
        <v>53</v>
      </c>
      <c r="D85" s="571"/>
      <c r="E85" s="575">
        <f t="shared" si="1"/>
        <v>0.27179487179487177</v>
      </c>
      <c r="F85" s="571"/>
    </row>
    <row r="86" spans="1:6" x14ac:dyDescent="0.2">
      <c r="A86" s="587" t="s">
        <v>179</v>
      </c>
      <c r="B86" s="579">
        <v>37</v>
      </c>
      <c r="C86" s="584">
        <v>12</v>
      </c>
      <c r="D86" s="571"/>
      <c r="E86" s="572">
        <f t="shared" si="1"/>
        <v>0.32432432432432434</v>
      </c>
      <c r="F86" s="571"/>
    </row>
    <row r="87" spans="1:6" x14ac:dyDescent="0.2">
      <c r="A87" s="587" t="s">
        <v>180</v>
      </c>
      <c r="B87" s="579">
        <v>7</v>
      </c>
      <c r="C87" s="584">
        <v>3</v>
      </c>
      <c r="D87" s="571"/>
      <c r="E87" s="572">
        <f t="shared" si="1"/>
        <v>0.42857142857142855</v>
      </c>
      <c r="F87" s="571"/>
    </row>
    <row r="88" spans="1:6" x14ac:dyDescent="0.2">
      <c r="A88" s="587" t="s">
        <v>181</v>
      </c>
      <c r="B88" s="579">
        <v>22</v>
      </c>
      <c r="C88" s="584">
        <v>6</v>
      </c>
      <c r="D88" s="571"/>
      <c r="E88" s="572">
        <f t="shared" si="1"/>
        <v>0.27272727272727271</v>
      </c>
      <c r="F88" s="571"/>
    </row>
    <row r="89" spans="1:6" x14ac:dyDescent="0.2">
      <c r="A89" s="587" t="s">
        <v>182</v>
      </c>
      <c r="B89" s="579">
        <v>28</v>
      </c>
      <c r="C89" s="584">
        <v>9</v>
      </c>
      <c r="D89" s="571"/>
      <c r="E89" s="572">
        <f t="shared" si="1"/>
        <v>0.32142857142857145</v>
      </c>
      <c r="F89" s="571"/>
    </row>
    <row r="90" spans="1:6" x14ac:dyDescent="0.2">
      <c r="A90" s="587" t="s">
        <v>183</v>
      </c>
      <c r="B90" s="579">
        <v>12</v>
      </c>
      <c r="C90" s="584">
        <v>2</v>
      </c>
      <c r="D90" s="571"/>
      <c r="E90" s="572">
        <f t="shared" si="1"/>
        <v>0.16666666666666666</v>
      </c>
      <c r="F90" s="571"/>
    </row>
    <row r="91" spans="1:6" x14ac:dyDescent="0.2">
      <c r="A91" s="587" t="s">
        <v>184</v>
      </c>
      <c r="B91" s="579">
        <v>24</v>
      </c>
      <c r="C91" s="584">
        <v>8</v>
      </c>
      <c r="D91" s="571"/>
      <c r="E91" s="572">
        <f t="shared" si="1"/>
        <v>0.33333333333333331</v>
      </c>
      <c r="F91" s="571"/>
    </row>
    <row r="92" spans="1:6" x14ac:dyDescent="0.2">
      <c r="A92" s="587" t="s">
        <v>185</v>
      </c>
      <c r="B92" s="579">
        <v>11</v>
      </c>
      <c r="C92" s="584">
        <v>0</v>
      </c>
      <c r="D92" s="571"/>
      <c r="E92" s="572">
        <f t="shared" si="1"/>
        <v>0</v>
      </c>
      <c r="F92" s="571"/>
    </row>
    <row r="93" spans="1:6" x14ac:dyDescent="0.2">
      <c r="A93" s="587" t="s">
        <v>186</v>
      </c>
      <c r="B93" s="579">
        <v>2</v>
      </c>
      <c r="C93" s="584">
        <v>1</v>
      </c>
      <c r="D93" s="571"/>
      <c r="E93" s="572">
        <f t="shared" si="1"/>
        <v>0.5</v>
      </c>
      <c r="F93" s="571"/>
    </row>
    <row r="94" spans="1:6" x14ac:dyDescent="0.2">
      <c r="A94" s="587" t="s">
        <v>187</v>
      </c>
      <c r="B94" s="579">
        <v>4</v>
      </c>
      <c r="C94" s="584">
        <v>0</v>
      </c>
      <c r="D94" s="571"/>
      <c r="E94" s="572">
        <f t="shared" si="1"/>
        <v>0</v>
      </c>
      <c r="F94" s="571"/>
    </row>
    <row r="95" spans="1:6" x14ac:dyDescent="0.2">
      <c r="A95" s="304" t="s">
        <v>188</v>
      </c>
      <c r="B95" s="185">
        <v>15</v>
      </c>
      <c r="C95" s="285">
        <v>0</v>
      </c>
      <c r="E95" s="59">
        <f t="shared" si="1"/>
        <v>0</v>
      </c>
      <c r="F95" s="571"/>
    </row>
    <row r="96" spans="1:6" x14ac:dyDescent="0.2">
      <c r="A96" s="304" t="s">
        <v>190</v>
      </c>
      <c r="B96" s="185">
        <v>3</v>
      </c>
      <c r="C96" s="285">
        <v>1</v>
      </c>
      <c r="E96" s="59">
        <f t="shared" si="1"/>
        <v>0.33333333333333331</v>
      </c>
      <c r="F96" s="571"/>
    </row>
    <row r="97" spans="1:6" x14ac:dyDescent="0.2">
      <c r="A97" s="587" t="s">
        <v>191</v>
      </c>
      <c r="B97" s="579">
        <v>5</v>
      </c>
      <c r="C97" s="584">
        <v>0</v>
      </c>
      <c r="D97" s="571"/>
      <c r="E97" s="572">
        <f t="shared" si="1"/>
        <v>0</v>
      </c>
      <c r="F97" s="571"/>
    </row>
    <row r="98" spans="1:6" x14ac:dyDescent="0.2">
      <c r="A98" s="587" t="s">
        <v>192</v>
      </c>
      <c r="B98" s="579">
        <v>8</v>
      </c>
      <c r="C98" s="584">
        <v>0</v>
      </c>
      <c r="D98" s="571"/>
      <c r="E98" s="572">
        <f t="shared" si="1"/>
        <v>0</v>
      </c>
      <c r="F98" s="571"/>
    </row>
    <row r="99" spans="1:6" x14ac:dyDescent="0.2">
      <c r="A99" s="587" t="s">
        <v>193</v>
      </c>
      <c r="B99" s="579">
        <v>3</v>
      </c>
      <c r="C99" s="584">
        <v>1</v>
      </c>
      <c r="D99" s="571"/>
      <c r="E99" s="572">
        <f t="shared" si="1"/>
        <v>0.33333333333333331</v>
      </c>
      <c r="F99" s="571"/>
    </row>
    <row r="100" spans="1:6" x14ac:dyDescent="0.2">
      <c r="A100" s="587" t="s">
        <v>195</v>
      </c>
      <c r="B100" s="579">
        <v>6</v>
      </c>
      <c r="C100" s="584">
        <v>6</v>
      </c>
      <c r="D100" s="571"/>
      <c r="E100" s="572">
        <f t="shared" si="1"/>
        <v>1</v>
      </c>
      <c r="F100" s="571"/>
    </row>
    <row r="101" spans="1:6" x14ac:dyDescent="0.2">
      <c r="A101" s="587" t="s">
        <v>196</v>
      </c>
      <c r="B101" s="579">
        <v>8</v>
      </c>
      <c r="C101" s="584">
        <v>4</v>
      </c>
      <c r="D101" s="571"/>
      <c r="E101" s="572">
        <f t="shared" si="1"/>
        <v>0.5</v>
      </c>
      <c r="F101" s="571"/>
    </row>
    <row r="102" spans="1:6" ht="13.5" x14ac:dyDescent="0.25">
      <c r="A102" s="111" t="s">
        <v>248</v>
      </c>
      <c r="B102" s="206">
        <v>30</v>
      </c>
      <c r="C102" s="454">
        <v>13</v>
      </c>
      <c r="E102" s="81">
        <f t="shared" si="1"/>
        <v>0.43333333333333335</v>
      </c>
      <c r="F102" s="571"/>
    </row>
    <row r="103" spans="1:6" x14ac:dyDescent="0.2">
      <c r="A103" s="304" t="s">
        <v>199</v>
      </c>
      <c r="B103" s="185">
        <v>5</v>
      </c>
      <c r="C103" s="285">
        <v>3</v>
      </c>
      <c r="E103" s="59">
        <f t="shared" si="1"/>
        <v>0.6</v>
      </c>
      <c r="F103" s="571"/>
    </row>
    <row r="104" spans="1:6" x14ac:dyDescent="0.2">
      <c r="A104" s="305" t="s">
        <v>198</v>
      </c>
      <c r="B104" s="185">
        <v>25</v>
      </c>
      <c r="C104" s="285">
        <v>10</v>
      </c>
      <c r="E104" s="59">
        <f t="shared" si="1"/>
        <v>0.4</v>
      </c>
      <c r="F104" s="571"/>
    </row>
    <row r="105" spans="1:6" ht="13.5" x14ac:dyDescent="0.25">
      <c r="A105" s="578" t="s">
        <v>249</v>
      </c>
      <c r="B105" s="582">
        <v>14</v>
      </c>
      <c r="C105" s="588">
        <v>3</v>
      </c>
      <c r="D105" s="571"/>
      <c r="E105" s="575">
        <f t="shared" si="1"/>
        <v>0.21428571428571427</v>
      </c>
      <c r="F105" s="571"/>
    </row>
    <row r="106" spans="1:6" x14ac:dyDescent="0.2">
      <c r="A106" s="304" t="s">
        <v>201</v>
      </c>
      <c r="B106" s="204">
        <v>12</v>
      </c>
      <c r="C106" s="286">
        <v>3</v>
      </c>
      <c r="E106" s="60">
        <f t="shared" si="1"/>
        <v>0.25</v>
      </c>
      <c r="F106" s="571"/>
    </row>
    <row r="107" spans="1:6" x14ac:dyDescent="0.2">
      <c r="A107" s="587" t="s">
        <v>202</v>
      </c>
      <c r="B107" s="581">
        <v>2</v>
      </c>
      <c r="C107" s="586">
        <v>0</v>
      </c>
      <c r="D107" s="571"/>
      <c r="E107" s="574">
        <f t="shared" ref="E107" si="3">C107/B107</f>
        <v>0</v>
      </c>
      <c r="F107" s="571"/>
    </row>
    <row r="108" spans="1:6" ht="13.5" x14ac:dyDescent="0.25">
      <c r="A108" s="111" t="s">
        <v>250</v>
      </c>
      <c r="B108" s="206">
        <v>50</v>
      </c>
      <c r="C108" s="454">
        <v>18</v>
      </c>
      <c r="E108" s="81">
        <f t="shared" si="1"/>
        <v>0.36</v>
      </c>
      <c r="F108" s="571"/>
    </row>
    <row r="109" spans="1:6" x14ac:dyDescent="0.2">
      <c r="A109" s="305" t="s">
        <v>203</v>
      </c>
      <c r="B109" s="183">
        <v>13</v>
      </c>
      <c r="C109" s="284">
        <v>5</v>
      </c>
      <c r="E109" s="58">
        <f t="shared" si="1"/>
        <v>0.38461538461538464</v>
      </c>
      <c r="F109" s="571"/>
    </row>
    <row r="110" spans="1:6" x14ac:dyDescent="0.2">
      <c r="A110" s="303" t="s">
        <v>205</v>
      </c>
      <c r="B110" s="185">
        <v>3</v>
      </c>
      <c r="C110" s="285">
        <v>2</v>
      </c>
      <c r="E110" s="59">
        <f t="shared" si="1"/>
        <v>0.66666666666666663</v>
      </c>
      <c r="F110" s="571"/>
    </row>
    <row r="111" spans="1:6" x14ac:dyDescent="0.2">
      <c r="A111" s="304" t="s">
        <v>206</v>
      </c>
      <c r="B111" s="185">
        <v>20</v>
      </c>
      <c r="C111" s="285">
        <v>6</v>
      </c>
      <c r="E111" s="59">
        <f t="shared" si="1"/>
        <v>0.3</v>
      </c>
      <c r="F111" s="571"/>
    </row>
    <row r="112" spans="1:6" x14ac:dyDescent="0.2">
      <c r="A112" s="305" t="s">
        <v>207</v>
      </c>
      <c r="B112" s="580">
        <v>11</v>
      </c>
      <c r="C112" s="585">
        <v>4</v>
      </c>
      <c r="D112" s="571"/>
      <c r="E112" s="573">
        <f t="shared" ref="E112:E132" si="4">C112/B112</f>
        <v>0.36363636363636365</v>
      </c>
      <c r="F112" s="571"/>
    </row>
    <row r="113" spans="1:6" x14ac:dyDescent="0.2">
      <c r="A113" s="304" t="s">
        <v>209</v>
      </c>
      <c r="B113" s="580">
        <v>3</v>
      </c>
      <c r="C113" s="585">
        <v>1</v>
      </c>
      <c r="D113" s="571"/>
      <c r="E113" s="573">
        <f t="shared" si="4"/>
        <v>0.33333333333333331</v>
      </c>
      <c r="F113" s="571"/>
    </row>
    <row r="114" spans="1:6" ht="13.5" x14ac:dyDescent="0.25">
      <c r="A114" s="578" t="s">
        <v>251</v>
      </c>
      <c r="B114" s="582">
        <v>23</v>
      </c>
      <c r="C114" s="588">
        <v>14</v>
      </c>
      <c r="D114" s="571"/>
      <c r="E114" s="575">
        <f t="shared" si="4"/>
        <v>0.60869565217391308</v>
      </c>
      <c r="F114" s="571"/>
    </row>
    <row r="115" spans="1:6" x14ac:dyDescent="0.2">
      <c r="A115" s="304" t="s">
        <v>211</v>
      </c>
      <c r="B115" s="580">
        <v>14</v>
      </c>
      <c r="C115" s="585">
        <v>11</v>
      </c>
      <c r="D115" s="571"/>
      <c r="E115" s="573">
        <f t="shared" si="4"/>
        <v>0.7857142857142857</v>
      </c>
      <c r="F115" s="571"/>
    </row>
    <row r="116" spans="1:6" x14ac:dyDescent="0.2">
      <c r="A116" s="304" t="s">
        <v>210</v>
      </c>
      <c r="B116" s="580">
        <v>9</v>
      </c>
      <c r="C116" s="585">
        <v>3</v>
      </c>
      <c r="D116" s="571"/>
      <c r="E116" s="573">
        <f t="shared" si="4"/>
        <v>0.33333333333333331</v>
      </c>
      <c r="F116" s="571"/>
    </row>
    <row r="117" spans="1:6" ht="13.5" x14ac:dyDescent="0.25">
      <c r="A117" s="578" t="s">
        <v>252</v>
      </c>
      <c r="B117" s="582">
        <v>27</v>
      </c>
      <c r="C117" s="588">
        <v>9</v>
      </c>
      <c r="D117" s="571"/>
      <c r="E117" s="575">
        <f t="shared" si="4"/>
        <v>0.33333333333333331</v>
      </c>
      <c r="F117" s="571"/>
    </row>
    <row r="118" spans="1:6" x14ac:dyDescent="0.2">
      <c r="A118" s="304" t="s">
        <v>214</v>
      </c>
      <c r="B118" s="580">
        <v>5</v>
      </c>
      <c r="C118" s="585">
        <v>2</v>
      </c>
      <c r="D118" s="571"/>
      <c r="E118" s="573">
        <f t="shared" si="4"/>
        <v>0.4</v>
      </c>
      <c r="F118" s="571"/>
    </row>
    <row r="119" spans="1:6" x14ac:dyDescent="0.2">
      <c r="A119" s="304" t="s">
        <v>213</v>
      </c>
      <c r="B119" s="580">
        <v>22</v>
      </c>
      <c r="C119" s="585">
        <v>7</v>
      </c>
      <c r="D119" s="571"/>
      <c r="E119" s="573">
        <f t="shared" si="4"/>
        <v>0.31818181818181818</v>
      </c>
      <c r="F119" s="571"/>
    </row>
    <row r="120" spans="1:6" ht="13.5" x14ac:dyDescent="0.25">
      <c r="A120" s="578" t="s">
        <v>253</v>
      </c>
      <c r="B120" s="582">
        <v>36</v>
      </c>
      <c r="C120" s="588">
        <v>13</v>
      </c>
      <c r="D120" s="571"/>
      <c r="E120" s="575">
        <f t="shared" si="4"/>
        <v>0.3611111111111111</v>
      </c>
      <c r="F120" s="571"/>
    </row>
    <row r="121" spans="1:6" x14ac:dyDescent="0.2">
      <c r="A121" s="303" t="s">
        <v>218</v>
      </c>
      <c r="B121" s="580">
        <v>1</v>
      </c>
      <c r="C121" s="585">
        <v>0</v>
      </c>
      <c r="D121" s="571"/>
      <c r="E121" s="573">
        <f t="shared" si="4"/>
        <v>0</v>
      </c>
      <c r="F121" s="571"/>
    </row>
    <row r="122" spans="1:6" x14ac:dyDescent="0.2">
      <c r="A122" s="304" t="s">
        <v>219</v>
      </c>
      <c r="B122" s="580">
        <v>9</v>
      </c>
      <c r="C122" s="585">
        <v>3</v>
      </c>
      <c r="D122" s="571"/>
      <c r="E122" s="573">
        <f t="shared" si="4"/>
        <v>0.33333333333333331</v>
      </c>
      <c r="F122" s="571"/>
    </row>
    <row r="123" spans="1:6" x14ac:dyDescent="0.2">
      <c r="A123" s="305" t="s">
        <v>220</v>
      </c>
      <c r="B123" s="580">
        <v>9</v>
      </c>
      <c r="C123" s="585">
        <v>0</v>
      </c>
      <c r="D123" s="571"/>
      <c r="E123" s="573">
        <f t="shared" si="4"/>
        <v>0</v>
      </c>
      <c r="F123" s="571"/>
    </row>
    <row r="124" spans="1:6" x14ac:dyDescent="0.2">
      <c r="A124" s="303" t="s">
        <v>222</v>
      </c>
      <c r="B124" s="580">
        <v>5</v>
      </c>
      <c r="C124" s="585">
        <v>0</v>
      </c>
      <c r="D124" s="571"/>
      <c r="E124" s="573">
        <f t="shared" si="4"/>
        <v>0</v>
      </c>
      <c r="F124" s="571"/>
    </row>
    <row r="125" spans="1:6" x14ac:dyDescent="0.2">
      <c r="A125" s="304" t="s">
        <v>223</v>
      </c>
      <c r="B125" s="580">
        <v>12</v>
      </c>
      <c r="C125" s="585">
        <v>10</v>
      </c>
      <c r="D125" s="571"/>
      <c r="E125" s="573">
        <f t="shared" si="4"/>
        <v>0.83333333333333337</v>
      </c>
      <c r="F125" s="571"/>
    </row>
    <row r="126" spans="1:6" ht="13.5" x14ac:dyDescent="0.25">
      <c r="A126" s="578" t="s">
        <v>254</v>
      </c>
      <c r="B126" s="582">
        <v>69</v>
      </c>
      <c r="C126" s="588">
        <v>13</v>
      </c>
      <c r="D126" s="571"/>
      <c r="E126" s="575">
        <f t="shared" si="4"/>
        <v>0.18840579710144928</v>
      </c>
      <c r="F126" s="571"/>
    </row>
    <row r="127" spans="1:6" x14ac:dyDescent="0.2">
      <c r="A127" s="304" t="s">
        <v>505</v>
      </c>
      <c r="B127" s="580">
        <v>3</v>
      </c>
      <c r="C127" s="585">
        <v>0</v>
      </c>
      <c r="D127" s="571"/>
      <c r="E127" s="573">
        <f t="shared" si="4"/>
        <v>0</v>
      </c>
      <c r="F127" s="571"/>
    </row>
    <row r="128" spans="1:6" x14ac:dyDescent="0.2">
      <c r="A128" s="304" t="s">
        <v>225</v>
      </c>
      <c r="B128" s="580">
        <v>3</v>
      </c>
      <c r="C128" s="585">
        <v>1</v>
      </c>
      <c r="D128" s="571"/>
      <c r="E128" s="573">
        <f t="shared" si="4"/>
        <v>0.33333333333333331</v>
      </c>
      <c r="F128" s="571"/>
    </row>
    <row r="129" spans="1:6" x14ac:dyDescent="0.2">
      <c r="A129" s="304" t="s">
        <v>226</v>
      </c>
      <c r="B129" s="580">
        <v>1</v>
      </c>
      <c r="C129" s="585">
        <v>0</v>
      </c>
      <c r="D129" s="571"/>
      <c r="E129" s="573">
        <f t="shared" si="4"/>
        <v>0</v>
      </c>
      <c r="F129" s="571"/>
    </row>
    <row r="130" spans="1:6" x14ac:dyDescent="0.2">
      <c r="A130" s="304" t="s">
        <v>228</v>
      </c>
      <c r="B130" s="580">
        <v>20</v>
      </c>
      <c r="C130" s="585">
        <v>7</v>
      </c>
      <c r="D130" s="571"/>
      <c r="E130" s="573">
        <f t="shared" si="4"/>
        <v>0.35</v>
      </c>
      <c r="F130" s="571"/>
    </row>
    <row r="131" spans="1:6" x14ac:dyDescent="0.2">
      <c r="A131" s="304" t="s">
        <v>229</v>
      </c>
      <c r="B131" s="580">
        <v>35</v>
      </c>
      <c r="C131" s="585">
        <v>5</v>
      </c>
      <c r="D131" s="571"/>
      <c r="E131" s="573">
        <f t="shared" si="4"/>
        <v>0.14285714285714285</v>
      </c>
      <c r="F131" s="571"/>
    </row>
    <row r="132" spans="1:6" x14ac:dyDescent="0.2">
      <c r="A132" s="250" t="s">
        <v>313</v>
      </c>
      <c r="B132" s="583">
        <v>7</v>
      </c>
      <c r="C132" s="583">
        <v>0</v>
      </c>
      <c r="D132" s="571"/>
      <c r="E132" s="573">
        <f t="shared" si="4"/>
        <v>0</v>
      </c>
      <c r="F132" s="571"/>
    </row>
    <row r="133" spans="1:6" x14ac:dyDescent="0.2">
      <c r="E133" s="210"/>
    </row>
    <row r="134" spans="1:6" ht="13.5" x14ac:dyDescent="0.25">
      <c r="A134" s="577" t="s">
        <v>506</v>
      </c>
      <c r="B134" s="206">
        <v>54</v>
      </c>
      <c r="C134" s="454">
        <v>0</v>
      </c>
      <c r="E134" s="198">
        <f t="shared" si="1"/>
        <v>0</v>
      </c>
    </row>
    <row r="135" spans="1:6" x14ac:dyDescent="0.2">
      <c r="A135" s="571"/>
      <c r="E135" s="210"/>
    </row>
    <row r="136" spans="1:6" s="571" customFormat="1" ht="13.5" x14ac:dyDescent="0.25">
      <c r="A136" s="577" t="s">
        <v>408</v>
      </c>
      <c r="B136" s="206">
        <v>95</v>
      </c>
      <c r="C136" s="454">
        <v>0</v>
      </c>
      <c r="D136"/>
      <c r="E136" s="198">
        <f t="shared" ref="E136:E140" si="5">C136/B136</f>
        <v>0</v>
      </c>
    </row>
    <row r="137" spans="1:6" s="571" customFormat="1" x14ac:dyDescent="0.2">
      <c r="B137"/>
      <c r="C137"/>
      <c r="D137"/>
      <c r="E137" s="210"/>
    </row>
    <row r="138" spans="1:6" ht="13.5" x14ac:dyDescent="0.25">
      <c r="A138" s="577" t="s">
        <v>620</v>
      </c>
      <c r="B138" s="582">
        <v>61</v>
      </c>
      <c r="C138" s="588">
        <v>0</v>
      </c>
      <c r="D138" s="571"/>
      <c r="E138" s="198">
        <f t="shared" ref="E138" si="6">C138/B138</f>
        <v>0</v>
      </c>
    </row>
    <row r="139" spans="1:6" x14ac:dyDescent="0.2">
      <c r="A139" s="571"/>
      <c r="B139" s="571"/>
      <c r="C139" s="571"/>
      <c r="D139" s="571"/>
      <c r="E139" s="210"/>
    </row>
    <row r="140" spans="1:6" x14ac:dyDescent="0.2">
      <c r="A140" s="576" t="s">
        <v>4</v>
      </c>
      <c r="B140" s="26">
        <f>SUM(B9:B132)/2+B134+B136+B138</f>
        <v>1201</v>
      </c>
      <c r="C140" s="26">
        <f>SUM(C9:C132)/2+C134+C136+C138</f>
        <v>363</v>
      </c>
      <c r="E140" s="198">
        <f t="shared" si="5"/>
        <v>0.30224812656119898</v>
      </c>
    </row>
  </sheetData>
  <mergeCells count="1">
    <mergeCell ref="A3:E3"/>
  </mergeCells>
  <printOptions horizontalCentered="1"/>
  <pageMargins left="0.70866141732283472" right="0.70866141732283472" top="0.74803149606299213" bottom="0.74803149606299213" header="0.31496062992125984" footer="0.31496062992125984"/>
  <pageSetup paperSize="9" scale="93" firstPageNumber="36" fitToHeight="0" orientation="portrait" r:id="rId1"/>
  <headerFoot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tabColor rgb="FF92D050"/>
    <pageSetUpPr fitToPage="1"/>
  </sheetPr>
  <dimension ref="A3:L164"/>
  <sheetViews>
    <sheetView showGridLines="0" topLeftCell="A148" zoomScaleNormal="100" workbookViewId="0">
      <selection activeCell="P26" sqref="P26"/>
    </sheetView>
  </sheetViews>
  <sheetFormatPr baseColWidth="10" defaultRowHeight="12.75" x14ac:dyDescent="0.2"/>
  <cols>
    <col min="1" max="1" width="38.5" bestFit="1" customWidth="1"/>
    <col min="2" max="2" width="12.83203125" bestFit="1" customWidth="1"/>
    <col min="3" max="3" width="22.1640625" bestFit="1" customWidth="1"/>
    <col min="4" max="4" width="18.1640625" bestFit="1" customWidth="1"/>
    <col min="5" max="5" width="4.83203125" customWidth="1"/>
    <col min="6" max="6" width="23.33203125" customWidth="1"/>
    <col min="7" max="7" width="25.6640625" customWidth="1"/>
    <col min="8" max="8" width="9" customWidth="1"/>
    <col min="9" max="9" width="15" customWidth="1"/>
    <col min="11" max="11" width="35.5" bestFit="1" customWidth="1"/>
    <col min="12" max="12" width="24.6640625" bestFit="1" customWidth="1"/>
  </cols>
  <sheetData>
    <row r="3" spans="1:12" ht="29.25" customHeight="1" x14ac:dyDescent="0.2">
      <c r="A3" s="685" t="s">
        <v>679</v>
      </c>
      <c r="B3" s="685"/>
      <c r="C3" s="685"/>
      <c r="D3" s="685"/>
      <c r="E3" s="685"/>
      <c r="F3" s="685"/>
      <c r="G3" s="685"/>
      <c r="H3" s="110"/>
      <c r="I3" s="110"/>
    </row>
    <row r="7" spans="1:12" ht="51" x14ac:dyDescent="0.2">
      <c r="A7" s="47" t="s">
        <v>410</v>
      </c>
      <c r="B7" s="47" t="s">
        <v>411</v>
      </c>
      <c r="C7" s="92" t="s">
        <v>413</v>
      </c>
      <c r="D7" s="216" t="s">
        <v>412</v>
      </c>
      <c r="E7" s="283"/>
      <c r="F7" s="47" t="s">
        <v>414</v>
      </c>
      <c r="G7" s="294" t="s">
        <v>469</v>
      </c>
    </row>
    <row r="8" spans="1:12" s="33" customFormat="1" x14ac:dyDescent="0.2">
      <c r="A8" s="115"/>
      <c r="B8" s="115"/>
      <c r="C8" s="282"/>
      <c r="D8" s="116"/>
      <c r="E8" s="116"/>
      <c r="F8" s="115"/>
      <c r="G8" s="116"/>
      <c r="L8"/>
    </row>
    <row r="9" spans="1:12" ht="13.5" x14ac:dyDescent="0.25">
      <c r="A9" s="578" t="s">
        <v>255</v>
      </c>
      <c r="B9" s="206">
        <v>250</v>
      </c>
      <c r="C9" s="288">
        <v>79</v>
      </c>
      <c r="D9" s="289">
        <f>C9/B9</f>
        <v>0.316</v>
      </c>
      <c r="F9" s="109">
        <v>29</v>
      </c>
      <c r="G9" s="289">
        <f>F9/C9</f>
        <v>0.36708860759493672</v>
      </c>
    </row>
    <row r="10" spans="1:12" x14ac:dyDescent="0.2">
      <c r="A10" s="587" t="s">
        <v>121</v>
      </c>
      <c r="B10" s="183">
        <v>10</v>
      </c>
      <c r="C10" s="284">
        <v>4</v>
      </c>
      <c r="D10" s="459">
        <f t="shared" ref="D10:D73" si="0">C10/B10</f>
        <v>0.4</v>
      </c>
      <c r="F10" s="455"/>
      <c r="G10" s="459">
        <f t="shared" ref="G10:G73" si="1">F10/C10</f>
        <v>0</v>
      </c>
    </row>
    <row r="11" spans="1:12" x14ac:dyDescent="0.2">
      <c r="A11" s="587" t="s">
        <v>120</v>
      </c>
      <c r="B11" s="185">
        <v>224</v>
      </c>
      <c r="C11" s="285">
        <v>68</v>
      </c>
      <c r="D11" s="460">
        <f t="shared" si="0"/>
        <v>0.30357142857142855</v>
      </c>
      <c r="F11" s="456">
        <v>28</v>
      </c>
      <c r="G11" s="460">
        <f t="shared" si="1"/>
        <v>0.41176470588235292</v>
      </c>
    </row>
    <row r="12" spans="1:12" x14ac:dyDescent="0.2">
      <c r="A12" s="305" t="s">
        <v>310</v>
      </c>
      <c r="B12" s="185">
        <v>4</v>
      </c>
      <c r="C12" s="285">
        <v>4</v>
      </c>
      <c r="D12" s="460">
        <f t="shared" si="0"/>
        <v>1</v>
      </c>
      <c r="F12" s="456">
        <v>1</v>
      </c>
      <c r="G12" s="460">
        <f t="shared" si="1"/>
        <v>0.25</v>
      </c>
    </row>
    <row r="13" spans="1:12" x14ac:dyDescent="0.2">
      <c r="A13" s="587" t="s">
        <v>122</v>
      </c>
      <c r="B13" s="204">
        <v>12</v>
      </c>
      <c r="C13" s="286">
        <v>3</v>
      </c>
      <c r="D13" s="461">
        <f t="shared" si="0"/>
        <v>0.25</v>
      </c>
      <c r="F13" s="458"/>
      <c r="G13" s="461">
        <f t="shared" si="1"/>
        <v>0</v>
      </c>
    </row>
    <row r="14" spans="1:12" ht="13.5" x14ac:dyDescent="0.25">
      <c r="A14" s="578" t="s">
        <v>256</v>
      </c>
      <c r="B14" s="206">
        <v>70</v>
      </c>
      <c r="C14" s="288">
        <v>25</v>
      </c>
      <c r="D14" s="289">
        <f t="shared" si="0"/>
        <v>0.35714285714285715</v>
      </c>
      <c r="F14" s="109">
        <v>5</v>
      </c>
      <c r="G14" s="289">
        <f t="shared" si="1"/>
        <v>0.2</v>
      </c>
    </row>
    <row r="15" spans="1:12" x14ac:dyDescent="0.2">
      <c r="A15" s="305" t="s">
        <v>123</v>
      </c>
      <c r="B15" s="183">
        <v>54</v>
      </c>
      <c r="C15" s="284">
        <v>20</v>
      </c>
      <c r="D15" s="459">
        <f t="shared" si="0"/>
        <v>0.37037037037037035</v>
      </c>
      <c r="F15" s="455">
        <v>3</v>
      </c>
      <c r="G15" s="459">
        <f t="shared" si="1"/>
        <v>0.15</v>
      </c>
    </row>
    <row r="16" spans="1:12" x14ac:dyDescent="0.2">
      <c r="A16" s="587" t="s">
        <v>124</v>
      </c>
      <c r="B16" s="204">
        <v>16</v>
      </c>
      <c r="C16" s="286">
        <v>5</v>
      </c>
      <c r="D16" s="461">
        <f t="shared" si="0"/>
        <v>0.3125</v>
      </c>
      <c r="F16" s="458">
        <v>2</v>
      </c>
      <c r="G16" s="461">
        <f t="shared" si="1"/>
        <v>0.4</v>
      </c>
    </row>
    <row r="17" spans="1:7" ht="13.5" x14ac:dyDescent="0.25">
      <c r="A17" s="578" t="s">
        <v>230</v>
      </c>
      <c r="B17" s="206">
        <v>66</v>
      </c>
      <c r="C17" s="288">
        <v>25</v>
      </c>
      <c r="D17" s="289">
        <f t="shared" si="0"/>
        <v>0.37878787878787878</v>
      </c>
      <c r="F17" s="109">
        <v>4</v>
      </c>
      <c r="G17" s="289">
        <f t="shared" si="1"/>
        <v>0.16</v>
      </c>
    </row>
    <row r="18" spans="1:7" x14ac:dyDescent="0.2">
      <c r="A18" s="587" t="s">
        <v>126</v>
      </c>
      <c r="B18" s="183">
        <v>7</v>
      </c>
      <c r="C18" s="284">
        <v>4</v>
      </c>
      <c r="D18" s="459">
        <f t="shared" si="0"/>
        <v>0.5714285714285714</v>
      </c>
      <c r="F18" s="455"/>
      <c r="G18" s="459">
        <f t="shared" si="1"/>
        <v>0</v>
      </c>
    </row>
    <row r="19" spans="1:7" x14ac:dyDescent="0.2">
      <c r="A19" s="305" t="s">
        <v>125</v>
      </c>
      <c r="B19" s="185">
        <v>53</v>
      </c>
      <c r="C19" s="285">
        <v>20</v>
      </c>
      <c r="D19" s="460">
        <f t="shared" si="0"/>
        <v>0.37735849056603776</v>
      </c>
      <c r="F19" s="456">
        <v>4</v>
      </c>
      <c r="G19" s="460">
        <f t="shared" si="1"/>
        <v>0.2</v>
      </c>
    </row>
    <row r="20" spans="1:7" x14ac:dyDescent="0.2">
      <c r="A20" s="587" t="s">
        <v>479</v>
      </c>
      <c r="B20" s="204">
        <v>6</v>
      </c>
      <c r="C20" s="286">
        <v>1</v>
      </c>
      <c r="D20" s="461">
        <f t="shared" si="0"/>
        <v>0.16666666666666666</v>
      </c>
      <c r="F20" s="458"/>
      <c r="G20" s="461">
        <f t="shared" si="1"/>
        <v>0</v>
      </c>
    </row>
    <row r="21" spans="1:7" ht="13.5" x14ac:dyDescent="0.25">
      <c r="A21" s="578" t="s">
        <v>231</v>
      </c>
      <c r="B21" s="206">
        <v>204</v>
      </c>
      <c r="C21" s="288">
        <v>35</v>
      </c>
      <c r="D21" s="289">
        <f t="shared" si="0"/>
        <v>0.17156862745098039</v>
      </c>
      <c r="F21" s="109">
        <v>16</v>
      </c>
      <c r="G21" s="289">
        <f t="shared" si="1"/>
        <v>0.45714285714285713</v>
      </c>
    </row>
    <row r="22" spans="1:7" x14ac:dyDescent="0.2">
      <c r="A22" s="587" t="s">
        <v>127</v>
      </c>
      <c r="B22" s="183">
        <v>125</v>
      </c>
      <c r="C22" s="284">
        <v>5</v>
      </c>
      <c r="D22" s="459">
        <f t="shared" si="0"/>
        <v>0.04</v>
      </c>
      <c r="F22" s="455">
        <v>1</v>
      </c>
      <c r="G22" s="459">
        <f t="shared" si="1"/>
        <v>0.2</v>
      </c>
    </row>
    <row r="23" spans="1:7" x14ac:dyDescent="0.2">
      <c r="A23" s="587" t="s">
        <v>128</v>
      </c>
      <c r="B23" s="185">
        <v>28</v>
      </c>
      <c r="C23" s="285">
        <v>5</v>
      </c>
      <c r="D23" s="460">
        <f t="shared" si="0"/>
        <v>0.17857142857142858</v>
      </c>
      <c r="F23" s="456">
        <v>4</v>
      </c>
      <c r="G23" s="460">
        <f t="shared" si="1"/>
        <v>0.8</v>
      </c>
    </row>
    <row r="24" spans="1:7" x14ac:dyDescent="0.2">
      <c r="A24" s="587" t="s">
        <v>129</v>
      </c>
      <c r="B24" s="185">
        <v>7</v>
      </c>
      <c r="C24" s="285">
        <v>5</v>
      </c>
      <c r="D24" s="460">
        <f t="shared" si="0"/>
        <v>0.7142857142857143</v>
      </c>
      <c r="F24" s="456">
        <v>3</v>
      </c>
      <c r="G24" s="460">
        <f t="shared" si="1"/>
        <v>0.6</v>
      </c>
    </row>
    <row r="25" spans="1:7" x14ac:dyDescent="0.2">
      <c r="A25" s="305" t="s">
        <v>130</v>
      </c>
      <c r="B25" s="185">
        <v>13</v>
      </c>
      <c r="C25" s="285"/>
      <c r="D25" s="460">
        <f t="shared" si="0"/>
        <v>0</v>
      </c>
      <c r="F25" s="456"/>
      <c r="G25" s="460"/>
    </row>
    <row r="26" spans="1:7" x14ac:dyDescent="0.2">
      <c r="A26" s="587" t="s">
        <v>131</v>
      </c>
      <c r="B26" s="204">
        <v>31</v>
      </c>
      <c r="C26" s="286">
        <v>20</v>
      </c>
      <c r="D26" s="461">
        <f t="shared" si="0"/>
        <v>0.64516129032258063</v>
      </c>
      <c r="F26" s="458">
        <v>8</v>
      </c>
      <c r="G26" s="461">
        <f t="shared" si="1"/>
        <v>0.4</v>
      </c>
    </row>
    <row r="27" spans="1:7" ht="13.5" x14ac:dyDescent="0.25">
      <c r="A27" s="578" t="s">
        <v>232</v>
      </c>
      <c r="B27" s="206">
        <v>73</v>
      </c>
      <c r="C27" s="288">
        <v>26</v>
      </c>
      <c r="D27" s="289">
        <f t="shared" si="0"/>
        <v>0.35616438356164382</v>
      </c>
      <c r="F27" s="109">
        <v>11</v>
      </c>
      <c r="G27" s="289">
        <f t="shared" si="1"/>
        <v>0.42307692307692307</v>
      </c>
    </row>
    <row r="28" spans="1:7" x14ac:dyDescent="0.2">
      <c r="A28" s="305" t="s">
        <v>132</v>
      </c>
      <c r="B28" s="183">
        <v>70</v>
      </c>
      <c r="C28" s="284">
        <v>25</v>
      </c>
      <c r="D28" s="459">
        <f t="shared" si="0"/>
        <v>0.35714285714285715</v>
      </c>
      <c r="F28" s="455">
        <v>11</v>
      </c>
      <c r="G28" s="459">
        <f t="shared" si="1"/>
        <v>0.44</v>
      </c>
    </row>
    <row r="29" spans="1:7" x14ac:dyDescent="0.2">
      <c r="A29" s="587" t="s">
        <v>584</v>
      </c>
      <c r="B29" s="204">
        <v>3</v>
      </c>
      <c r="C29" s="286">
        <v>1</v>
      </c>
      <c r="D29" s="461">
        <f t="shared" si="0"/>
        <v>0.33333333333333331</v>
      </c>
      <c r="F29" s="458"/>
      <c r="G29" s="461">
        <f t="shared" si="1"/>
        <v>0</v>
      </c>
    </row>
    <row r="30" spans="1:7" ht="13.5" x14ac:dyDescent="0.25">
      <c r="A30" s="578" t="s">
        <v>233</v>
      </c>
      <c r="B30" s="206">
        <v>51</v>
      </c>
      <c r="C30" s="288">
        <v>21</v>
      </c>
      <c r="D30" s="289">
        <f t="shared" si="0"/>
        <v>0.41176470588235292</v>
      </c>
      <c r="F30" s="109">
        <v>6</v>
      </c>
      <c r="G30" s="289">
        <f t="shared" si="1"/>
        <v>0.2857142857142857</v>
      </c>
    </row>
    <row r="31" spans="1:7" x14ac:dyDescent="0.2">
      <c r="A31" s="587" t="s">
        <v>585</v>
      </c>
      <c r="B31" s="183">
        <v>48</v>
      </c>
      <c r="C31" s="284">
        <v>18</v>
      </c>
      <c r="D31" s="459">
        <f t="shared" si="0"/>
        <v>0.375</v>
      </c>
      <c r="F31" s="455">
        <v>6</v>
      </c>
      <c r="G31" s="459">
        <f t="shared" si="1"/>
        <v>0.33333333333333331</v>
      </c>
    </row>
    <row r="32" spans="1:7" x14ac:dyDescent="0.2">
      <c r="A32" s="305" t="s">
        <v>554</v>
      </c>
      <c r="B32" s="185">
        <v>3</v>
      </c>
      <c r="C32" s="285">
        <v>3</v>
      </c>
      <c r="D32" s="460">
        <f t="shared" si="0"/>
        <v>1</v>
      </c>
      <c r="F32" s="456"/>
      <c r="G32" s="460">
        <f t="shared" si="1"/>
        <v>0</v>
      </c>
    </row>
    <row r="33" spans="1:7" ht="13.5" x14ac:dyDescent="0.25">
      <c r="A33" s="578" t="s">
        <v>234</v>
      </c>
      <c r="B33" s="582">
        <v>18</v>
      </c>
      <c r="C33" s="288">
        <v>7</v>
      </c>
      <c r="D33" s="289">
        <f t="shared" si="0"/>
        <v>0.3888888888888889</v>
      </c>
      <c r="E33" s="571"/>
      <c r="F33" s="577">
        <v>3</v>
      </c>
      <c r="G33" s="289">
        <f t="shared" si="1"/>
        <v>0.42857142857142855</v>
      </c>
    </row>
    <row r="34" spans="1:7" x14ac:dyDescent="0.2">
      <c r="A34" s="587" t="s">
        <v>133</v>
      </c>
      <c r="B34" s="580">
        <v>18</v>
      </c>
      <c r="C34" s="585">
        <v>7</v>
      </c>
      <c r="D34" s="460">
        <f t="shared" si="0"/>
        <v>0.3888888888888889</v>
      </c>
      <c r="E34" s="571"/>
      <c r="F34" s="456">
        <v>3</v>
      </c>
      <c r="G34" s="460">
        <f t="shared" si="1"/>
        <v>0.42857142857142855</v>
      </c>
    </row>
    <row r="35" spans="1:7" ht="13.5" x14ac:dyDescent="0.25">
      <c r="A35" s="578" t="s">
        <v>235</v>
      </c>
      <c r="B35" s="582">
        <v>295</v>
      </c>
      <c r="C35" s="288">
        <v>71</v>
      </c>
      <c r="D35" s="289">
        <f t="shared" si="0"/>
        <v>0.24067796610169492</v>
      </c>
      <c r="E35" s="571"/>
      <c r="F35" s="577">
        <v>17</v>
      </c>
      <c r="G35" s="289">
        <f t="shared" si="1"/>
        <v>0.23943661971830985</v>
      </c>
    </row>
    <row r="36" spans="1:7" x14ac:dyDescent="0.2">
      <c r="A36" s="587" t="s">
        <v>134</v>
      </c>
      <c r="B36" s="580">
        <v>7</v>
      </c>
      <c r="C36" s="585">
        <v>4</v>
      </c>
      <c r="D36" s="460">
        <f t="shared" si="0"/>
        <v>0.5714285714285714</v>
      </c>
      <c r="E36" s="571"/>
      <c r="F36" s="456">
        <v>1</v>
      </c>
      <c r="G36" s="460">
        <f t="shared" si="1"/>
        <v>0.25</v>
      </c>
    </row>
    <row r="37" spans="1:7" x14ac:dyDescent="0.2">
      <c r="A37" s="587" t="s">
        <v>135</v>
      </c>
      <c r="B37" s="183">
        <v>50</v>
      </c>
      <c r="C37" s="284">
        <v>16</v>
      </c>
      <c r="D37" s="459">
        <f t="shared" si="0"/>
        <v>0.32</v>
      </c>
      <c r="F37" s="455">
        <v>5</v>
      </c>
      <c r="G37" s="459">
        <f t="shared" si="1"/>
        <v>0.3125</v>
      </c>
    </row>
    <row r="38" spans="1:7" x14ac:dyDescent="0.2">
      <c r="A38" s="587" t="s">
        <v>136</v>
      </c>
      <c r="B38" s="185">
        <v>97</v>
      </c>
      <c r="C38" s="285">
        <v>21</v>
      </c>
      <c r="D38" s="460">
        <f t="shared" si="0"/>
        <v>0.21649484536082475</v>
      </c>
      <c r="F38" s="456">
        <v>4</v>
      </c>
      <c r="G38" s="460">
        <f t="shared" si="1"/>
        <v>0.19047619047619047</v>
      </c>
    </row>
    <row r="39" spans="1:7" x14ac:dyDescent="0.2">
      <c r="A39" s="587" t="s">
        <v>137</v>
      </c>
      <c r="B39" s="185">
        <v>55</v>
      </c>
      <c r="C39" s="285">
        <v>19</v>
      </c>
      <c r="D39" s="460">
        <f t="shared" si="0"/>
        <v>0.34545454545454546</v>
      </c>
      <c r="F39" s="456">
        <v>4</v>
      </c>
      <c r="G39" s="460">
        <f t="shared" si="1"/>
        <v>0.21052631578947367</v>
      </c>
    </row>
    <row r="40" spans="1:7" x14ac:dyDescent="0.2">
      <c r="A40" s="587" t="s">
        <v>138</v>
      </c>
      <c r="B40" s="185">
        <v>86</v>
      </c>
      <c r="C40" s="285">
        <v>11</v>
      </c>
      <c r="D40" s="460">
        <f t="shared" si="0"/>
        <v>0.12790697674418605</v>
      </c>
      <c r="F40" s="456">
        <v>3</v>
      </c>
      <c r="G40" s="460">
        <f t="shared" si="1"/>
        <v>0.27272727272727271</v>
      </c>
    </row>
    <row r="41" spans="1:7" ht="13.5" x14ac:dyDescent="0.25">
      <c r="A41" s="578" t="s">
        <v>236</v>
      </c>
      <c r="B41" s="582">
        <v>59</v>
      </c>
      <c r="C41" s="288">
        <v>22</v>
      </c>
      <c r="D41" s="289">
        <f t="shared" si="0"/>
        <v>0.3728813559322034</v>
      </c>
      <c r="E41" s="571"/>
      <c r="F41" s="577">
        <v>6</v>
      </c>
      <c r="G41" s="289">
        <f t="shared" si="1"/>
        <v>0.27272727272727271</v>
      </c>
    </row>
    <row r="42" spans="1:7" x14ac:dyDescent="0.2">
      <c r="A42" s="303" t="s">
        <v>140</v>
      </c>
      <c r="B42" s="204">
        <v>58</v>
      </c>
      <c r="C42" s="286">
        <v>21</v>
      </c>
      <c r="D42" s="461">
        <f t="shared" si="0"/>
        <v>0.36206896551724138</v>
      </c>
      <c r="F42" s="458">
        <v>6</v>
      </c>
      <c r="G42" s="461">
        <f t="shared" si="1"/>
        <v>0.2857142857142857</v>
      </c>
    </row>
    <row r="43" spans="1:7" x14ac:dyDescent="0.2">
      <c r="A43" s="587" t="s">
        <v>141</v>
      </c>
      <c r="B43" s="580">
        <v>1</v>
      </c>
      <c r="C43" s="585">
        <v>1</v>
      </c>
      <c r="D43" s="460">
        <f t="shared" si="0"/>
        <v>1</v>
      </c>
      <c r="E43" s="571"/>
      <c r="F43" s="456"/>
      <c r="G43" s="460">
        <f t="shared" si="1"/>
        <v>0</v>
      </c>
    </row>
    <row r="44" spans="1:7" ht="13.5" x14ac:dyDescent="0.25">
      <c r="A44" s="578" t="s">
        <v>237</v>
      </c>
      <c r="B44" s="582">
        <v>153</v>
      </c>
      <c r="C44" s="288">
        <v>44</v>
      </c>
      <c r="D44" s="289">
        <f t="shared" si="0"/>
        <v>0.28758169934640521</v>
      </c>
      <c r="E44" s="571"/>
      <c r="F44" s="577">
        <v>12</v>
      </c>
      <c r="G44" s="289">
        <f t="shared" si="1"/>
        <v>0.27272727272727271</v>
      </c>
    </row>
    <row r="45" spans="1:7" x14ac:dyDescent="0.2">
      <c r="A45" s="303" t="s">
        <v>142</v>
      </c>
      <c r="B45" s="204">
        <v>23</v>
      </c>
      <c r="C45" s="286">
        <v>10</v>
      </c>
      <c r="D45" s="461">
        <f t="shared" si="0"/>
        <v>0.43478260869565216</v>
      </c>
      <c r="F45" s="458">
        <v>2</v>
      </c>
      <c r="G45" s="461">
        <f t="shared" si="1"/>
        <v>0.2</v>
      </c>
    </row>
    <row r="46" spans="1:7" x14ac:dyDescent="0.2">
      <c r="A46" s="587" t="s">
        <v>553</v>
      </c>
      <c r="B46" s="580">
        <v>121</v>
      </c>
      <c r="C46" s="585">
        <v>31</v>
      </c>
      <c r="D46" s="460">
        <f t="shared" si="0"/>
        <v>0.256198347107438</v>
      </c>
      <c r="E46" s="571"/>
      <c r="F46" s="456">
        <v>10</v>
      </c>
      <c r="G46" s="460">
        <f t="shared" si="1"/>
        <v>0.32258064516129031</v>
      </c>
    </row>
    <row r="47" spans="1:7" x14ac:dyDescent="0.2">
      <c r="A47" s="587" t="s">
        <v>143</v>
      </c>
      <c r="B47" s="183">
        <v>9</v>
      </c>
      <c r="C47" s="284">
        <v>3</v>
      </c>
      <c r="D47" s="459">
        <f t="shared" si="0"/>
        <v>0.33333333333333331</v>
      </c>
      <c r="F47" s="455"/>
      <c r="G47" s="459">
        <f t="shared" si="1"/>
        <v>0</v>
      </c>
    </row>
    <row r="48" spans="1:7" ht="13.5" x14ac:dyDescent="0.25">
      <c r="A48" s="578" t="s">
        <v>238</v>
      </c>
      <c r="B48" s="582">
        <v>34</v>
      </c>
      <c r="C48" s="288">
        <v>8</v>
      </c>
      <c r="D48" s="289">
        <f t="shared" si="0"/>
        <v>0.23529411764705882</v>
      </c>
      <c r="E48" s="571"/>
      <c r="F48" s="577">
        <v>1</v>
      </c>
      <c r="G48" s="289">
        <f t="shared" si="1"/>
        <v>0.125</v>
      </c>
    </row>
    <row r="49" spans="1:7" x14ac:dyDescent="0.2">
      <c r="A49" s="306" t="s">
        <v>555</v>
      </c>
      <c r="B49" s="185">
        <v>34</v>
      </c>
      <c r="C49" s="285">
        <v>8</v>
      </c>
      <c r="D49" s="460">
        <f t="shared" si="0"/>
        <v>0.23529411764705882</v>
      </c>
      <c r="F49" s="456">
        <v>1</v>
      </c>
      <c r="G49" s="460">
        <f t="shared" si="1"/>
        <v>0.125</v>
      </c>
    </row>
    <row r="50" spans="1:7" ht="13.5" x14ac:dyDescent="0.25">
      <c r="A50" s="578" t="s">
        <v>556</v>
      </c>
      <c r="B50" s="582">
        <v>4</v>
      </c>
      <c r="C50" s="288">
        <v>2</v>
      </c>
      <c r="D50" s="289">
        <f t="shared" si="0"/>
        <v>0.5</v>
      </c>
      <c r="E50" s="571"/>
      <c r="F50" s="577">
        <v>0</v>
      </c>
      <c r="G50" s="289">
        <f t="shared" si="1"/>
        <v>0</v>
      </c>
    </row>
    <row r="51" spans="1:7" x14ac:dyDescent="0.2">
      <c r="A51" s="587" t="s">
        <v>557</v>
      </c>
      <c r="B51" s="580">
        <v>4</v>
      </c>
      <c r="C51" s="585">
        <v>2</v>
      </c>
      <c r="D51" s="460">
        <f t="shared" si="0"/>
        <v>0.5</v>
      </c>
      <c r="E51" s="571"/>
      <c r="F51" s="456"/>
      <c r="G51" s="460">
        <f t="shared" si="1"/>
        <v>0</v>
      </c>
    </row>
    <row r="52" spans="1:7" ht="13.5" x14ac:dyDescent="0.25">
      <c r="A52" s="578" t="s">
        <v>586</v>
      </c>
      <c r="B52" s="582">
        <v>10</v>
      </c>
      <c r="C52" s="288">
        <v>7</v>
      </c>
      <c r="D52" s="289">
        <f t="shared" si="0"/>
        <v>0.7</v>
      </c>
      <c r="E52" s="571"/>
      <c r="F52" s="577">
        <v>4</v>
      </c>
      <c r="G52" s="289">
        <f t="shared" si="1"/>
        <v>0.5714285714285714</v>
      </c>
    </row>
    <row r="53" spans="1:7" x14ac:dyDescent="0.2">
      <c r="A53" s="587" t="s">
        <v>431</v>
      </c>
      <c r="B53" s="580">
        <v>1</v>
      </c>
      <c r="C53" s="585"/>
      <c r="D53" s="460">
        <f t="shared" si="0"/>
        <v>0</v>
      </c>
      <c r="E53" s="571"/>
      <c r="F53" s="456"/>
      <c r="G53" s="460"/>
    </row>
    <row r="54" spans="1:7" x14ac:dyDescent="0.2">
      <c r="A54" s="587" t="s">
        <v>145</v>
      </c>
      <c r="B54" s="183">
        <v>2</v>
      </c>
      <c r="C54" s="284">
        <v>2</v>
      </c>
      <c r="D54" s="459">
        <f t="shared" si="0"/>
        <v>1</v>
      </c>
      <c r="F54" s="455">
        <v>1</v>
      </c>
      <c r="G54" s="459">
        <f t="shared" si="1"/>
        <v>0.5</v>
      </c>
    </row>
    <row r="55" spans="1:7" x14ac:dyDescent="0.2">
      <c r="A55" s="305" t="s">
        <v>146</v>
      </c>
      <c r="B55" s="183">
        <v>7</v>
      </c>
      <c r="C55" s="284">
        <v>5</v>
      </c>
      <c r="D55" s="459">
        <f t="shared" si="0"/>
        <v>0.7142857142857143</v>
      </c>
      <c r="F55" s="455">
        <v>3</v>
      </c>
      <c r="G55" s="459">
        <f t="shared" si="1"/>
        <v>0.6</v>
      </c>
    </row>
    <row r="56" spans="1:7" ht="13.5" x14ac:dyDescent="0.25">
      <c r="A56" s="578" t="s">
        <v>239</v>
      </c>
      <c r="B56" s="582">
        <v>27</v>
      </c>
      <c r="C56" s="288">
        <v>9</v>
      </c>
      <c r="D56" s="289">
        <f t="shared" si="0"/>
        <v>0.33333333333333331</v>
      </c>
      <c r="E56" s="571"/>
      <c r="F56" s="577">
        <v>3</v>
      </c>
      <c r="G56" s="289">
        <f t="shared" si="1"/>
        <v>0.33333333333333331</v>
      </c>
    </row>
    <row r="57" spans="1:7" x14ac:dyDescent="0.2">
      <c r="A57" s="587" t="s">
        <v>147</v>
      </c>
      <c r="B57" s="580">
        <v>27</v>
      </c>
      <c r="C57" s="585">
        <v>9</v>
      </c>
      <c r="D57" s="460">
        <f t="shared" si="0"/>
        <v>0.33333333333333331</v>
      </c>
      <c r="E57" s="571"/>
      <c r="F57" s="456">
        <v>3</v>
      </c>
      <c r="G57" s="460">
        <f t="shared" si="1"/>
        <v>0.33333333333333331</v>
      </c>
    </row>
    <row r="58" spans="1:7" ht="13.5" x14ac:dyDescent="0.25">
      <c r="A58" s="578" t="s">
        <v>240</v>
      </c>
      <c r="B58" s="582">
        <v>291</v>
      </c>
      <c r="C58" s="288">
        <v>71</v>
      </c>
      <c r="D58" s="289">
        <f t="shared" si="0"/>
        <v>0.24398625429553264</v>
      </c>
      <c r="E58" s="571"/>
      <c r="F58" s="577">
        <v>11</v>
      </c>
      <c r="G58" s="289">
        <f t="shared" si="1"/>
        <v>0.15492957746478872</v>
      </c>
    </row>
    <row r="59" spans="1:7" x14ac:dyDescent="0.2">
      <c r="A59" s="587" t="s">
        <v>148</v>
      </c>
      <c r="B59" s="580">
        <v>39</v>
      </c>
      <c r="C59" s="585">
        <v>6</v>
      </c>
      <c r="D59" s="460">
        <f t="shared" si="0"/>
        <v>0.15384615384615385</v>
      </c>
      <c r="E59" s="571"/>
      <c r="F59" s="456"/>
      <c r="G59" s="460">
        <f t="shared" si="1"/>
        <v>0</v>
      </c>
    </row>
    <row r="60" spans="1:7" x14ac:dyDescent="0.2">
      <c r="A60" s="587" t="s">
        <v>149</v>
      </c>
      <c r="B60" s="183">
        <v>72</v>
      </c>
      <c r="C60" s="284">
        <v>14</v>
      </c>
      <c r="D60" s="459">
        <f t="shared" si="0"/>
        <v>0.19444444444444445</v>
      </c>
      <c r="F60" s="455">
        <v>2</v>
      </c>
      <c r="G60" s="459">
        <f t="shared" si="1"/>
        <v>0.14285714285714285</v>
      </c>
    </row>
    <row r="61" spans="1:7" x14ac:dyDescent="0.2">
      <c r="A61" s="587" t="s">
        <v>150</v>
      </c>
      <c r="B61" s="185">
        <v>51</v>
      </c>
      <c r="C61" s="285">
        <v>11</v>
      </c>
      <c r="D61" s="460">
        <f t="shared" si="0"/>
        <v>0.21568627450980393</v>
      </c>
      <c r="F61" s="456">
        <v>2</v>
      </c>
      <c r="G61" s="460">
        <f t="shared" si="1"/>
        <v>0.18181818181818182</v>
      </c>
    </row>
    <row r="62" spans="1:7" x14ac:dyDescent="0.2">
      <c r="A62" s="587" t="s">
        <v>151</v>
      </c>
      <c r="B62" s="185">
        <v>57</v>
      </c>
      <c r="C62" s="285">
        <v>11</v>
      </c>
      <c r="D62" s="460">
        <f t="shared" si="0"/>
        <v>0.19298245614035087</v>
      </c>
      <c r="F62" s="456">
        <v>2</v>
      </c>
      <c r="G62" s="460">
        <f t="shared" si="1"/>
        <v>0.18181818181818182</v>
      </c>
    </row>
    <row r="63" spans="1:7" x14ac:dyDescent="0.2">
      <c r="A63" s="587" t="s">
        <v>152</v>
      </c>
      <c r="B63" s="185">
        <v>10</v>
      </c>
      <c r="C63" s="285">
        <v>6</v>
      </c>
      <c r="D63" s="460">
        <f t="shared" si="0"/>
        <v>0.6</v>
      </c>
      <c r="F63" s="456">
        <v>3</v>
      </c>
      <c r="G63" s="460">
        <f t="shared" si="1"/>
        <v>0.5</v>
      </c>
    </row>
    <row r="64" spans="1:7" x14ac:dyDescent="0.2">
      <c r="A64" s="587" t="s">
        <v>153</v>
      </c>
      <c r="B64" s="185">
        <v>11</v>
      </c>
      <c r="C64" s="285">
        <v>5</v>
      </c>
      <c r="D64" s="460">
        <f t="shared" si="0"/>
        <v>0.45454545454545453</v>
      </c>
      <c r="F64" s="456"/>
      <c r="G64" s="460">
        <f t="shared" si="1"/>
        <v>0</v>
      </c>
    </row>
    <row r="65" spans="1:7" x14ac:dyDescent="0.2">
      <c r="A65" s="587" t="s">
        <v>154</v>
      </c>
      <c r="B65" s="185">
        <v>17</v>
      </c>
      <c r="C65" s="285">
        <v>7</v>
      </c>
      <c r="D65" s="460">
        <f t="shared" si="0"/>
        <v>0.41176470588235292</v>
      </c>
      <c r="F65" s="456">
        <v>1</v>
      </c>
      <c r="G65" s="460">
        <f t="shared" si="1"/>
        <v>0.14285714285714285</v>
      </c>
    </row>
    <row r="66" spans="1:7" x14ac:dyDescent="0.2">
      <c r="A66" s="587" t="s">
        <v>155</v>
      </c>
      <c r="B66" s="185">
        <v>3</v>
      </c>
      <c r="C66" s="285">
        <v>2</v>
      </c>
      <c r="D66" s="460">
        <f t="shared" si="0"/>
        <v>0.66666666666666663</v>
      </c>
      <c r="F66" s="456"/>
      <c r="G66" s="460">
        <f t="shared" si="1"/>
        <v>0</v>
      </c>
    </row>
    <row r="67" spans="1:7" x14ac:dyDescent="0.2">
      <c r="A67" s="305" t="s">
        <v>156</v>
      </c>
      <c r="B67" s="185">
        <v>31</v>
      </c>
      <c r="C67" s="285">
        <v>9</v>
      </c>
      <c r="D67" s="460">
        <f t="shared" si="0"/>
        <v>0.29032258064516131</v>
      </c>
      <c r="F67" s="456">
        <v>1</v>
      </c>
      <c r="G67" s="460">
        <f t="shared" si="1"/>
        <v>0.1111111111111111</v>
      </c>
    </row>
    <row r="68" spans="1:7" ht="13.5" x14ac:dyDescent="0.25">
      <c r="A68" s="578" t="s">
        <v>241</v>
      </c>
      <c r="B68" s="582">
        <v>44</v>
      </c>
      <c r="C68" s="288">
        <v>8</v>
      </c>
      <c r="D68" s="289">
        <f t="shared" si="0"/>
        <v>0.18181818181818182</v>
      </c>
      <c r="E68" s="571"/>
      <c r="F68" s="577">
        <v>3</v>
      </c>
      <c r="G68" s="289">
        <f t="shared" si="1"/>
        <v>0.375</v>
      </c>
    </row>
    <row r="69" spans="1:7" x14ac:dyDescent="0.2">
      <c r="A69" s="303" t="s">
        <v>157</v>
      </c>
      <c r="B69" s="204">
        <v>44</v>
      </c>
      <c r="C69" s="286">
        <v>8</v>
      </c>
      <c r="D69" s="461">
        <f t="shared" si="0"/>
        <v>0.18181818181818182</v>
      </c>
      <c r="F69" s="458">
        <v>3</v>
      </c>
      <c r="G69" s="461">
        <f t="shared" si="1"/>
        <v>0.375</v>
      </c>
    </row>
    <row r="70" spans="1:7" ht="13.5" x14ac:dyDescent="0.25">
      <c r="A70" s="578" t="s">
        <v>242</v>
      </c>
      <c r="B70" s="206">
        <v>287</v>
      </c>
      <c r="C70" s="288">
        <v>85</v>
      </c>
      <c r="D70" s="289">
        <f t="shared" si="0"/>
        <v>0.29616724738675959</v>
      </c>
      <c r="F70" s="109">
        <v>24</v>
      </c>
      <c r="G70" s="289">
        <f t="shared" si="1"/>
        <v>0.28235294117647058</v>
      </c>
    </row>
    <row r="71" spans="1:7" x14ac:dyDescent="0.2">
      <c r="A71" s="587" t="s">
        <v>158</v>
      </c>
      <c r="B71" s="183">
        <v>42</v>
      </c>
      <c r="C71" s="284">
        <v>11</v>
      </c>
      <c r="D71" s="459">
        <f t="shared" si="0"/>
        <v>0.26190476190476192</v>
      </c>
      <c r="F71" s="455">
        <v>4</v>
      </c>
      <c r="G71" s="459">
        <f t="shared" si="1"/>
        <v>0.36363636363636365</v>
      </c>
    </row>
    <row r="72" spans="1:7" x14ac:dyDescent="0.2">
      <c r="A72" s="303" t="s">
        <v>159</v>
      </c>
      <c r="B72" s="204">
        <v>70</v>
      </c>
      <c r="C72" s="286">
        <v>22</v>
      </c>
      <c r="D72" s="461">
        <f t="shared" si="0"/>
        <v>0.31428571428571428</v>
      </c>
      <c r="F72" s="458">
        <v>12</v>
      </c>
      <c r="G72" s="461">
        <f t="shared" si="1"/>
        <v>0.54545454545454541</v>
      </c>
    </row>
    <row r="73" spans="1:7" x14ac:dyDescent="0.2">
      <c r="A73" s="587" t="s">
        <v>160</v>
      </c>
      <c r="B73" s="580">
        <v>63</v>
      </c>
      <c r="C73" s="585">
        <v>6</v>
      </c>
      <c r="D73" s="460">
        <f t="shared" si="0"/>
        <v>9.5238095238095233E-2</v>
      </c>
      <c r="E73" s="571"/>
      <c r="F73" s="456">
        <v>3</v>
      </c>
      <c r="G73" s="460">
        <f t="shared" si="1"/>
        <v>0.5</v>
      </c>
    </row>
    <row r="74" spans="1:7" x14ac:dyDescent="0.2">
      <c r="A74" s="587" t="s">
        <v>588</v>
      </c>
      <c r="B74" s="183">
        <v>10</v>
      </c>
      <c r="C74" s="284">
        <v>6</v>
      </c>
      <c r="D74" s="459">
        <f t="shared" ref="D74:D137" si="2">C74/B74</f>
        <v>0.6</v>
      </c>
      <c r="F74" s="455">
        <v>2</v>
      </c>
      <c r="G74" s="459">
        <f t="shared" ref="G74:G137" si="3">F74/C74</f>
        <v>0.33333333333333331</v>
      </c>
    </row>
    <row r="75" spans="1:7" x14ac:dyDescent="0.2">
      <c r="A75" s="587" t="s">
        <v>161</v>
      </c>
      <c r="B75" s="185">
        <v>26</v>
      </c>
      <c r="C75" s="285">
        <v>11</v>
      </c>
      <c r="D75" s="460">
        <f t="shared" si="2"/>
        <v>0.42307692307692307</v>
      </c>
      <c r="F75" s="456">
        <v>1</v>
      </c>
      <c r="G75" s="460">
        <f t="shared" si="3"/>
        <v>9.0909090909090912E-2</v>
      </c>
    </row>
    <row r="76" spans="1:7" x14ac:dyDescent="0.2">
      <c r="A76" s="587" t="s">
        <v>162</v>
      </c>
      <c r="B76" s="185">
        <v>2</v>
      </c>
      <c r="C76" s="285">
        <v>2</v>
      </c>
      <c r="D76" s="460">
        <f t="shared" si="2"/>
        <v>1</v>
      </c>
      <c r="F76" s="456"/>
      <c r="G76" s="460">
        <f t="shared" si="3"/>
        <v>0</v>
      </c>
    </row>
    <row r="77" spans="1:7" x14ac:dyDescent="0.2">
      <c r="A77" s="587" t="s">
        <v>163</v>
      </c>
      <c r="B77" s="185">
        <v>11</v>
      </c>
      <c r="C77" s="285">
        <v>1</v>
      </c>
      <c r="D77" s="460">
        <f t="shared" si="2"/>
        <v>9.0909090909090912E-2</v>
      </c>
      <c r="F77" s="456"/>
      <c r="G77" s="460">
        <f t="shared" si="3"/>
        <v>0</v>
      </c>
    </row>
    <row r="78" spans="1:7" x14ac:dyDescent="0.2">
      <c r="A78" s="587" t="s">
        <v>164</v>
      </c>
      <c r="B78" s="185">
        <v>29</v>
      </c>
      <c r="C78" s="285">
        <v>18</v>
      </c>
      <c r="D78" s="460">
        <f t="shared" si="2"/>
        <v>0.62068965517241381</v>
      </c>
      <c r="F78" s="456">
        <v>1</v>
      </c>
      <c r="G78" s="460">
        <f t="shared" si="3"/>
        <v>5.5555555555555552E-2</v>
      </c>
    </row>
    <row r="79" spans="1:7" x14ac:dyDescent="0.2">
      <c r="A79" s="587" t="s">
        <v>165</v>
      </c>
      <c r="B79" s="185">
        <v>30</v>
      </c>
      <c r="C79" s="285">
        <v>6</v>
      </c>
      <c r="D79" s="460">
        <f t="shared" si="2"/>
        <v>0.2</v>
      </c>
      <c r="F79" s="456"/>
      <c r="G79" s="460">
        <f t="shared" si="3"/>
        <v>0</v>
      </c>
    </row>
    <row r="80" spans="1:7" x14ac:dyDescent="0.2">
      <c r="A80" s="587" t="s">
        <v>166</v>
      </c>
      <c r="B80" s="185">
        <v>4</v>
      </c>
      <c r="C80" s="285">
        <v>2</v>
      </c>
      <c r="D80" s="460">
        <f t="shared" si="2"/>
        <v>0.5</v>
      </c>
      <c r="F80" s="456">
        <v>1</v>
      </c>
      <c r="G80" s="460">
        <f t="shared" si="3"/>
        <v>0.5</v>
      </c>
    </row>
    <row r="81" spans="1:7" ht="13.5" x14ac:dyDescent="0.25">
      <c r="A81" s="578" t="s">
        <v>243</v>
      </c>
      <c r="B81" s="582">
        <v>185</v>
      </c>
      <c r="C81" s="288">
        <v>54</v>
      </c>
      <c r="D81" s="289">
        <f t="shared" si="2"/>
        <v>0.29189189189189191</v>
      </c>
      <c r="E81" s="571"/>
      <c r="F81" s="577">
        <v>22</v>
      </c>
      <c r="G81" s="289">
        <f t="shared" si="3"/>
        <v>0.40740740740740738</v>
      </c>
    </row>
    <row r="82" spans="1:7" x14ac:dyDescent="0.2">
      <c r="A82" s="587" t="s">
        <v>480</v>
      </c>
      <c r="B82" s="185">
        <v>90</v>
      </c>
      <c r="C82" s="285">
        <v>24</v>
      </c>
      <c r="D82" s="460">
        <f t="shared" si="2"/>
        <v>0.26666666666666666</v>
      </c>
      <c r="F82" s="456">
        <v>15</v>
      </c>
      <c r="G82" s="460">
        <f t="shared" si="3"/>
        <v>0.625</v>
      </c>
    </row>
    <row r="83" spans="1:7" x14ac:dyDescent="0.2">
      <c r="A83" s="303" t="s">
        <v>167</v>
      </c>
      <c r="B83" s="204">
        <v>42</v>
      </c>
      <c r="C83" s="286">
        <v>15</v>
      </c>
      <c r="D83" s="461">
        <f t="shared" si="2"/>
        <v>0.35714285714285715</v>
      </c>
      <c r="F83" s="458">
        <v>3</v>
      </c>
      <c r="G83" s="461">
        <f t="shared" si="3"/>
        <v>0.2</v>
      </c>
    </row>
    <row r="84" spans="1:7" x14ac:dyDescent="0.2">
      <c r="A84" s="587" t="s">
        <v>168</v>
      </c>
      <c r="B84" s="580">
        <v>5</v>
      </c>
      <c r="C84" s="585">
        <v>2</v>
      </c>
      <c r="D84" s="460">
        <f t="shared" si="2"/>
        <v>0.4</v>
      </c>
      <c r="E84" s="571"/>
      <c r="F84" s="456"/>
      <c r="G84" s="460">
        <f t="shared" si="3"/>
        <v>0</v>
      </c>
    </row>
    <row r="85" spans="1:7" x14ac:dyDescent="0.2">
      <c r="A85" s="587" t="s">
        <v>169</v>
      </c>
      <c r="B85" s="183">
        <v>13</v>
      </c>
      <c r="C85" s="284">
        <v>6</v>
      </c>
      <c r="D85" s="459">
        <f t="shared" si="2"/>
        <v>0.46153846153846156</v>
      </c>
      <c r="F85" s="455"/>
      <c r="G85" s="459">
        <f t="shared" si="3"/>
        <v>0</v>
      </c>
    </row>
    <row r="86" spans="1:7" x14ac:dyDescent="0.2">
      <c r="A86" s="587" t="s">
        <v>170</v>
      </c>
      <c r="B86" s="185">
        <v>35</v>
      </c>
      <c r="C86" s="285">
        <v>7</v>
      </c>
      <c r="D86" s="460">
        <f t="shared" si="2"/>
        <v>0.2</v>
      </c>
      <c r="F86" s="456">
        <v>4</v>
      </c>
      <c r="G86" s="460">
        <f t="shared" si="3"/>
        <v>0.5714285714285714</v>
      </c>
    </row>
    <row r="87" spans="1:7" ht="13.5" x14ac:dyDescent="0.25">
      <c r="A87" s="578" t="s">
        <v>244</v>
      </c>
      <c r="B87" s="582">
        <v>162</v>
      </c>
      <c r="C87" s="288">
        <v>26</v>
      </c>
      <c r="D87" s="289">
        <f t="shared" si="2"/>
        <v>0.16049382716049382</v>
      </c>
      <c r="E87" s="571"/>
      <c r="F87" s="577">
        <v>9</v>
      </c>
      <c r="G87" s="289">
        <f t="shared" si="3"/>
        <v>0.34615384615384615</v>
      </c>
    </row>
    <row r="88" spans="1:7" x14ac:dyDescent="0.2">
      <c r="A88" s="587" t="s">
        <v>171</v>
      </c>
      <c r="B88" s="185">
        <v>162</v>
      </c>
      <c r="C88" s="285">
        <v>26</v>
      </c>
      <c r="D88" s="460">
        <f t="shared" si="2"/>
        <v>0.16049382716049382</v>
      </c>
      <c r="F88" s="456">
        <v>9</v>
      </c>
      <c r="G88" s="460">
        <f t="shared" si="3"/>
        <v>0.34615384615384615</v>
      </c>
    </row>
    <row r="89" spans="1:7" ht="13.5" x14ac:dyDescent="0.25">
      <c r="A89" s="578" t="s">
        <v>245</v>
      </c>
      <c r="B89" s="582">
        <v>178</v>
      </c>
      <c r="C89" s="288">
        <v>52</v>
      </c>
      <c r="D89" s="289">
        <f t="shared" si="2"/>
        <v>0.29213483146067415</v>
      </c>
      <c r="E89" s="571"/>
      <c r="F89" s="577">
        <v>14</v>
      </c>
      <c r="G89" s="289">
        <f t="shared" si="3"/>
        <v>0.26923076923076922</v>
      </c>
    </row>
    <row r="90" spans="1:7" x14ac:dyDescent="0.2">
      <c r="A90" s="587" t="s">
        <v>173</v>
      </c>
      <c r="B90" s="580">
        <v>49</v>
      </c>
      <c r="C90" s="585">
        <v>12</v>
      </c>
      <c r="D90" s="460">
        <f t="shared" si="2"/>
        <v>0.24489795918367346</v>
      </c>
      <c r="E90" s="571"/>
      <c r="F90" s="456">
        <v>1</v>
      </c>
      <c r="G90" s="460">
        <f t="shared" si="3"/>
        <v>8.3333333333333329E-2</v>
      </c>
    </row>
    <row r="91" spans="1:7" x14ac:dyDescent="0.2">
      <c r="A91" s="303" t="s">
        <v>174</v>
      </c>
      <c r="B91" s="207">
        <v>45</v>
      </c>
      <c r="C91" s="287">
        <v>11</v>
      </c>
      <c r="D91" s="462">
        <f t="shared" si="2"/>
        <v>0.24444444444444444</v>
      </c>
      <c r="F91" s="207">
        <v>3</v>
      </c>
      <c r="G91" s="462">
        <f t="shared" si="3"/>
        <v>0.27272727272727271</v>
      </c>
    </row>
    <row r="92" spans="1:7" x14ac:dyDescent="0.2">
      <c r="A92" s="587" t="s">
        <v>172</v>
      </c>
      <c r="B92" s="580">
        <v>84</v>
      </c>
      <c r="C92" s="585">
        <v>29</v>
      </c>
      <c r="D92" s="460">
        <f t="shared" si="2"/>
        <v>0.34523809523809523</v>
      </c>
      <c r="E92" s="571"/>
      <c r="F92" s="456">
        <v>10</v>
      </c>
      <c r="G92" s="460">
        <f t="shared" si="3"/>
        <v>0.34482758620689657</v>
      </c>
    </row>
    <row r="93" spans="1:7" ht="13.5" x14ac:dyDescent="0.25">
      <c r="A93" s="578" t="s">
        <v>246</v>
      </c>
      <c r="B93" s="582">
        <v>97</v>
      </c>
      <c r="C93" s="288">
        <v>27</v>
      </c>
      <c r="D93" s="289">
        <f t="shared" si="2"/>
        <v>0.27835051546391754</v>
      </c>
      <c r="E93" s="571"/>
      <c r="F93" s="577">
        <v>10</v>
      </c>
      <c r="G93" s="289">
        <f t="shared" si="3"/>
        <v>0.37037037037037035</v>
      </c>
    </row>
    <row r="94" spans="1:7" x14ac:dyDescent="0.2">
      <c r="A94" s="587" t="s">
        <v>175</v>
      </c>
      <c r="B94" s="185">
        <v>76</v>
      </c>
      <c r="C94" s="285">
        <v>18</v>
      </c>
      <c r="D94" s="460">
        <f t="shared" si="2"/>
        <v>0.23684210526315788</v>
      </c>
      <c r="F94" s="456">
        <v>8</v>
      </c>
      <c r="G94" s="460">
        <f t="shared" si="3"/>
        <v>0.44444444444444442</v>
      </c>
    </row>
    <row r="95" spans="1:7" x14ac:dyDescent="0.2">
      <c r="A95" s="303" t="s">
        <v>176</v>
      </c>
      <c r="B95" s="204">
        <v>21</v>
      </c>
      <c r="C95" s="286">
        <v>9</v>
      </c>
      <c r="D95" s="461">
        <f t="shared" si="2"/>
        <v>0.42857142857142855</v>
      </c>
      <c r="F95" s="458">
        <v>2</v>
      </c>
      <c r="G95" s="461">
        <f t="shared" si="3"/>
        <v>0.22222222222222221</v>
      </c>
    </row>
    <row r="96" spans="1:7" ht="13.5" x14ac:dyDescent="0.25">
      <c r="A96" s="578" t="s">
        <v>257</v>
      </c>
      <c r="B96" s="206">
        <v>109</v>
      </c>
      <c r="C96" s="288">
        <v>43</v>
      </c>
      <c r="D96" s="289">
        <f t="shared" si="2"/>
        <v>0.39449541284403672</v>
      </c>
      <c r="F96" s="109">
        <v>17</v>
      </c>
      <c r="G96" s="289">
        <f t="shared" si="3"/>
        <v>0.39534883720930231</v>
      </c>
    </row>
    <row r="97" spans="1:7" x14ac:dyDescent="0.2">
      <c r="A97" s="303" t="s">
        <v>481</v>
      </c>
      <c r="B97" s="183">
        <v>3</v>
      </c>
      <c r="C97" s="284">
        <v>3</v>
      </c>
      <c r="D97" s="459">
        <f t="shared" si="2"/>
        <v>1</v>
      </c>
      <c r="F97" s="455"/>
      <c r="G97" s="459">
        <f t="shared" si="3"/>
        <v>0</v>
      </c>
    </row>
    <row r="98" spans="1:7" x14ac:dyDescent="0.2">
      <c r="A98" s="587" t="s">
        <v>177</v>
      </c>
      <c r="B98" s="204">
        <v>36</v>
      </c>
      <c r="C98" s="286">
        <v>8</v>
      </c>
      <c r="D98" s="461">
        <f t="shared" si="2"/>
        <v>0.22222222222222221</v>
      </c>
      <c r="F98" s="458">
        <v>2</v>
      </c>
      <c r="G98" s="461">
        <f t="shared" si="3"/>
        <v>0.25</v>
      </c>
    </row>
    <row r="99" spans="1:7" x14ac:dyDescent="0.2">
      <c r="A99" s="587" t="s">
        <v>178</v>
      </c>
      <c r="B99" s="580">
        <v>70</v>
      </c>
      <c r="C99" s="585">
        <v>32</v>
      </c>
      <c r="D99" s="460">
        <f t="shared" si="2"/>
        <v>0.45714285714285713</v>
      </c>
      <c r="E99" s="571"/>
      <c r="F99" s="456">
        <v>15</v>
      </c>
      <c r="G99" s="460">
        <f t="shared" si="3"/>
        <v>0.46875</v>
      </c>
    </row>
    <row r="100" spans="1:7" ht="13.5" x14ac:dyDescent="0.25">
      <c r="A100" s="578" t="s">
        <v>247</v>
      </c>
      <c r="B100" s="582">
        <v>845</v>
      </c>
      <c r="C100" s="288">
        <v>172</v>
      </c>
      <c r="D100" s="289">
        <f t="shared" si="2"/>
        <v>0.20355029585798817</v>
      </c>
      <c r="E100" s="571"/>
      <c r="F100" s="577">
        <v>53</v>
      </c>
      <c r="G100" s="289">
        <f t="shared" si="3"/>
        <v>0.30813953488372092</v>
      </c>
    </row>
    <row r="101" spans="1:7" x14ac:dyDescent="0.2">
      <c r="A101" s="305" t="s">
        <v>179</v>
      </c>
      <c r="B101" s="185">
        <v>176</v>
      </c>
      <c r="C101" s="285">
        <v>24</v>
      </c>
      <c r="D101" s="460">
        <f t="shared" si="2"/>
        <v>0.13636363636363635</v>
      </c>
      <c r="F101" s="456">
        <v>12</v>
      </c>
      <c r="G101" s="460">
        <f t="shared" si="3"/>
        <v>0.5</v>
      </c>
    </row>
    <row r="102" spans="1:7" x14ac:dyDescent="0.2">
      <c r="A102" s="587" t="s">
        <v>180</v>
      </c>
      <c r="B102" s="204">
        <v>85</v>
      </c>
      <c r="C102" s="286">
        <v>11</v>
      </c>
      <c r="D102" s="461">
        <f t="shared" si="2"/>
        <v>0.12941176470588237</v>
      </c>
      <c r="F102" s="458">
        <v>3</v>
      </c>
      <c r="G102" s="461">
        <f t="shared" si="3"/>
        <v>0.27272727272727271</v>
      </c>
    </row>
    <row r="103" spans="1:7" x14ac:dyDescent="0.2">
      <c r="A103" s="587" t="s">
        <v>181</v>
      </c>
      <c r="B103" s="580">
        <v>58</v>
      </c>
      <c r="C103" s="585">
        <v>16</v>
      </c>
      <c r="D103" s="460">
        <f t="shared" si="2"/>
        <v>0.27586206896551724</v>
      </c>
      <c r="E103" s="571"/>
      <c r="F103" s="456">
        <v>6</v>
      </c>
      <c r="G103" s="460">
        <f t="shared" si="3"/>
        <v>0.375</v>
      </c>
    </row>
    <row r="104" spans="1:7" x14ac:dyDescent="0.2">
      <c r="A104" s="587" t="s">
        <v>182</v>
      </c>
      <c r="B104" s="183">
        <v>97</v>
      </c>
      <c r="C104" s="284">
        <v>15</v>
      </c>
      <c r="D104" s="459">
        <f t="shared" si="2"/>
        <v>0.15463917525773196</v>
      </c>
      <c r="F104" s="455">
        <v>9</v>
      </c>
      <c r="G104" s="459">
        <f t="shared" si="3"/>
        <v>0.6</v>
      </c>
    </row>
    <row r="105" spans="1:7" x14ac:dyDescent="0.2">
      <c r="A105" s="305" t="s">
        <v>183</v>
      </c>
      <c r="B105" s="185">
        <v>71</v>
      </c>
      <c r="C105" s="285">
        <v>8</v>
      </c>
      <c r="D105" s="460">
        <f t="shared" si="2"/>
        <v>0.11267605633802817</v>
      </c>
      <c r="F105" s="456">
        <v>2</v>
      </c>
      <c r="G105" s="460">
        <f t="shared" si="3"/>
        <v>0.25</v>
      </c>
    </row>
    <row r="106" spans="1:7" x14ac:dyDescent="0.2">
      <c r="A106" s="587" t="s">
        <v>184</v>
      </c>
      <c r="B106" s="185">
        <v>78</v>
      </c>
      <c r="C106" s="285">
        <v>24</v>
      </c>
      <c r="D106" s="460">
        <f t="shared" si="2"/>
        <v>0.30769230769230771</v>
      </c>
      <c r="F106" s="456">
        <v>8</v>
      </c>
      <c r="G106" s="460">
        <f t="shared" si="3"/>
        <v>0.33333333333333331</v>
      </c>
    </row>
    <row r="107" spans="1:7" x14ac:dyDescent="0.2">
      <c r="A107" s="303" t="s">
        <v>185</v>
      </c>
      <c r="B107" s="185">
        <v>62</v>
      </c>
      <c r="C107" s="285">
        <v>6</v>
      </c>
      <c r="D107" s="460">
        <f t="shared" si="2"/>
        <v>9.6774193548387094E-2</v>
      </c>
      <c r="F107" s="456"/>
      <c r="G107" s="460">
        <f t="shared" si="3"/>
        <v>0</v>
      </c>
    </row>
    <row r="108" spans="1:7" x14ac:dyDescent="0.2">
      <c r="A108" s="587" t="s">
        <v>186</v>
      </c>
      <c r="B108" s="185">
        <v>39</v>
      </c>
      <c r="C108" s="285">
        <v>19</v>
      </c>
      <c r="D108" s="460">
        <f t="shared" si="2"/>
        <v>0.48717948717948717</v>
      </c>
      <c r="F108" s="456">
        <v>1</v>
      </c>
      <c r="G108" s="460">
        <f t="shared" si="3"/>
        <v>5.2631578947368418E-2</v>
      </c>
    </row>
    <row r="109" spans="1:7" x14ac:dyDescent="0.2">
      <c r="A109" s="587" t="s">
        <v>482</v>
      </c>
      <c r="B109" s="185">
        <v>32</v>
      </c>
      <c r="C109" s="285">
        <v>15</v>
      </c>
      <c r="D109" s="460">
        <f t="shared" si="2"/>
        <v>0.46875</v>
      </c>
      <c r="F109" s="456"/>
      <c r="G109" s="460">
        <f t="shared" si="3"/>
        <v>0</v>
      </c>
    </row>
    <row r="110" spans="1:7" x14ac:dyDescent="0.2">
      <c r="A110" s="587" t="s">
        <v>187</v>
      </c>
      <c r="B110" s="185">
        <v>55</v>
      </c>
      <c r="C110" s="285">
        <v>4</v>
      </c>
      <c r="D110" s="460">
        <f t="shared" si="2"/>
        <v>7.2727272727272724E-2</v>
      </c>
      <c r="F110" s="456"/>
      <c r="G110" s="460">
        <f t="shared" si="3"/>
        <v>0</v>
      </c>
    </row>
    <row r="111" spans="1:7" x14ac:dyDescent="0.2">
      <c r="A111" s="587" t="s">
        <v>188</v>
      </c>
      <c r="B111" s="185">
        <v>12</v>
      </c>
      <c r="C111" s="285">
        <v>2</v>
      </c>
      <c r="D111" s="460">
        <f t="shared" si="2"/>
        <v>0.16666666666666666</v>
      </c>
      <c r="F111" s="456"/>
      <c r="G111" s="460">
        <f t="shared" si="3"/>
        <v>0</v>
      </c>
    </row>
    <row r="112" spans="1:7" x14ac:dyDescent="0.2">
      <c r="A112" s="587" t="s">
        <v>189</v>
      </c>
      <c r="B112" s="185">
        <v>13</v>
      </c>
      <c r="C112" s="285"/>
      <c r="D112" s="460">
        <f t="shared" si="2"/>
        <v>0</v>
      </c>
      <c r="F112" s="456"/>
      <c r="G112" s="460"/>
    </row>
    <row r="113" spans="1:7" x14ac:dyDescent="0.2">
      <c r="A113" s="587" t="s">
        <v>312</v>
      </c>
      <c r="B113" s="185">
        <v>1</v>
      </c>
      <c r="C113" s="285">
        <v>1</v>
      </c>
      <c r="D113" s="460">
        <f t="shared" si="2"/>
        <v>1</v>
      </c>
      <c r="F113" s="456"/>
      <c r="G113" s="460">
        <f t="shared" si="3"/>
        <v>0</v>
      </c>
    </row>
    <row r="114" spans="1:7" x14ac:dyDescent="0.2">
      <c r="A114" s="587" t="s">
        <v>190</v>
      </c>
      <c r="B114" s="185">
        <v>3</v>
      </c>
      <c r="C114" s="285">
        <v>2</v>
      </c>
      <c r="D114" s="460">
        <f t="shared" si="2"/>
        <v>0.66666666666666663</v>
      </c>
      <c r="F114" s="456">
        <v>1</v>
      </c>
      <c r="G114" s="460">
        <f t="shared" si="3"/>
        <v>0.5</v>
      </c>
    </row>
    <row r="115" spans="1:7" x14ac:dyDescent="0.2">
      <c r="A115" s="587" t="s">
        <v>191</v>
      </c>
      <c r="B115" s="185">
        <v>8</v>
      </c>
      <c r="C115" s="285">
        <v>3</v>
      </c>
      <c r="D115" s="460">
        <f t="shared" si="2"/>
        <v>0.375</v>
      </c>
      <c r="F115" s="456"/>
      <c r="G115" s="460">
        <f t="shared" si="3"/>
        <v>0</v>
      </c>
    </row>
    <row r="116" spans="1:7" x14ac:dyDescent="0.2">
      <c r="A116" s="587" t="s">
        <v>192</v>
      </c>
      <c r="B116" s="185">
        <v>12</v>
      </c>
      <c r="C116" s="285"/>
      <c r="D116" s="460">
        <f t="shared" si="2"/>
        <v>0</v>
      </c>
      <c r="F116" s="456"/>
      <c r="G116" s="460"/>
    </row>
    <row r="117" spans="1:7" x14ac:dyDescent="0.2">
      <c r="A117" s="587" t="s">
        <v>193</v>
      </c>
      <c r="B117" s="185">
        <v>5</v>
      </c>
      <c r="C117" s="285">
        <v>1</v>
      </c>
      <c r="D117" s="460">
        <f t="shared" si="2"/>
        <v>0.2</v>
      </c>
      <c r="F117" s="456">
        <v>1</v>
      </c>
      <c r="G117" s="460">
        <f t="shared" si="3"/>
        <v>1</v>
      </c>
    </row>
    <row r="118" spans="1:7" x14ac:dyDescent="0.2">
      <c r="A118" s="587" t="s">
        <v>194</v>
      </c>
      <c r="B118" s="185">
        <v>5</v>
      </c>
      <c r="C118" s="285">
        <v>5</v>
      </c>
      <c r="D118" s="460">
        <f t="shared" si="2"/>
        <v>1</v>
      </c>
      <c r="F118" s="456"/>
      <c r="G118" s="460">
        <f t="shared" si="3"/>
        <v>0</v>
      </c>
    </row>
    <row r="119" spans="1:7" x14ac:dyDescent="0.2">
      <c r="A119" s="587" t="s">
        <v>195</v>
      </c>
      <c r="B119" s="185">
        <v>20</v>
      </c>
      <c r="C119" s="285">
        <v>6</v>
      </c>
      <c r="D119" s="460">
        <f t="shared" si="2"/>
        <v>0.3</v>
      </c>
      <c r="F119" s="456">
        <v>6</v>
      </c>
      <c r="G119" s="460">
        <f t="shared" si="3"/>
        <v>1</v>
      </c>
    </row>
    <row r="120" spans="1:7" x14ac:dyDescent="0.2">
      <c r="A120" s="587" t="s">
        <v>196</v>
      </c>
      <c r="B120" s="185">
        <v>10</v>
      </c>
      <c r="C120" s="285">
        <v>10</v>
      </c>
      <c r="D120" s="460">
        <f t="shared" si="2"/>
        <v>1</v>
      </c>
      <c r="F120" s="456">
        <v>4</v>
      </c>
      <c r="G120" s="460">
        <f t="shared" si="3"/>
        <v>0.4</v>
      </c>
    </row>
    <row r="121" spans="1:7" x14ac:dyDescent="0.2">
      <c r="A121" s="587" t="s">
        <v>197</v>
      </c>
      <c r="B121" s="185">
        <v>3</v>
      </c>
      <c r="C121" s="285"/>
      <c r="D121" s="460">
        <f t="shared" si="2"/>
        <v>0</v>
      </c>
      <c r="F121" s="456"/>
      <c r="G121" s="460"/>
    </row>
    <row r="122" spans="1:7" ht="13.5" x14ac:dyDescent="0.25">
      <c r="A122" s="578" t="s">
        <v>248</v>
      </c>
      <c r="B122" s="582">
        <v>104</v>
      </c>
      <c r="C122" s="288">
        <v>29</v>
      </c>
      <c r="D122" s="289">
        <f t="shared" si="2"/>
        <v>0.27884615384615385</v>
      </c>
      <c r="E122" s="571"/>
      <c r="F122" s="577">
        <v>13</v>
      </c>
      <c r="G122" s="289">
        <f t="shared" si="3"/>
        <v>0.44827586206896552</v>
      </c>
    </row>
    <row r="123" spans="1:7" x14ac:dyDescent="0.2">
      <c r="A123" s="587" t="s">
        <v>199</v>
      </c>
      <c r="B123" s="185">
        <v>28</v>
      </c>
      <c r="C123" s="285">
        <v>10</v>
      </c>
      <c r="D123" s="460">
        <f t="shared" si="2"/>
        <v>0.35714285714285715</v>
      </c>
      <c r="F123" s="456">
        <v>3</v>
      </c>
      <c r="G123" s="460">
        <f t="shared" si="3"/>
        <v>0.3</v>
      </c>
    </row>
    <row r="124" spans="1:7" x14ac:dyDescent="0.2">
      <c r="A124" s="587" t="s">
        <v>198</v>
      </c>
      <c r="B124" s="185">
        <v>69</v>
      </c>
      <c r="C124" s="285">
        <v>18</v>
      </c>
      <c r="D124" s="460">
        <f t="shared" si="2"/>
        <v>0.2608695652173913</v>
      </c>
      <c r="F124" s="456">
        <v>10</v>
      </c>
      <c r="G124" s="460">
        <f t="shared" si="3"/>
        <v>0.55555555555555558</v>
      </c>
    </row>
    <row r="125" spans="1:7" x14ac:dyDescent="0.2">
      <c r="A125" s="587" t="s">
        <v>200</v>
      </c>
      <c r="B125" s="204">
        <v>7</v>
      </c>
      <c r="C125" s="286">
        <v>1</v>
      </c>
      <c r="D125" s="461">
        <f t="shared" si="2"/>
        <v>0.14285714285714285</v>
      </c>
      <c r="F125" s="458"/>
      <c r="G125" s="461">
        <f t="shared" si="3"/>
        <v>0</v>
      </c>
    </row>
    <row r="126" spans="1:7" ht="13.5" x14ac:dyDescent="0.25">
      <c r="A126" s="578" t="s">
        <v>249</v>
      </c>
      <c r="B126" s="206">
        <v>27</v>
      </c>
      <c r="C126" s="288">
        <v>7</v>
      </c>
      <c r="D126" s="289">
        <f t="shared" si="2"/>
        <v>0.25925925925925924</v>
      </c>
      <c r="F126" s="109">
        <v>3</v>
      </c>
      <c r="G126" s="289">
        <f t="shared" si="3"/>
        <v>0.42857142857142855</v>
      </c>
    </row>
    <row r="127" spans="1:7" x14ac:dyDescent="0.2">
      <c r="A127" s="587" t="s">
        <v>201</v>
      </c>
      <c r="B127" s="183">
        <v>27</v>
      </c>
      <c r="C127" s="284">
        <v>7</v>
      </c>
      <c r="D127" s="459">
        <f t="shared" si="2"/>
        <v>0.25925925925925924</v>
      </c>
      <c r="F127" s="455">
        <v>3</v>
      </c>
      <c r="G127" s="459">
        <f t="shared" si="3"/>
        <v>0.42857142857142855</v>
      </c>
    </row>
    <row r="128" spans="1:7" ht="13.5" x14ac:dyDescent="0.25">
      <c r="A128" s="578" t="s">
        <v>250</v>
      </c>
      <c r="B128" s="582">
        <v>194</v>
      </c>
      <c r="C128" s="288">
        <v>69</v>
      </c>
      <c r="D128" s="289">
        <f t="shared" si="2"/>
        <v>0.35567010309278352</v>
      </c>
      <c r="E128" s="571"/>
      <c r="F128" s="577">
        <v>18</v>
      </c>
      <c r="G128" s="289">
        <f t="shared" si="3"/>
        <v>0.2608695652173913</v>
      </c>
    </row>
    <row r="129" spans="1:7" x14ac:dyDescent="0.2">
      <c r="A129" s="305" t="s">
        <v>203</v>
      </c>
      <c r="B129" s="204">
        <v>30</v>
      </c>
      <c r="C129" s="286">
        <v>12</v>
      </c>
      <c r="D129" s="461">
        <f t="shared" si="2"/>
        <v>0.4</v>
      </c>
      <c r="F129" s="458">
        <v>5</v>
      </c>
      <c r="G129" s="461">
        <f t="shared" si="3"/>
        <v>0.41666666666666669</v>
      </c>
    </row>
    <row r="130" spans="1:7" x14ac:dyDescent="0.2">
      <c r="A130" s="587" t="s">
        <v>204</v>
      </c>
      <c r="B130" s="580">
        <v>4</v>
      </c>
      <c r="C130" s="585">
        <v>2</v>
      </c>
      <c r="D130" s="460">
        <f t="shared" si="2"/>
        <v>0.5</v>
      </c>
      <c r="E130" s="571"/>
      <c r="F130" s="456"/>
      <c r="G130" s="460">
        <f t="shared" si="3"/>
        <v>0</v>
      </c>
    </row>
    <row r="131" spans="1:7" x14ac:dyDescent="0.2">
      <c r="A131" s="303" t="s">
        <v>205</v>
      </c>
      <c r="B131" s="183">
        <v>23</v>
      </c>
      <c r="C131" s="284">
        <v>8</v>
      </c>
      <c r="D131" s="459">
        <f t="shared" si="2"/>
        <v>0.34782608695652173</v>
      </c>
      <c r="F131" s="455">
        <v>2</v>
      </c>
      <c r="G131" s="459">
        <f t="shared" si="3"/>
        <v>0.25</v>
      </c>
    </row>
    <row r="132" spans="1:7" x14ac:dyDescent="0.2">
      <c r="A132" s="587" t="s">
        <v>206</v>
      </c>
      <c r="B132" s="204">
        <v>68</v>
      </c>
      <c r="C132" s="286">
        <v>24</v>
      </c>
      <c r="D132" s="461">
        <f t="shared" si="2"/>
        <v>0.35294117647058826</v>
      </c>
      <c r="F132" s="458">
        <v>6</v>
      </c>
      <c r="G132" s="461">
        <f t="shared" si="3"/>
        <v>0.25</v>
      </c>
    </row>
    <row r="133" spans="1:7" x14ac:dyDescent="0.2">
      <c r="A133" s="587" t="s">
        <v>207</v>
      </c>
      <c r="B133" s="580">
        <v>53</v>
      </c>
      <c r="C133" s="585">
        <v>17</v>
      </c>
      <c r="D133" s="460">
        <f t="shared" si="2"/>
        <v>0.32075471698113206</v>
      </c>
      <c r="E133" s="571"/>
      <c r="F133" s="456">
        <v>4</v>
      </c>
      <c r="G133" s="460">
        <f t="shared" si="3"/>
        <v>0.23529411764705882</v>
      </c>
    </row>
    <row r="134" spans="1:7" x14ac:dyDescent="0.2">
      <c r="A134" s="587" t="s">
        <v>434</v>
      </c>
      <c r="B134" s="183">
        <v>3</v>
      </c>
      <c r="C134" s="284">
        <v>1</v>
      </c>
      <c r="D134" s="459">
        <f t="shared" si="2"/>
        <v>0.33333333333333331</v>
      </c>
      <c r="F134" s="455"/>
      <c r="G134" s="459">
        <f t="shared" si="3"/>
        <v>0</v>
      </c>
    </row>
    <row r="135" spans="1:7" x14ac:dyDescent="0.2">
      <c r="A135" s="303" t="s">
        <v>590</v>
      </c>
      <c r="B135" s="185">
        <v>1</v>
      </c>
      <c r="C135" s="285"/>
      <c r="D135" s="460">
        <f t="shared" si="2"/>
        <v>0</v>
      </c>
      <c r="F135" s="456"/>
      <c r="G135" s="460"/>
    </row>
    <row r="136" spans="1:7" x14ac:dyDescent="0.2">
      <c r="A136" s="305" t="s">
        <v>208</v>
      </c>
      <c r="B136" s="185">
        <v>5</v>
      </c>
      <c r="C136" s="285">
        <v>1</v>
      </c>
      <c r="D136" s="460">
        <f t="shared" si="2"/>
        <v>0.2</v>
      </c>
      <c r="F136" s="456"/>
      <c r="G136" s="460">
        <f t="shared" si="3"/>
        <v>0</v>
      </c>
    </row>
    <row r="137" spans="1:7" x14ac:dyDescent="0.2">
      <c r="A137" s="587" t="s">
        <v>209</v>
      </c>
      <c r="B137" s="185">
        <v>7</v>
      </c>
      <c r="C137" s="285">
        <v>4</v>
      </c>
      <c r="D137" s="460">
        <f t="shared" si="2"/>
        <v>0.5714285714285714</v>
      </c>
      <c r="F137" s="456">
        <v>1</v>
      </c>
      <c r="G137" s="460">
        <f t="shared" si="3"/>
        <v>0.25</v>
      </c>
    </row>
    <row r="138" spans="1:7" ht="13.5" x14ac:dyDescent="0.25">
      <c r="A138" s="578" t="s">
        <v>251</v>
      </c>
      <c r="B138" s="582">
        <v>122</v>
      </c>
      <c r="C138" s="288">
        <v>36</v>
      </c>
      <c r="D138" s="289">
        <f t="shared" ref="D138:D164" si="4">C138/B138</f>
        <v>0.29508196721311475</v>
      </c>
      <c r="E138" s="571"/>
      <c r="F138" s="577">
        <v>14</v>
      </c>
      <c r="G138" s="289">
        <f t="shared" ref="G138:G164" si="5">F138/C138</f>
        <v>0.3888888888888889</v>
      </c>
    </row>
    <row r="139" spans="1:7" x14ac:dyDescent="0.2">
      <c r="A139" s="587" t="s">
        <v>211</v>
      </c>
      <c r="B139" s="185">
        <v>30</v>
      </c>
      <c r="C139" s="285">
        <v>15</v>
      </c>
      <c r="D139" s="460">
        <f t="shared" si="4"/>
        <v>0.5</v>
      </c>
      <c r="F139" s="456">
        <v>11</v>
      </c>
      <c r="G139" s="460">
        <f t="shared" si="5"/>
        <v>0.73333333333333328</v>
      </c>
    </row>
    <row r="140" spans="1:7" x14ac:dyDescent="0.2">
      <c r="A140" s="587" t="s">
        <v>210</v>
      </c>
      <c r="B140" s="185">
        <v>88</v>
      </c>
      <c r="C140" s="285">
        <v>20</v>
      </c>
      <c r="D140" s="460">
        <f t="shared" si="4"/>
        <v>0.22727272727272727</v>
      </c>
      <c r="F140" s="456">
        <v>3</v>
      </c>
      <c r="G140" s="460">
        <f t="shared" si="5"/>
        <v>0.15</v>
      </c>
    </row>
    <row r="141" spans="1:7" x14ac:dyDescent="0.2">
      <c r="A141" s="587" t="s">
        <v>212</v>
      </c>
      <c r="B141" s="185">
        <v>4</v>
      </c>
      <c r="C141" s="285">
        <v>1</v>
      </c>
      <c r="D141" s="460">
        <f t="shared" si="4"/>
        <v>0.25</v>
      </c>
      <c r="F141" s="456"/>
      <c r="G141" s="460">
        <f t="shared" si="5"/>
        <v>0</v>
      </c>
    </row>
    <row r="142" spans="1:7" ht="13.5" x14ac:dyDescent="0.25">
      <c r="A142" s="578" t="s">
        <v>252</v>
      </c>
      <c r="B142" s="582">
        <v>120</v>
      </c>
      <c r="C142" s="288">
        <v>41</v>
      </c>
      <c r="D142" s="289">
        <f t="shared" si="4"/>
        <v>0.34166666666666667</v>
      </c>
      <c r="E142" s="571"/>
      <c r="F142" s="577">
        <v>9</v>
      </c>
      <c r="G142" s="289">
        <f t="shared" si="5"/>
        <v>0.21951219512195122</v>
      </c>
    </row>
    <row r="143" spans="1:7" x14ac:dyDescent="0.2">
      <c r="A143" s="587" t="s">
        <v>214</v>
      </c>
      <c r="B143" s="580">
        <v>21</v>
      </c>
      <c r="C143" s="585">
        <v>13</v>
      </c>
      <c r="D143" s="460">
        <f t="shared" si="4"/>
        <v>0.61904761904761907</v>
      </c>
      <c r="E143" s="571"/>
      <c r="F143" s="456">
        <v>2</v>
      </c>
      <c r="G143" s="460">
        <f t="shared" si="5"/>
        <v>0.15384615384615385</v>
      </c>
    </row>
    <row r="144" spans="1:7" x14ac:dyDescent="0.2">
      <c r="A144" s="587" t="s">
        <v>213</v>
      </c>
      <c r="B144" s="183">
        <v>95</v>
      </c>
      <c r="C144" s="284">
        <v>27</v>
      </c>
      <c r="D144" s="459">
        <f t="shared" si="4"/>
        <v>0.28421052631578947</v>
      </c>
      <c r="F144" s="455">
        <v>7</v>
      </c>
      <c r="G144" s="459">
        <f t="shared" si="5"/>
        <v>0.25925925925925924</v>
      </c>
    </row>
    <row r="145" spans="1:7" x14ac:dyDescent="0.2">
      <c r="A145" s="587" t="s">
        <v>215</v>
      </c>
      <c r="B145" s="185">
        <v>4</v>
      </c>
      <c r="C145" s="285">
        <v>1</v>
      </c>
      <c r="D145" s="460">
        <f t="shared" si="4"/>
        <v>0.25</v>
      </c>
      <c r="F145" s="456"/>
      <c r="G145" s="460">
        <f t="shared" si="5"/>
        <v>0</v>
      </c>
    </row>
    <row r="146" spans="1:7" ht="13.5" x14ac:dyDescent="0.25">
      <c r="A146" s="578" t="s">
        <v>253</v>
      </c>
      <c r="B146" s="582">
        <v>240</v>
      </c>
      <c r="C146" s="288">
        <v>53</v>
      </c>
      <c r="D146" s="289">
        <f t="shared" si="4"/>
        <v>0.22083333333333333</v>
      </c>
      <c r="E146" s="571"/>
      <c r="F146" s="577">
        <v>13</v>
      </c>
      <c r="G146" s="289">
        <f t="shared" si="5"/>
        <v>0.24528301886792453</v>
      </c>
    </row>
    <row r="147" spans="1:7" x14ac:dyDescent="0.2">
      <c r="A147" s="587" t="s">
        <v>217</v>
      </c>
      <c r="B147" s="580">
        <v>3</v>
      </c>
      <c r="C147" s="585"/>
      <c r="D147" s="460">
        <f t="shared" si="4"/>
        <v>0</v>
      </c>
      <c r="E147" s="571"/>
      <c r="F147" s="456"/>
      <c r="G147" s="460"/>
    </row>
    <row r="148" spans="1:7" x14ac:dyDescent="0.2">
      <c r="A148" s="303" t="s">
        <v>218</v>
      </c>
      <c r="B148" s="183">
        <v>80</v>
      </c>
      <c r="C148" s="284">
        <v>1</v>
      </c>
      <c r="D148" s="459">
        <f t="shared" si="4"/>
        <v>1.2500000000000001E-2</v>
      </c>
      <c r="F148" s="455"/>
      <c r="G148" s="459">
        <f t="shared" si="5"/>
        <v>0</v>
      </c>
    </row>
    <row r="149" spans="1:7" x14ac:dyDescent="0.2">
      <c r="A149" s="587" t="s">
        <v>219</v>
      </c>
      <c r="B149" s="185">
        <v>82</v>
      </c>
      <c r="C149" s="285">
        <v>20</v>
      </c>
      <c r="D149" s="460">
        <f t="shared" si="4"/>
        <v>0.24390243902439024</v>
      </c>
      <c r="F149" s="456">
        <v>3</v>
      </c>
      <c r="G149" s="460">
        <f t="shared" si="5"/>
        <v>0.15</v>
      </c>
    </row>
    <row r="150" spans="1:7" x14ac:dyDescent="0.2">
      <c r="A150" s="305" t="s">
        <v>220</v>
      </c>
      <c r="B150" s="204">
        <v>19</v>
      </c>
      <c r="C150" s="286">
        <v>5</v>
      </c>
      <c r="D150" s="461">
        <f t="shared" si="4"/>
        <v>0.26315789473684209</v>
      </c>
      <c r="F150" s="458"/>
      <c r="G150" s="461">
        <f t="shared" si="5"/>
        <v>0</v>
      </c>
    </row>
    <row r="151" spans="1:7" x14ac:dyDescent="0.2">
      <c r="A151" s="587" t="s">
        <v>221</v>
      </c>
      <c r="B151" s="580">
        <v>15</v>
      </c>
      <c r="C151" s="585">
        <v>1</v>
      </c>
      <c r="D151" s="460">
        <f t="shared" si="4"/>
        <v>6.6666666666666666E-2</v>
      </c>
      <c r="E151" s="571"/>
      <c r="F151" s="456"/>
      <c r="G151" s="460">
        <f t="shared" si="5"/>
        <v>0</v>
      </c>
    </row>
    <row r="152" spans="1:7" x14ac:dyDescent="0.2">
      <c r="A152" s="303" t="s">
        <v>222</v>
      </c>
      <c r="B152" s="183">
        <v>18</v>
      </c>
      <c r="C152" s="284">
        <v>6</v>
      </c>
      <c r="D152" s="459">
        <f t="shared" si="4"/>
        <v>0.33333333333333331</v>
      </c>
      <c r="F152" s="455"/>
      <c r="G152" s="459">
        <f t="shared" si="5"/>
        <v>0</v>
      </c>
    </row>
    <row r="153" spans="1:7" x14ac:dyDescent="0.2">
      <c r="A153" s="587" t="s">
        <v>223</v>
      </c>
      <c r="B153" s="185">
        <v>23</v>
      </c>
      <c r="C153" s="285">
        <v>20</v>
      </c>
      <c r="D153" s="460">
        <f t="shared" si="4"/>
        <v>0.86956521739130432</v>
      </c>
      <c r="F153" s="456">
        <v>10</v>
      </c>
      <c r="G153" s="460">
        <f t="shared" si="5"/>
        <v>0.5</v>
      </c>
    </row>
    <row r="154" spans="1:7" ht="13.5" x14ac:dyDescent="0.25">
      <c r="A154" s="578" t="s">
        <v>254</v>
      </c>
      <c r="B154" s="582">
        <v>303</v>
      </c>
      <c r="C154" s="288">
        <v>47</v>
      </c>
      <c r="D154" s="289">
        <f t="shared" si="4"/>
        <v>0.15511551155115511</v>
      </c>
      <c r="E154" s="571"/>
      <c r="F154" s="577">
        <v>13</v>
      </c>
      <c r="G154" s="289">
        <f t="shared" si="5"/>
        <v>0.27659574468085107</v>
      </c>
    </row>
    <row r="155" spans="1:7" x14ac:dyDescent="0.2">
      <c r="A155" s="587" t="s">
        <v>505</v>
      </c>
      <c r="B155" s="185">
        <v>2</v>
      </c>
      <c r="C155" s="285"/>
      <c r="D155" s="460">
        <f t="shared" si="4"/>
        <v>0</v>
      </c>
      <c r="F155" s="456"/>
      <c r="G155" s="460"/>
    </row>
    <row r="156" spans="1:7" x14ac:dyDescent="0.2">
      <c r="A156" s="303" t="s">
        <v>224</v>
      </c>
      <c r="B156" s="185">
        <v>5</v>
      </c>
      <c r="C156" s="285">
        <v>4</v>
      </c>
      <c r="D156" s="460">
        <f t="shared" si="4"/>
        <v>0.8</v>
      </c>
      <c r="F156" s="456">
        <v>0</v>
      </c>
      <c r="G156" s="460">
        <f t="shared" si="5"/>
        <v>0</v>
      </c>
    </row>
    <row r="157" spans="1:7" x14ac:dyDescent="0.2">
      <c r="A157" s="587" t="s">
        <v>225</v>
      </c>
      <c r="B157" s="185">
        <v>24</v>
      </c>
      <c r="C157" s="285">
        <v>5</v>
      </c>
      <c r="D157" s="460">
        <f t="shared" si="4"/>
        <v>0.20833333333333334</v>
      </c>
      <c r="F157" s="456">
        <v>1</v>
      </c>
      <c r="G157" s="460">
        <f t="shared" si="5"/>
        <v>0.2</v>
      </c>
    </row>
    <row r="158" spans="1:7" x14ac:dyDescent="0.2">
      <c r="A158" s="587" t="s">
        <v>226</v>
      </c>
      <c r="B158" s="185">
        <v>28</v>
      </c>
      <c r="C158" s="285">
        <v>4</v>
      </c>
      <c r="D158" s="460">
        <f t="shared" si="4"/>
        <v>0.14285714285714285</v>
      </c>
      <c r="F158" s="456"/>
      <c r="G158" s="460">
        <f t="shared" si="5"/>
        <v>0</v>
      </c>
    </row>
    <row r="159" spans="1:7" x14ac:dyDescent="0.2">
      <c r="A159" s="587" t="s">
        <v>227</v>
      </c>
      <c r="B159" s="204">
        <v>6</v>
      </c>
      <c r="C159" s="286">
        <v>1</v>
      </c>
      <c r="D159" s="461">
        <f t="shared" si="4"/>
        <v>0.16666666666666666</v>
      </c>
      <c r="F159" s="458"/>
      <c r="G159" s="461">
        <f t="shared" si="5"/>
        <v>0</v>
      </c>
    </row>
    <row r="160" spans="1:7" x14ac:dyDescent="0.2">
      <c r="A160" s="587" t="s">
        <v>228</v>
      </c>
      <c r="B160" s="580">
        <v>156</v>
      </c>
      <c r="C160" s="585">
        <v>15</v>
      </c>
      <c r="D160" s="460">
        <f t="shared" si="4"/>
        <v>9.6153846153846159E-2</v>
      </c>
      <c r="E160" s="571"/>
      <c r="F160" s="456">
        <v>7</v>
      </c>
      <c r="G160" s="460">
        <f t="shared" si="5"/>
        <v>0.46666666666666667</v>
      </c>
    </row>
    <row r="161" spans="1:7" x14ac:dyDescent="0.2">
      <c r="A161" s="587" t="s">
        <v>229</v>
      </c>
      <c r="B161" s="183">
        <v>38</v>
      </c>
      <c r="C161" s="284">
        <v>6</v>
      </c>
      <c r="D161" s="459">
        <f t="shared" si="4"/>
        <v>0.15789473684210525</v>
      </c>
      <c r="F161" s="455">
        <v>5</v>
      </c>
      <c r="G161" s="459">
        <f t="shared" si="5"/>
        <v>0.83333333333333337</v>
      </c>
    </row>
    <row r="162" spans="1:7" x14ac:dyDescent="0.2">
      <c r="A162" s="587" t="s">
        <v>313</v>
      </c>
      <c r="B162" s="185">
        <v>44</v>
      </c>
      <c r="C162" s="285">
        <v>12</v>
      </c>
      <c r="D162" s="460">
        <f t="shared" si="4"/>
        <v>0.27272727272727271</v>
      </c>
      <c r="F162" s="456"/>
      <c r="G162" s="460">
        <f t="shared" si="5"/>
        <v>0</v>
      </c>
    </row>
    <row r="163" spans="1:7" x14ac:dyDescent="0.2">
      <c r="C163" s="457"/>
      <c r="D163" s="210"/>
      <c r="G163" s="210"/>
    </row>
    <row r="164" spans="1:7" ht="13.5" x14ac:dyDescent="0.25">
      <c r="A164" s="576" t="s">
        <v>4</v>
      </c>
      <c r="B164" s="26">
        <f>SUM(B9:B162)/2</f>
        <v>4622</v>
      </c>
      <c r="C164" s="290">
        <f t="shared" ref="C164:F164" si="6">SUM(C9:C162)/2</f>
        <v>1201</v>
      </c>
      <c r="D164" s="289">
        <f t="shared" si="4"/>
        <v>0.25984422327996537</v>
      </c>
      <c r="F164" s="98">
        <f t="shared" si="6"/>
        <v>363</v>
      </c>
      <c r="G164" s="289">
        <f t="shared" si="5"/>
        <v>0.30224812656119898</v>
      </c>
    </row>
  </sheetData>
  <autoFilter ref="A8:G162"/>
  <mergeCells count="1">
    <mergeCell ref="A3:G3"/>
  </mergeCells>
  <printOptions horizontalCentered="1"/>
  <pageMargins left="0.70866141732283472" right="0.70866141732283472" top="0.74803149606299213" bottom="0.74803149606299213" header="0.31496062992125984" footer="0.31496062992125984"/>
  <pageSetup paperSize="9" scale="67" firstPageNumber="39" fitToHeight="0" orientation="portrait" r:id="rId1"/>
  <headerFoot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rgb="FF92D050"/>
    <pageSetUpPr fitToPage="1"/>
  </sheetPr>
  <dimension ref="B1:J802"/>
  <sheetViews>
    <sheetView showGridLines="0" showZeros="0" showWhiteSpace="0" topLeftCell="A28" zoomScaleNormal="100" workbookViewId="0">
      <selection activeCell="P26" sqref="P26"/>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61" t="s">
        <v>268</v>
      </c>
      <c r="C27" s="662"/>
      <c r="D27" s="662"/>
      <c r="E27" s="662"/>
      <c r="F27" s="662"/>
      <c r="G27" s="662"/>
      <c r="H27" s="662"/>
      <c r="I27" s="663"/>
    </row>
    <row r="28" spans="2:9" ht="19.5" customHeight="1" x14ac:dyDescent="0.2">
      <c r="B28" s="664"/>
      <c r="C28" s="665"/>
      <c r="D28" s="665"/>
      <c r="E28" s="665"/>
      <c r="F28" s="665"/>
      <c r="G28" s="665"/>
      <c r="H28" s="665"/>
      <c r="I28" s="666"/>
    </row>
    <row r="29" spans="2:9" ht="30" customHeight="1" thickBot="1" x14ac:dyDescent="0.25">
      <c r="B29" s="667"/>
      <c r="C29" s="668"/>
      <c r="D29" s="668"/>
      <c r="E29" s="668"/>
      <c r="F29" s="668"/>
      <c r="G29" s="668"/>
      <c r="H29" s="668"/>
      <c r="I29" s="669"/>
    </row>
    <row r="30" spans="2:9" ht="13.5" thickTop="1" x14ac:dyDescent="0.2">
      <c r="B30" s="3"/>
      <c r="C30" s="3"/>
      <c r="D30" s="3"/>
    </row>
    <row r="31" spans="2:9" x14ac:dyDescent="0.2">
      <c r="B31" s="3"/>
      <c r="C31" s="3"/>
      <c r="D31" s="3"/>
    </row>
    <row r="32" spans="2:9" x14ac:dyDescent="0.2">
      <c r="B32" s="3"/>
      <c r="C32" s="3"/>
      <c r="D32" s="3"/>
    </row>
    <row r="33" spans="2:9" ht="15.75" x14ac:dyDescent="0.2">
      <c r="B33" s="670" t="s">
        <v>582</v>
      </c>
      <c r="C33" s="670"/>
      <c r="D33" s="670"/>
      <c r="E33" s="670"/>
      <c r="F33" s="670"/>
      <c r="G33" s="670"/>
      <c r="H33" s="670"/>
      <c r="I33" s="67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1"/>
      <c r="C46" s="10"/>
      <c r="D46" s="10"/>
      <c r="E46" s="10"/>
      <c r="F46" s="10"/>
      <c r="G46" s="10"/>
      <c r="H46" s="10"/>
      <c r="I46" s="10"/>
    </row>
    <row r="47" spans="2:9" x14ac:dyDescent="0.2">
      <c r="B47" s="10"/>
      <c r="C47" s="10"/>
      <c r="D47" s="10"/>
      <c r="E47" s="10"/>
      <c r="F47" s="10"/>
      <c r="G47" s="10"/>
      <c r="H47" s="10"/>
      <c r="I47" s="10"/>
    </row>
    <row r="48" spans="2:9" x14ac:dyDescent="0.2">
      <c r="B48" s="10"/>
      <c r="C48" s="10"/>
      <c r="D48" s="10"/>
      <c r="E48" s="10"/>
      <c r="F48" s="10"/>
      <c r="G48" s="10"/>
      <c r="H48" s="10"/>
      <c r="I48" s="10"/>
    </row>
    <row r="49" spans="2:10" x14ac:dyDescent="0.2">
      <c r="B49" s="10"/>
      <c r="C49" s="10"/>
      <c r="D49" s="10"/>
      <c r="E49" s="10"/>
      <c r="F49" s="10"/>
      <c r="G49" s="10"/>
      <c r="H49" s="10"/>
      <c r="I49" s="10"/>
    </row>
    <row r="50" spans="2:10" x14ac:dyDescent="0.2">
      <c r="B50" s="10"/>
      <c r="C50" s="10"/>
      <c r="D50" s="10"/>
      <c r="E50" s="10"/>
      <c r="F50" s="10"/>
      <c r="G50" s="10"/>
      <c r="H50" s="10"/>
      <c r="I50" s="10"/>
    </row>
    <row r="51" spans="2:10" x14ac:dyDescent="0.2">
      <c r="B51" s="11"/>
      <c r="C51" s="10"/>
      <c r="D51" s="10"/>
      <c r="E51" s="10"/>
      <c r="F51" s="10"/>
      <c r="G51" s="10"/>
      <c r="H51" s="10"/>
      <c r="I51" s="10"/>
    </row>
    <row r="52" spans="2:10" x14ac:dyDescent="0.2">
      <c r="B52" s="671" t="s">
        <v>1</v>
      </c>
      <c r="C52" s="672"/>
      <c r="D52" s="672"/>
      <c r="E52" s="672"/>
      <c r="F52" s="672"/>
      <c r="G52" s="672"/>
      <c r="H52" s="672"/>
      <c r="I52" s="672"/>
    </row>
    <row r="53" spans="2:10" ht="16.5" customHeight="1" x14ac:dyDescent="0.2">
      <c r="B53" s="672"/>
      <c r="C53" s="672"/>
      <c r="D53" s="672"/>
      <c r="E53" s="672"/>
      <c r="F53" s="672"/>
      <c r="G53" s="672"/>
      <c r="H53" s="672"/>
      <c r="I53" s="672"/>
    </row>
    <row r="54" spans="2:10" ht="16.5" customHeight="1" x14ac:dyDescent="0.2">
      <c r="B54" s="672"/>
      <c r="C54" s="672"/>
      <c r="D54" s="672"/>
      <c r="E54" s="672"/>
      <c r="F54" s="672"/>
      <c r="G54" s="672"/>
      <c r="H54" s="672"/>
      <c r="I54" s="672"/>
    </row>
    <row r="55" spans="2:10" ht="16.5" customHeight="1" x14ac:dyDescent="0.2">
      <c r="B55" s="672"/>
      <c r="C55" s="672"/>
      <c r="D55" s="672"/>
      <c r="E55" s="672"/>
      <c r="F55" s="672"/>
      <c r="G55" s="672"/>
      <c r="H55" s="672"/>
      <c r="I55" s="672"/>
    </row>
    <row r="56" spans="2:10" x14ac:dyDescent="0.2">
      <c r="B56" s="672"/>
      <c r="C56" s="672"/>
      <c r="D56" s="672"/>
      <c r="E56" s="672"/>
      <c r="F56" s="672"/>
      <c r="G56" s="672"/>
      <c r="H56" s="672"/>
      <c r="I56" s="672"/>
      <c r="J56" s="6"/>
    </row>
    <row r="57" spans="2:10" x14ac:dyDescent="0.2">
      <c r="B57" s="10"/>
      <c r="C57" s="10"/>
      <c r="D57" s="10"/>
      <c r="E57" s="10"/>
      <c r="F57" s="10"/>
      <c r="G57" s="10"/>
      <c r="H57" s="10"/>
      <c r="I57" s="10"/>
    </row>
    <row r="58" spans="2:10" x14ac:dyDescent="0.2">
      <c r="B58" s="3"/>
      <c r="C58" s="7"/>
      <c r="D58" s="7"/>
    </row>
    <row r="59" spans="2:10" x14ac:dyDescent="0.2">
      <c r="B59" s="8" t="s">
        <v>0</v>
      </c>
      <c r="C59" s="7"/>
      <c r="D59" s="7"/>
      <c r="I59" s="538" t="s">
        <v>583</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2" fitToHeight="0" orientation="portrait" r:id="rId1"/>
  <headerFooter>
    <oddFooter>&amp;CPage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rgb="FF92D050"/>
    <pageSetUpPr fitToPage="1"/>
  </sheetPr>
  <dimension ref="A3:W85"/>
  <sheetViews>
    <sheetView showGridLines="0" zoomScaleNormal="100" workbookViewId="0">
      <selection activeCell="P26" sqref="P26"/>
    </sheetView>
  </sheetViews>
  <sheetFormatPr baseColWidth="10" defaultRowHeight="12.75" x14ac:dyDescent="0.2"/>
  <cols>
    <col min="1" max="1" width="13.1640625" customWidth="1"/>
    <col min="2" max="2" width="17.5" bestFit="1" customWidth="1"/>
    <col min="3" max="3" width="15.5" customWidth="1"/>
    <col min="4" max="5" width="9.1640625" customWidth="1"/>
    <col min="6" max="6" width="15" customWidth="1"/>
    <col min="7" max="8" width="9" customWidth="1"/>
    <col min="9" max="9" width="10.5" style="571" customWidth="1"/>
    <col min="10" max="10" width="15" customWidth="1"/>
    <col min="11" max="11" width="4.33203125" customWidth="1"/>
    <col min="12" max="12" width="13.33203125" bestFit="1" customWidth="1"/>
    <col min="14" max="14" width="12" style="291"/>
  </cols>
  <sheetData>
    <row r="3" spans="1:23" ht="29.25" customHeight="1" x14ac:dyDescent="0.2">
      <c r="A3" s="685" t="s">
        <v>680</v>
      </c>
      <c r="B3" s="685"/>
      <c r="C3" s="685"/>
      <c r="D3" s="685"/>
      <c r="E3" s="685"/>
      <c r="F3" s="685"/>
      <c r="G3" s="685"/>
      <c r="H3" s="685"/>
      <c r="I3" s="685"/>
      <c r="J3" s="685"/>
      <c r="K3" s="685"/>
      <c r="L3" s="685"/>
    </row>
    <row r="6" spans="1:23" x14ac:dyDescent="0.2">
      <c r="A6" s="114"/>
      <c r="B6" s="114"/>
      <c r="C6" s="114"/>
      <c r="D6" s="714" t="s">
        <v>269</v>
      </c>
      <c r="E6" s="715"/>
      <c r="F6" s="715"/>
      <c r="G6" s="715" t="s">
        <v>270</v>
      </c>
      <c r="H6" s="715"/>
      <c r="I6" s="716"/>
      <c r="J6" s="716"/>
      <c r="K6" s="114"/>
      <c r="L6" s="686" t="s">
        <v>4</v>
      </c>
    </row>
    <row r="7" spans="1:23" ht="26.25" customHeight="1" x14ac:dyDescent="0.2">
      <c r="A7" s="47" t="s">
        <v>273</v>
      </c>
      <c r="B7" s="295" t="s">
        <v>324</v>
      </c>
      <c r="C7" s="114" t="s">
        <v>5</v>
      </c>
      <c r="D7" s="475" t="s">
        <v>117</v>
      </c>
      <c r="E7" s="475" t="s">
        <v>118</v>
      </c>
      <c r="F7" s="112" t="s">
        <v>80</v>
      </c>
      <c r="G7" s="475" t="s">
        <v>117</v>
      </c>
      <c r="H7" s="475" t="s">
        <v>118</v>
      </c>
      <c r="I7" s="47" t="s">
        <v>442</v>
      </c>
      <c r="J7" s="112" t="s">
        <v>80</v>
      </c>
      <c r="K7" s="114"/>
      <c r="L7" s="686"/>
    </row>
    <row r="8" spans="1:23" s="33" customFormat="1" x14ac:dyDescent="0.2">
      <c r="A8" s="115"/>
      <c r="B8" s="30"/>
      <c r="C8" s="30"/>
      <c r="D8" s="30"/>
      <c r="E8" s="30"/>
      <c r="F8" s="31"/>
      <c r="G8" s="30"/>
      <c r="H8" s="30"/>
      <c r="I8" s="30"/>
      <c r="J8" s="31"/>
      <c r="K8" s="30"/>
      <c r="L8" s="31"/>
      <c r="N8" s="474"/>
    </row>
    <row r="9" spans="1:23" ht="12.75" customHeight="1" x14ac:dyDescent="0.2">
      <c r="A9" s="691" t="s">
        <v>6</v>
      </c>
      <c r="B9" s="692" t="s">
        <v>81</v>
      </c>
      <c r="C9" s="310" t="s">
        <v>7</v>
      </c>
      <c r="D9" s="34">
        <v>55</v>
      </c>
      <c r="E9" s="34">
        <v>30</v>
      </c>
      <c r="F9" s="176">
        <v>85</v>
      </c>
      <c r="G9" s="34">
        <v>103</v>
      </c>
      <c r="H9" s="34">
        <v>95</v>
      </c>
      <c r="I9" s="591"/>
      <c r="J9" s="178">
        <v>198</v>
      </c>
      <c r="K9" s="14"/>
      <c r="L9" s="48">
        <v>283</v>
      </c>
      <c r="N9" s="291">
        <v>1</v>
      </c>
      <c r="P9" s="571"/>
      <c r="Q9" s="571"/>
      <c r="R9" s="571"/>
      <c r="S9" s="571"/>
      <c r="T9" s="571"/>
      <c r="U9" s="571"/>
      <c r="V9" s="571"/>
      <c r="W9" s="571"/>
    </row>
    <row r="10" spans="1:23" x14ac:dyDescent="0.2">
      <c r="A10" s="691"/>
      <c r="B10" s="692"/>
      <c r="C10" s="311" t="s">
        <v>8</v>
      </c>
      <c r="D10" s="35">
        <v>54</v>
      </c>
      <c r="E10" s="35">
        <v>49</v>
      </c>
      <c r="F10" s="174">
        <v>103</v>
      </c>
      <c r="G10" s="35">
        <v>92</v>
      </c>
      <c r="H10" s="35">
        <v>97</v>
      </c>
      <c r="I10" s="36"/>
      <c r="J10" s="179">
        <v>189</v>
      </c>
      <c r="K10" s="14"/>
      <c r="L10" s="49">
        <v>292</v>
      </c>
      <c r="N10" s="291">
        <v>2</v>
      </c>
      <c r="O10" s="571"/>
      <c r="P10" s="571"/>
      <c r="Q10" s="571"/>
      <c r="R10" s="571"/>
      <c r="S10" s="571"/>
      <c r="T10" s="571"/>
      <c r="U10" s="571"/>
      <c r="V10" s="571"/>
      <c r="W10" s="571"/>
    </row>
    <row r="11" spans="1:23" x14ac:dyDescent="0.2">
      <c r="A11" s="691"/>
      <c r="B11" s="692"/>
      <c r="C11" s="311" t="s">
        <v>9</v>
      </c>
      <c r="D11" s="35">
        <v>5</v>
      </c>
      <c r="E11" s="35">
        <v>20</v>
      </c>
      <c r="F11" s="174">
        <v>25</v>
      </c>
      <c r="G11" s="35">
        <v>12</v>
      </c>
      <c r="H11" s="35">
        <v>13</v>
      </c>
      <c r="I11" s="36"/>
      <c r="J11" s="179">
        <v>25</v>
      </c>
      <c r="K11" s="14"/>
      <c r="L11" s="49">
        <v>50</v>
      </c>
      <c r="N11" s="291">
        <v>3</v>
      </c>
      <c r="O11" s="571"/>
      <c r="P11" s="571"/>
      <c r="Q11" s="571"/>
      <c r="R11" s="571"/>
      <c r="S11" s="571"/>
      <c r="T11" s="571"/>
      <c r="U11" s="571"/>
      <c r="V11" s="571"/>
      <c r="W11" s="571"/>
    </row>
    <row r="12" spans="1:23" x14ac:dyDescent="0.2">
      <c r="A12" s="691"/>
      <c r="B12" s="692"/>
      <c r="C12" s="312" t="s">
        <v>10</v>
      </c>
      <c r="D12" s="37">
        <v>42</v>
      </c>
      <c r="E12" s="37">
        <v>29</v>
      </c>
      <c r="F12" s="175">
        <v>71</v>
      </c>
      <c r="G12" s="37">
        <v>36</v>
      </c>
      <c r="H12" s="37">
        <v>31</v>
      </c>
      <c r="I12" s="592"/>
      <c r="J12" s="180">
        <v>67</v>
      </c>
      <c r="K12" s="14"/>
      <c r="L12" s="50">
        <v>138</v>
      </c>
      <c r="N12" s="291">
        <v>4</v>
      </c>
      <c r="O12" s="571"/>
      <c r="P12" s="571"/>
      <c r="Q12" s="571"/>
      <c r="R12" s="571"/>
      <c r="S12" s="571"/>
      <c r="T12" s="571"/>
      <c r="U12" s="571"/>
      <c r="V12" s="571"/>
      <c r="W12" s="571"/>
    </row>
    <row r="13" spans="1:23" ht="13.5" x14ac:dyDescent="0.25">
      <c r="A13" s="691"/>
      <c r="B13" s="694" t="s">
        <v>11</v>
      </c>
      <c r="C13" s="739"/>
      <c r="D13" s="319">
        <v>156</v>
      </c>
      <c r="E13" s="319">
        <v>128</v>
      </c>
      <c r="F13" s="319">
        <v>284</v>
      </c>
      <c r="G13" s="319">
        <v>243</v>
      </c>
      <c r="H13" s="319">
        <v>236</v>
      </c>
      <c r="I13" s="326"/>
      <c r="J13" s="326">
        <v>479</v>
      </c>
      <c r="K13" s="379"/>
      <c r="L13" s="51">
        <v>763</v>
      </c>
      <c r="N13" s="291" t="s">
        <v>606</v>
      </c>
      <c r="O13" s="571"/>
      <c r="P13" s="571"/>
      <c r="Q13" s="571"/>
      <c r="R13" s="571"/>
      <c r="S13" s="571"/>
      <c r="T13" s="571"/>
      <c r="U13" s="571"/>
      <c r="V13" s="571"/>
      <c r="W13" s="571"/>
    </row>
    <row r="14" spans="1:23" ht="24.75" customHeight="1" x14ac:dyDescent="0.2">
      <c r="A14" s="691"/>
      <c r="B14" s="696" t="s">
        <v>82</v>
      </c>
      <c r="C14" s="310" t="s">
        <v>12</v>
      </c>
      <c r="D14" s="34">
        <v>63</v>
      </c>
      <c r="E14" s="34">
        <v>116</v>
      </c>
      <c r="F14" s="176">
        <v>179</v>
      </c>
      <c r="G14" s="34">
        <v>84</v>
      </c>
      <c r="H14" s="34">
        <v>156</v>
      </c>
      <c r="I14" s="591"/>
      <c r="J14" s="178">
        <v>240</v>
      </c>
      <c r="K14" s="14"/>
      <c r="L14" s="48">
        <v>419</v>
      </c>
      <c r="N14" s="291">
        <v>5</v>
      </c>
      <c r="O14" s="571"/>
      <c r="P14" s="571"/>
      <c r="Q14" s="571"/>
      <c r="R14" s="571"/>
      <c r="S14" s="571"/>
      <c r="T14" s="571"/>
      <c r="U14" s="571"/>
      <c r="V14" s="571"/>
      <c r="W14" s="571"/>
    </row>
    <row r="15" spans="1:23" ht="24.75" customHeight="1" x14ac:dyDescent="0.2">
      <c r="A15" s="691"/>
      <c r="B15" s="696"/>
      <c r="C15" s="312" t="s">
        <v>13</v>
      </c>
      <c r="D15" s="37">
        <v>44</v>
      </c>
      <c r="E15" s="37">
        <v>50</v>
      </c>
      <c r="F15" s="175">
        <v>94</v>
      </c>
      <c r="G15" s="37">
        <v>78</v>
      </c>
      <c r="H15" s="37">
        <v>44</v>
      </c>
      <c r="I15" s="592"/>
      <c r="J15" s="180">
        <v>122</v>
      </c>
      <c r="K15" s="14"/>
      <c r="L15" s="50">
        <v>216</v>
      </c>
      <c r="N15" s="291">
        <v>6</v>
      </c>
      <c r="O15" s="571"/>
      <c r="P15" s="571"/>
      <c r="Q15" s="571"/>
      <c r="R15" s="571"/>
      <c r="S15" s="571"/>
      <c r="T15" s="571"/>
      <c r="U15" s="571"/>
      <c r="V15" s="571"/>
      <c r="W15" s="571"/>
    </row>
    <row r="16" spans="1:23" ht="13.5" x14ac:dyDescent="0.25">
      <c r="A16" s="741"/>
      <c r="B16" s="694" t="s">
        <v>14</v>
      </c>
      <c r="C16" s="739"/>
      <c r="D16" s="338">
        <v>107</v>
      </c>
      <c r="E16" s="338">
        <v>166</v>
      </c>
      <c r="F16" s="43">
        <v>273</v>
      </c>
      <c r="G16" s="338">
        <v>162</v>
      </c>
      <c r="H16" s="338">
        <v>200</v>
      </c>
      <c r="I16" s="338"/>
      <c r="J16" s="43">
        <v>362</v>
      </c>
      <c r="K16" s="595"/>
      <c r="L16" s="596">
        <v>635</v>
      </c>
      <c r="N16" s="291" t="s">
        <v>607</v>
      </c>
      <c r="O16" s="571"/>
      <c r="P16" s="571"/>
      <c r="Q16" s="571"/>
      <c r="R16" s="571"/>
      <c r="S16" s="571"/>
      <c r="T16" s="571"/>
      <c r="U16" s="571"/>
      <c r="V16" s="571"/>
      <c r="W16" s="571"/>
    </row>
    <row r="17" spans="1:23" x14ac:dyDescent="0.2">
      <c r="A17" s="698" t="s">
        <v>15</v>
      </c>
      <c r="B17" s="698"/>
      <c r="C17" s="740"/>
      <c r="D17" s="528">
        <v>263</v>
      </c>
      <c r="E17" s="528">
        <v>294</v>
      </c>
      <c r="F17" s="328">
        <v>557</v>
      </c>
      <c r="G17" s="528">
        <v>405</v>
      </c>
      <c r="H17" s="528">
        <v>436</v>
      </c>
      <c r="I17" s="528"/>
      <c r="J17" s="328">
        <v>841</v>
      </c>
      <c r="K17" s="597"/>
      <c r="L17" s="598">
        <v>1398</v>
      </c>
      <c r="N17" s="291" t="s">
        <v>6</v>
      </c>
      <c r="O17" s="571"/>
      <c r="P17" s="571"/>
      <c r="Q17" s="571"/>
      <c r="R17" s="571"/>
      <c r="S17" s="571"/>
      <c r="T17" s="571"/>
      <c r="U17" s="571"/>
      <c r="V17" s="571"/>
      <c r="W17" s="571"/>
    </row>
    <row r="18" spans="1:23" ht="12.75" customHeight="1" x14ac:dyDescent="0.2">
      <c r="A18" s="702" t="s">
        <v>591</v>
      </c>
      <c r="B18" s="701" t="s">
        <v>489</v>
      </c>
      <c r="C18" s="310" t="s">
        <v>17</v>
      </c>
      <c r="D18" s="34">
        <v>47</v>
      </c>
      <c r="E18" s="34">
        <v>22</v>
      </c>
      <c r="F18" s="176">
        <v>69</v>
      </c>
      <c r="G18" s="34">
        <v>45</v>
      </c>
      <c r="H18" s="34">
        <v>19</v>
      </c>
      <c r="I18" s="591"/>
      <c r="J18" s="178">
        <v>64</v>
      </c>
      <c r="K18" s="14"/>
      <c r="L18" s="48">
        <v>133</v>
      </c>
      <c r="N18" s="291">
        <v>7</v>
      </c>
      <c r="O18" s="571"/>
      <c r="P18" s="571"/>
      <c r="Q18" s="571"/>
      <c r="R18" s="571"/>
      <c r="S18" s="571"/>
      <c r="T18" s="571"/>
      <c r="U18" s="571"/>
      <c r="V18" s="571"/>
      <c r="W18" s="571"/>
    </row>
    <row r="19" spans="1:23" x14ac:dyDescent="0.2">
      <c r="A19" s="703"/>
      <c r="B19" s="692"/>
      <c r="C19" s="311" t="s">
        <v>18</v>
      </c>
      <c r="D19" s="35">
        <v>12</v>
      </c>
      <c r="E19" s="35">
        <v>12</v>
      </c>
      <c r="F19" s="174">
        <v>24</v>
      </c>
      <c r="G19" s="35">
        <v>34</v>
      </c>
      <c r="H19" s="35">
        <v>18</v>
      </c>
      <c r="I19" s="36"/>
      <c r="J19" s="179">
        <v>52</v>
      </c>
      <c r="K19" s="14"/>
      <c r="L19" s="49">
        <v>76</v>
      </c>
      <c r="N19" s="291">
        <v>8</v>
      </c>
      <c r="O19" s="571"/>
      <c r="P19" s="571"/>
      <c r="Q19" s="571"/>
      <c r="R19" s="571"/>
      <c r="S19" s="571"/>
      <c r="T19" s="571"/>
      <c r="U19" s="571"/>
      <c r="V19" s="571"/>
      <c r="W19" s="571"/>
    </row>
    <row r="20" spans="1:23" x14ac:dyDescent="0.2">
      <c r="A20" s="703"/>
      <c r="B20" s="692"/>
      <c r="C20" s="311" t="s">
        <v>19</v>
      </c>
      <c r="D20" s="35">
        <v>46</v>
      </c>
      <c r="E20" s="35">
        <v>19</v>
      </c>
      <c r="F20" s="174">
        <v>65</v>
      </c>
      <c r="G20" s="35">
        <v>57</v>
      </c>
      <c r="H20" s="35">
        <v>41</v>
      </c>
      <c r="I20" s="36"/>
      <c r="J20" s="179">
        <v>98</v>
      </c>
      <c r="K20" s="14"/>
      <c r="L20" s="49">
        <v>163</v>
      </c>
      <c r="N20" s="291">
        <v>9</v>
      </c>
      <c r="O20" s="571"/>
      <c r="P20" s="571"/>
      <c r="Q20" s="571"/>
      <c r="R20" s="571"/>
      <c r="S20" s="571"/>
      <c r="T20" s="571"/>
      <c r="U20" s="571"/>
      <c r="V20" s="571"/>
      <c r="W20" s="571"/>
    </row>
    <row r="21" spans="1:23" x14ac:dyDescent="0.2">
      <c r="A21" s="703"/>
      <c r="B21" s="692"/>
      <c r="C21" s="311" t="s">
        <v>20</v>
      </c>
      <c r="D21" s="37">
        <v>13</v>
      </c>
      <c r="E21" s="37">
        <v>16</v>
      </c>
      <c r="F21" s="175">
        <v>29</v>
      </c>
      <c r="G21" s="37">
        <v>46</v>
      </c>
      <c r="H21" s="37">
        <v>16</v>
      </c>
      <c r="I21" s="592"/>
      <c r="J21" s="180">
        <v>62</v>
      </c>
      <c r="K21" s="14"/>
      <c r="L21" s="50">
        <v>91</v>
      </c>
      <c r="N21" s="291">
        <v>10</v>
      </c>
      <c r="O21" s="571"/>
      <c r="P21" s="571"/>
      <c r="Q21" s="571"/>
      <c r="R21" s="571"/>
      <c r="S21" s="571"/>
      <c r="T21" s="571"/>
      <c r="U21" s="571"/>
      <c r="V21" s="571"/>
      <c r="W21" s="571"/>
    </row>
    <row r="22" spans="1:23" x14ac:dyDescent="0.2">
      <c r="A22" s="703"/>
      <c r="B22" s="692"/>
      <c r="C22" s="311" t="s">
        <v>21</v>
      </c>
      <c r="D22" s="35">
        <v>19</v>
      </c>
      <c r="E22" s="35">
        <v>12</v>
      </c>
      <c r="F22" s="174">
        <v>31</v>
      </c>
      <c r="G22" s="35">
        <v>73</v>
      </c>
      <c r="H22" s="35">
        <v>20</v>
      </c>
      <c r="I22" s="36"/>
      <c r="J22" s="179">
        <v>93</v>
      </c>
      <c r="K22" s="14"/>
      <c r="L22" s="49">
        <v>124</v>
      </c>
      <c r="N22" s="291">
        <v>11</v>
      </c>
      <c r="O22" s="571"/>
      <c r="P22" s="571"/>
      <c r="Q22" s="571"/>
      <c r="R22" s="571"/>
      <c r="S22" s="571"/>
      <c r="T22" s="571"/>
      <c r="U22" s="571"/>
      <c r="V22" s="571"/>
      <c r="W22" s="571"/>
    </row>
    <row r="23" spans="1:23" ht="12.75" customHeight="1" x14ac:dyDescent="0.2">
      <c r="A23" s="703"/>
      <c r="B23" s="692"/>
      <c r="C23" s="311" t="s">
        <v>22</v>
      </c>
      <c r="D23" s="34">
        <v>5</v>
      </c>
      <c r="E23" s="34">
        <v>4</v>
      </c>
      <c r="F23" s="176">
        <v>9</v>
      </c>
      <c r="G23" s="34">
        <v>15</v>
      </c>
      <c r="H23" s="34">
        <v>3</v>
      </c>
      <c r="I23" s="591"/>
      <c r="J23" s="178">
        <v>18</v>
      </c>
      <c r="K23" s="14"/>
      <c r="L23" s="48">
        <v>27</v>
      </c>
      <c r="N23" s="291">
        <v>12</v>
      </c>
      <c r="O23" s="571"/>
      <c r="P23" s="571"/>
      <c r="Q23" s="571"/>
      <c r="R23" s="571"/>
      <c r="S23" s="571"/>
      <c r="T23" s="571"/>
      <c r="U23" s="571"/>
      <c r="V23" s="571"/>
      <c r="W23" s="571"/>
    </row>
    <row r="24" spans="1:23" x14ac:dyDescent="0.2">
      <c r="A24" s="703"/>
      <c r="B24" s="692"/>
      <c r="C24" s="311" t="s">
        <v>23</v>
      </c>
      <c r="D24" s="35">
        <v>1</v>
      </c>
      <c r="E24" s="35"/>
      <c r="F24" s="174">
        <v>1</v>
      </c>
      <c r="G24" s="35">
        <v>2</v>
      </c>
      <c r="H24" s="35">
        <v>1</v>
      </c>
      <c r="I24" s="36"/>
      <c r="J24" s="179">
        <v>3</v>
      </c>
      <c r="K24" s="14"/>
      <c r="L24" s="49">
        <v>4</v>
      </c>
      <c r="N24" s="291">
        <v>13</v>
      </c>
      <c r="O24" s="571"/>
      <c r="P24" s="571"/>
      <c r="Q24" s="571"/>
      <c r="R24" s="571"/>
      <c r="S24" s="571"/>
      <c r="T24" s="571"/>
      <c r="U24" s="571"/>
      <c r="V24" s="571"/>
      <c r="W24" s="571"/>
    </row>
    <row r="25" spans="1:23" x14ac:dyDescent="0.2">
      <c r="A25" s="703"/>
      <c r="B25" s="692"/>
      <c r="C25" s="311" t="s">
        <v>24</v>
      </c>
      <c r="D25" s="35">
        <v>29</v>
      </c>
      <c r="E25" s="35">
        <v>4</v>
      </c>
      <c r="F25" s="174">
        <v>33</v>
      </c>
      <c r="G25" s="35">
        <v>28</v>
      </c>
      <c r="H25" s="35">
        <v>24</v>
      </c>
      <c r="I25" s="36"/>
      <c r="J25" s="179">
        <v>52</v>
      </c>
      <c r="K25" s="14"/>
      <c r="L25" s="49">
        <v>85</v>
      </c>
      <c r="N25" s="291">
        <v>14</v>
      </c>
      <c r="O25" s="571"/>
      <c r="P25" s="571"/>
      <c r="Q25" s="571"/>
      <c r="R25" s="571"/>
      <c r="S25" s="571"/>
      <c r="T25" s="571"/>
      <c r="U25" s="571"/>
      <c r="V25" s="571"/>
      <c r="W25" s="571"/>
    </row>
    <row r="26" spans="1:23" x14ac:dyDescent="0.2">
      <c r="A26" s="703"/>
      <c r="B26" s="692"/>
      <c r="C26" s="312" t="s">
        <v>25</v>
      </c>
      <c r="D26" s="35">
        <v>14</v>
      </c>
      <c r="E26" s="35">
        <v>4</v>
      </c>
      <c r="F26" s="174">
        <v>18</v>
      </c>
      <c r="G26" s="35">
        <v>11</v>
      </c>
      <c r="H26" s="35">
        <v>6</v>
      </c>
      <c r="I26" s="36"/>
      <c r="J26" s="179">
        <v>17</v>
      </c>
      <c r="K26" s="14"/>
      <c r="L26" s="49">
        <v>35</v>
      </c>
      <c r="N26" s="291">
        <v>15</v>
      </c>
      <c r="O26" s="571"/>
      <c r="P26" s="571"/>
      <c r="Q26" s="571"/>
      <c r="R26" s="571"/>
      <c r="S26" s="571"/>
      <c r="T26" s="571"/>
      <c r="U26" s="571"/>
      <c r="V26" s="571"/>
      <c r="W26" s="571"/>
    </row>
    <row r="27" spans="1:23" ht="13.5" x14ac:dyDescent="0.25">
      <c r="A27" s="703"/>
      <c r="B27" s="694" t="s">
        <v>597</v>
      </c>
      <c r="C27" s="739"/>
      <c r="D27" s="319">
        <v>186</v>
      </c>
      <c r="E27" s="319">
        <v>93</v>
      </c>
      <c r="F27" s="319">
        <v>279</v>
      </c>
      <c r="G27" s="319">
        <v>311</v>
      </c>
      <c r="H27" s="319">
        <v>148</v>
      </c>
      <c r="I27" s="326"/>
      <c r="J27" s="326">
        <v>459</v>
      </c>
      <c r="K27" s="379"/>
      <c r="L27" s="51">
        <v>738</v>
      </c>
      <c r="N27" s="291" t="s">
        <v>608</v>
      </c>
      <c r="O27" s="571"/>
      <c r="P27" s="571"/>
      <c r="Q27" s="571"/>
      <c r="R27" s="571"/>
      <c r="S27" s="571"/>
      <c r="T27" s="571"/>
      <c r="U27" s="571"/>
      <c r="V27" s="571"/>
      <c r="W27" s="571"/>
    </row>
    <row r="28" spans="1:23" ht="13.5" customHeight="1" x14ac:dyDescent="0.2">
      <c r="A28" s="703"/>
      <c r="B28" s="692" t="s">
        <v>490</v>
      </c>
      <c r="C28" s="311" t="s">
        <v>26</v>
      </c>
      <c r="D28" s="35">
        <v>83</v>
      </c>
      <c r="E28" s="35">
        <v>25</v>
      </c>
      <c r="F28" s="174">
        <v>108</v>
      </c>
      <c r="G28" s="35">
        <v>109</v>
      </c>
      <c r="H28" s="35">
        <v>47</v>
      </c>
      <c r="I28" s="36"/>
      <c r="J28" s="179">
        <v>156</v>
      </c>
      <c r="K28" s="14"/>
      <c r="L28" s="49">
        <v>264</v>
      </c>
      <c r="N28" s="291">
        <v>16</v>
      </c>
      <c r="O28" s="571"/>
      <c r="P28" s="571"/>
      <c r="Q28" s="571"/>
      <c r="R28" s="571"/>
      <c r="S28" s="571"/>
      <c r="T28" s="571"/>
      <c r="U28" s="571"/>
      <c r="V28" s="571"/>
      <c r="W28" s="571"/>
    </row>
    <row r="29" spans="1:23" ht="12.75" customHeight="1" x14ac:dyDescent="0.2">
      <c r="A29" s="703"/>
      <c r="B29" s="692"/>
      <c r="C29" s="311" t="s">
        <v>27</v>
      </c>
      <c r="D29" s="34">
        <v>24</v>
      </c>
      <c r="E29" s="34">
        <v>38</v>
      </c>
      <c r="F29" s="176">
        <v>62</v>
      </c>
      <c r="G29" s="34">
        <v>38</v>
      </c>
      <c r="H29" s="34">
        <v>47</v>
      </c>
      <c r="I29" s="591"/>
      <c r="J29" s="178">
        <v>85</v>
      </c>
      <c r="K29" s="14"/>
      <c r="L29" s="48">
        <v>147</v>
      </c>
      <c r="N29" s="291">
        <v>17</v>
      </c>
      <c r="O29" s="571"/>
      <c r="P29" s="571"/>
      <c r="Q29" s="571"/>
      <c r="R29" s="571"/>
      <c r="S29" s="571"/>
      <c r="T29" s="571"/>
      <c r="U29" s="571"/>
      <c r="V29" s="571"/>
      <c r="W29" s="571"/>
    </row>
    <row r="30" spans="1:23" x14ac:dyDescent="0.2">
      <c r="A30" s="703"/>
      <c r="B30" s="692"/>
      <c r="C30" s="311" t="s">
        <v>28</v>
      </c>
      <c r="D30" s="35">
        <v>59</v>
      </c>
      <c r="E30" s="35">
        <v>24</v>
      </c>
      <c r="F30" s="174">
        <v>83</v>
      </c>
      <c r="G30" s="35">
        <v>54</v>
      </c>
      <c r="H30" s="35">
        <v>30</v>
      </c>
      <c r="I30" s="36"/>
      <c r="J30" s="179">
        <v>84</v>
      </c>
      <c r="K30" s="14"/>
      <c r="L30" s="49">
        <v>167</v>
      </c>
      <c r="N30" s="291">
        <v>18</v>
      </c>
      <c r="O30" s="571"/>
      <c r="P30" s="571"/>
      <c r="Q30" s="571"/>
      <c r="R30" s="571"/>
      <c r="S30" s="571"/>
      <c r="T30" s="571"/>
      <c r="U30" s="571"/>
      <c r="V30" s="571"/>
      <c r="W30" s="571"/>
    </row>
    <row r="31" spans="1:23" x14ac:dyDescent="0.2">
      <c r="A31" s="703"/>
      <c r="B31" s="692"/>
      <c r="C31" s="311" t="s">
        <v>29</v>
      </c>
      <c r="D31" s="35">
        <v>83</v>
      </c>
      <c r="E31" s="35">
        <v>64</v>
      </c>
      <c r="F31" s="174">
        <v>147</v>
      </c>
      <c r="G31" s="35">
        <v>55</v>
      </c>
      <c r="H31" s="35">
        <v>45</v>
      </c>
      <c r="I31" s="36"/>
      <c r="J31" s="179">
        <v>100</v>
      </c>
      <c r="K31" s="14"/>
      <c r="L31" s="49">
        <v>247</v>
      </c>
      <c r="N31" s="291">
        <v>19</v>
      </c>
      <c r="O31" s="571"/>
      <c r="P31" s="571"/>
      <c r="Q31" s="571"/>
      <c r="R31" s="571"/>
      <c r="S31" s="571"/>
      <c r="T31" s="571"/>
      <c r="U31" s="571"/>
      <c r="V31" s="571"/>
      <c r="W31" s="571"/>
    </row>
    <row r="32" spans="1:23" x14ac:dyDescent="0.2">
      <c r="A32" s="703"/>
      <c r="B32" s="692"/>
      <c r="C32" s="311" t="s">
        <v>30</v>
      </c>
      <c r="D32" s="35">
        <v>34</v>
      </c>
      <c r="E32" s="35">
        <v>22</v>
      </c>
      <c r="F32" s="174">
        <v>56</v>
      </c>
      <c r="G32" s="35">
        <v>16</v>
      </c>
      <c r="H32" s="35">
        <v>10</v>
      </c>
      <c r="I32" s="36"/>
      <c r="J32" s="179">
        <v>26</v>
      </c>
      <c r="K32" s="14"/>
      <c r="L32" s="49">
        <v>82</v>
      </c>
      <c r="N32" s="291">
        <v>20</v>
      </c>
      <c r="O32" s="571"/>
      <c r="P32" s="571"/>
      <c r="Q32" s="571"/>
      <c r="R32" s="571"/>
      <c r="S32" s="571"/>
      <c r="T32" s="571"/>
      <c r="U32" s="571"/>
      <c r="V32" s="571"/>
      <c r="W32" s="571"/>
    </row>
    <row r="33" spans="1:23" x14ac:dyDescent="0.2">
      <c r="A33" s="703"/>
      <c r="B33" s="692"/>
      <c r="C33" s="311" t="s">
        <v>31</v>
      </c>
      <c r="D33" s="37">
        <v>109</v>
      </c>
      <c r="E33" s="37">
        <v>75</v>
      </c>
      <c r="F33" s="175">
        <v>184</v>
      </c>
      <c r="G33" s="37">
        <v>79</v>
      </c>
      <c r="H33" s="37">
        <v>69</v>
      </c>
      <c r="I33" s="592"/>
      <c r="J33" s="180">
        <v>148</v>
      </c>
      <c r="K33" s="14"/>
      <c r="L33" s="50">
        <v>332</v>
      </c>
      <c r="N33" s="291">
        <v>21</v>
      </c>
      <c r="O33" s="571"/>
      <c r="P33" s="571"/>
      <c r="Q33" s="571"/>
      <c r="R33" s="571"/>
      <c r="S33" s="571"/>
      <c r="T33" s="571"/>
      <c r="U33" s="571"/>
      <c r="V33" s="571"/>
      <c r="W33" s="571"/>
    </row>
    <row r="34" spans="1:23" x14ac:dyDescent="0.2">
      <c r="A34" s="703"/>
      <c r="B34" s="692"/>
      <c r="C34" s="311" t="s">
        <v>32</v>
      </c>
      <c r="D34" s="35">
        <v>81</v>
      </c>
      <c r="E34" s="35">
        <v>62</v>
      </c>
      <c r="F34" s="174">
        <v>143</v>
      </c>
      <c r="G34" s="35">
        <v>68</v>
      </c>
      <c r="H34" s="35">
        <v>79</v>
      </c>
      <c r="I34" s="36"/>
      <c r="J34" s="179">
        <v>147</v>
      </c>
      <c r="K34" s="14"/>
      <c r="L34" s="49">
        <v>290</v>
      </c>
      <c r="N34" s="291">
        <v>22</v>
      </c>
      <c r="O34" s="571"/>
      <c r="P34" s="571"/>
      <c r="Q34" s="571"/>
      <c r="R34" s="571"/>
      <c r="S34" s="571"/>
      <c r="T34" s="571"/>
      <c r="U34" s="571"/>
      <c r="V34" s="571"/>
      <c r="W34" s="571"/>
    </row>
    <row r="35" spans="1:23" ht="12.75" customHeight="1" x14ac:dyDescent="0.2">
      <c r="A35" s="703"/>
      <c r="B35" s="692"/>
      <c r="C35" s="311" t="s">
        <v>33</v>
      </c>
      <c r="D35" s="34">
        <v>49</v>
      </c>
      <c r="E35" s="34">
        <v>52</v>
      </c>
      <c r="F35" s="176">
        <v>101</v>
      </c>
      <c r="G35" s="34">
        <v>56</v>
      </c>
      <c r="H35" s="34">
        <v>49</v>
      </c>
      <c r="I35" s="591"/>
      <c r="J35" s="178">
        <v>105</v>
      </c>
      <c r="K35" s="14"/>
      <c r="L35" s="48">
        <v>206</v>
      </c>
      <c r="N35" s="291">
        <v>23</v>
      </c>
      <c r="O35" s="571"/>
      <c r="P35" s="571"/>
      <c r="Q35" s="571"/>
      <c r="R35" s="571"/>
      <c r="S35" s="571"/>
      <c r="T35" s="571"/>
      <c r="U35" s="571"/>
      <c r="V35" s="571"/>
      <c r="W35" s="571"/>
    </row>
    <row r="36" spans="1:23" x14ac:dyDescent="0.2">
      <c r="A36" s="703"/>
      <c r="B36" s="692"/>
      <c r="C36" s="312" t="s">
        <v>34</v>
      </c>
      <c r="D36" s="35">
        <v>20</v>
      </c>
      <c r="E36" s="35">
        <v>11</v>
      </c>
      <c r="F36" s="174">
        <v>31</v>
      </c>
      <c r="G36" s="35">
        <v>10</v>
      </c>
      <c r="H36" s="35">
        <v>8</v>
      </c>
      <c r="I36" s="36"/>
      <c r="J36" s="179">
        <v>18</v>
      </c>
      <c r="K36" s="14"/>
      <c r="L36" s="49">
        <v>49</v>
      </c>
      <c r="N36" s="291">
        <v>24</v>
      </c>
      <c r="O36" s="571"/>
      <c r="P36" s="571"/>
      <c r="Q36" s="571"/>
      <c r="R36" s="571"/>
      <c r="S36" s="571"/>
      <c r="T36" s="571"/>
      <c r="U36" s="571"/>
      <c r="V36" s="571"/>
      <c r="W36" s="571"/>
    </row>
    <row r="37" spans="1:23" ht="13.5" x14ac:dyDescent="0.25">
      <c r="A37" s="703"/>
      <c r="B37" s="694" t="s">
        <v>598</v>
      </c>
      <c r="C37" s="739"/>
      <c r="D37" s="319">
        <v>542</v>
      </c>
      <c r="E37" s="319">
        <v>373</v>
      </c>
      <c r="F37" s="319">
        <v>915</v>
      </c>
      <c r="G37" s="319">
        <v>485</v>
      </c>
      <c r="H37" s="319">
        <v>384</v>
      </c>
      <c r="I37" s="326"/>
      <c r="J37" s="326">
        <v>869</v>
      </c>
      <c r="K37" s="379"/>
      <c r="L37" s="51">
        <v>1784</v>
      </c>
      <c r="N37" s="291" t="s">
        <v>350</v>
      </c>
      <c r="O37" s="571"/>
      <c r="P37" s="571"/>
      <c r="Q37" s="571"/>
      <c r="R37" s="571"/>
      <c r="S37" s="571"/>
      <c r="T37" s="571"/>
      <c r="U37" s="571"/>
      <c r="V37" s="571"/>
      <c r="W37" s="571"/>
    </row>
    <row r="38" spans="1:23" ht="12.75" customHeight="1" x14ac:dyDescent="0.2">
      <c r="A38" s="703"/>
      <c r="B38" s="692" t="s">
        <v>599</v>
      </c>
      <c r="C38" s="310" t="s">
        <v>35</v>
      </c>
      <c r="D38" s="37">
        <v>16</v>
      </c>
      <c r="E38" s="37">
        <v>5</v>
      </c>
      <c r="F38" s="175">
        <v>21</v>
      </c>
      <c r="G38" s="37">
        <v>25</v>
      </c>
      <c r="H38" s="37">
        <v>10</v>
      </c>
      <c r="I38" s="592"/>
      <c r="J38" s="180">
        <v>35</v>
      </c>
      <c r="K38" s="14"/>
      <c r="L38" s="50">
        <v>56</v>
      </c>
      <c r="N38" s="291">
        <v>70</v>
      </c>
      <c r="O38" s="571"/>
      <c r="P38" s="571"/>
      <c r="Q38" s="571"/>
      <c r="R38" s="571"/>
      <c r="S38" s="571"/>
      <c r="T38" s="571"/>
      <c r="U38" s="571"/>
      <c r="V38" s="571"/>
      <c r="W38" s="571"/>
    </row>
    <row r="39" spans="1:23" x14ac:dyDescent="0.2">
      <c r="A39" s="703"/>
      <c r="B39" s="692"/>
      <c r="C39" s="311" t="s">
        <v>36</v>
      </c>
      <c r="D39" s="35">
        <v>27</v>
      </c>
      <c r="E39" s="35">
        <v>16</v>
      </c>
      <c r="F39" s="174">
        <v>43</v>
      </c>
      <c r="G39" s="35">
        <v>19</v>
      </c>
      <c r="H39" s="35">
        <v>17</v>
      </c>
      <c r="I39" s="36"/>
      <c r="J39" s="179">
        <v>36</v>
      </c>
      <c r="K39" s="14"/>
      <c r="L39" s="49">
        <v>79</v>
      </c>
      <c r="N39" s="291">
        <v>71</v>
      </c>
      <c r="O39" s="571"/>
      <c r="P39" s="571"/>
      <c r="Q39" s="571"/>
      <c r="R39" s="571"/>
      <c r="S39" s="571"/>
      <c r="T39" s="571"/>
      <c r="U39" s="571"/>
      <c r="V39" s="571"/>
      <c r="W39" s="571"/>
    </row>
    <row r="40" spans="1:23" ht="12.75" customHeight="1" x14ac:dyDescent="0.2">
      <c r="A40" s="703"/>
      <c r="B40" s="692"/>
      <c r="C40" s="311" t="s">
        <v>37</v>
      </c>
      <c r="D40" s="34">
        <v>6</v>
      </c>
      <c r="E40" s="34">
        <v>1</v>
      </c>
      <c r="F40" s="176">
        <v>7</v>
      </c>
      <c r="G40" s="34">
        <v>7</v>
      </c>
      <c r="H40" s="34">
        <v>4</v>
      </c>
      <c r="I40" s="591"/>
      <c r="J40" s="178">
        <v>11</v>
      </c>
      <c r="K40" s="14"/>
      <c r="L40" s="48">
        <v>18</v>
      </c>
      <c r="N40" s="291">
        <v>72</v>
      </c>
      <c r="O40" s="571"/>
      <c r="P40" s="571"/>
      <c r="Q40" s="571"/>
      <c r="R40" s="571"/>
      <c r="S40" s="571"/>
      <c r="T40" s="571"/>
      <c r="U40" s="571"/>
      <c r="V40" s="571"/>
      <c r="W40" s="571"/>
    </row>
    <row r="41" spans="1:23" x14ac:dyDescent="0.2">
      <c r="A41" s="703"/>
      <c r="B41" s="692"/>
      <c r="C41" s="311" t="s">
        <v>38</v>
      </c>
      <c r="D41" s="35">
        <v>5</v>
      </c>
      <c r="E41" s="35"/>
      <c r="F41" s="174">
        <v>5</v>
      </c>
      <c r="G41" s="35">
        <v>2</v>
      </c>
      <c r="H41" s="35">
        <v>4</v>
      </c>
      <c r="I41" s="36"/>
      <c r="J41" s="179">
        <v>6</v>
      </c>
      <c r="K41" s="14"/>
      <c r="L41" s="49">
        <v>11</v>
      </c>
      <c r="N41" s="291">
        <v>73</v>
      </c>
      <c r="O41" s="571"/>
      <c r="P41" s="571"/>
      <c r="Q41" s="571"/>
      <c r="R41" s="571"/>
      <c r="S41" s="571"/>
      <c r="T41" s="571"/>
      <c r="U41" s="571"/>
      <c r="V41" s="571"/>
      <c r="W41" s="571"/>
    </row>
    <row r="42" spans="1:23" x14ac:dyDescent="0.2">
      <c r="A42" s="703"/>
      <c r="B42" s="692"/>
      <c r="C42" s="311" t="s">
        <v>39</v>
      </c>
      <c r="D42" s="35">
        <v>28</v>
      </c>
      <c r="E42" s="35">
        <v>36</v>
      </c>
      <c r="F42" s="174">
        <v>64</v>
      </c>
      <c r="G42" s="35">
        <v>31</v>
      </c>
      <c r="H42" s="35">
        <v>39</v>
      </c>
      <c r="I42" s="36"/>
      <c r="J42" s="179">
        <v>70</v>
      </c>
      <c r="K42" s="14"/>
      <c r="L42" s="49">
        <v>134</v>
      </c>
      <c r="N42" s="291">
        <v>74</v>
      </c>
      <c r="O42" s="571"/>
      <c r="P42" s="571"/>
      <c r="Q42" s="571"/>
      <c r="R42" s="571"/>
      <c r="S42" s="571"/>
      <c r="T42" s="571"/>
      <c r="U42" s="571"/>
      <c r="V42" s="571"/>
      <c r="W42" s="571"/>
    </row>
    <row r="43" spans="1:23" ht="13.5" x14ac:dyDescent="0.25">
      <c r="A43" s="703"/>
      <c r="B43" s="694" t="s">
        <v>600</v>
      </c>
      <c r="C43" s="739"/>
      <c r="D43" s="319">
        <v>82</v>
      </c>
      <c r="E43" s="319">
        <v>58</v>
      </c>
      <c r="F43" s="319">
        <v>140</v>
      </c>
      <c r="G43" s="319">
        <v>84</v>
      </c>
      <c r="H43" s="319">
        <v>74</v>
      </c>
      <c r="I43" s="326"/>
      <c r="J43" s="326">
        <v>158</v>
      </c>
      <c r="K43" s="379"/>
      <c r="L43" s="51">
        <v>298</v>
      </c>
      <c r="N43" s="291" t="s">
        <v>363</v>
      </c>
      <c r="O43" s="571"/>
      <c r="P43" s="571"/>
      <c r="Q43" s="571"/>
      <c r="R43" s="571"/>
      <c r="S43" s="571"/>
      <c r="T43" s="571"/>
      <c r="U43" s="571"/>
      <c r="V43" s="571"/>
      <c r="W43" s="571"/>
    </row>
    <row r="44" spans="1:23" ht="13.5" customHeight="1" x14ac:dyDescent="0.2">
      <c r="A44" s="703"/>
      <c r="B44" s="692" t="s">
        <v>601</v>
      </c>
      <c r="C44" s="311" t="s">
        <v>41</v>
      </c>
      <c r="D44" s="35">
        <v>3</v>
      </c>
      <c r="E44" s="35">
        <v>5</v>
      </c>
      <c r="F44" s="174">
        <v>8</v>
      </c>
      <c r="G44" s="35">
        <v>1</v>
      </c>
      <c r="H44" s="35"/>
      <c r="I44" s="36"/>
      <c r="J44" s="179">
        <v>1</v>
      </c>
      <c r="K44" s="14"/>
      <c r="L44" s="49">
        <v>9</v>
      </c>
      <c r="N44" s="291">
        <v>76</v>
      </c>
      <c r="O44" s="571"/>
      <c r="P44" s="571"/>
      <c r="Q44" s="571"/>
      <c r="R44" s="571"/>
      <c r="S44" s="571"/>
      <c r="T44" s="571"/>
      <c r="U44" s="571"/>
      <c r="V44" s="571"/>
      <c r="W44" s="571"/>
    </row>
    <row r="45" spans="1:23" x14ac:dyDescent="0.2">
      <c r="A45" s="703"/>
      <c r="B45" s="692"/>
      <c r="C45" s="464" t="s">
        <v>276</v>
      </c>
      <c r="D45" s="41">
        <v>2</v>
      </c>
      <c r="E45" s="41">
        <v>2</v>
      </c>
      <c r="F45" s="177">
        <v>4</v>
      </c>
      <c r="G45" s="41"/>
      <c r="H45" s="41">
        <v>1</v>
      </c>
      <c r="I45" s="594"/>
      <c r="J45" s="181">
        <v>1</v>
      </c>
      <c r="K45" s="14"/>
      <c r="L45" s="53">
        <v>5</v>
      </c>
      <c r="N45" s="291">
        <v>77</v>
      </c>
      <c r="O45" s="571"/>
      <c r="P45" s="571"/>
      <c r="Q45" s="571"/>
      <c r="R45" s="571"/>
      <c r="S45" s="571"/>
      <c r="T45" s="571"/>
      <c r="U45" s="571"/>
      <c r="V45" s="571"/>
      <c r="W45" s="571"/>
    </row>
    <row r="46" spans="1:23" ht="13.5" x14ac:dyDescent="0.25">
      <c r="A46" s="704"/>
      <c r="B46" s="694" t="s">
        <v>42</v>
      </c>
      <c r="C46" s="739"/>
      <c r="D46" s="338">
        <v>5</v>
      </c>
      <c r="E46" s="338">
        <v>7</v>
      </c>
      <c r="F46" s="43">
        <v>12</v>
      </c>
      <c r="G46" s="338">
        <v>1</v>
      </c>
      <c r="H46" s="338">
        <v>1</v>
      </c>
      <c r="I46" s="338"/>
      <c r="J46" s="43">
        <v>2</v>
      </c>
      <c r="K46" s="595"/>
      <c r="L46" s="596">
        <v>14</v>
      </c>
      <c r="N46" s="291" t="s">
        <v>40</v>
      </c>
      <c r="O46" s="571"/>
      <c r="P46" s="571"/>
      <c r="Q46" s="571"/>
      <c r="R46" s="571"/>
      <c r="S46" s="571"/>
      <c r="T46" s="571"/>
      <c r="U46" s="571"/>
      <c r="V46" s="571"/>
      <c r="W46" s="571"/>
    </row>
    <row r="47" spans="1:23" x14ac:dyDescent="0.2">
      <c r="A47" s="698" t="s">
        <v>602</v>
      </c>
      <c r="B47" s="698"/>
      <c r="C47" s="740"/>
      <c r="D47" s="40">
        <v>815</v>
      </c>
      <c r="E47" s="40">
        <v>531</v>
      </c>
      <c r="F47" s="43">
        <v>1346</v>
      </c>
      <c r="G47" s="40">
        <v>881</v>
      </c>
      <c r="H47" s="40">
        <v>607</v>
      </c>
      <c r="I47" s="593"/>
      <c r="J47" s="44">
        <v>1488</v>
      </c>
      <c r="K47" s="14"/>
      <c r="L47" s="54">
        <v>2834</v>
      </c>
      <c r="N47" s="291" t="s">
        <v>591</v>
      </c>
      <c r="O47" s="571"/>
      <c r="P47" s="571"/>
      <c r="Q47" s="571"/>
      <c r="R47" s="571"/>
      <c r="S47" s="571"/>
      <c r="T47" s="571"/>
      <c r="U47" s="571"/>
      <c r="V47" s="571"/>
      <c r="W47" s="571"/>
    </row>
    <row r="48" spans="1:23" ht="12.75" customHeight="1" x14ac:dyDescent="0.2">
      <c r="A48" s="702" t="s">
        <v>592</v>
      </c>
      <c r="B48" s="713" t="s">
        <v>604</v>
      </c>
      <c r="C48" s="310" t="s">
        <v>45</v>
      </c>
      <c r="D48" s="37">
        <v>24</v>
      </c>
      <c r="E48" s="37">
        <v>84</v>
      </c>
      <c r="F48" s="175">
        <v>108</v>
      </c>
      <c r="G48" s="37">
        <v>51</v>
      </c>
      <c r="H48" s="37">
        <v>213</v>
      </c>
      <c r="I48" s="592"/>
      <c r="J48" s="180">
        <v>264</v>
      </c>
      <c r="K48" s="14"/>
      <c r="L48" s="50">
        <v>372</v>
      </c>
      <c r="N48" s="291">
        <v>25</v>
      </c>
      <c r="O48" s="571"/>
      <c r="P48" s="571"/>
      <c r="Q48" s="571"/>
      <c r="R48" s="571"/>
      <c r="S48" s="571"/>
      <c r="T48" s="571"/>
      <c r="U48" s="571"/>
      <c r="V48" s="571"/>
      <c r="W48" s="571"/>
    </row>
    <row r="49" spans="1:23" x14ac:dyDescent="0.2">
      <c r="A49" s="703"/>
      <c r="B49" s="710"/>
      <c r="C49" s="311" t="s">
        <v>46</v>
      </c>
      <c r="D49" s="35">
        <v>46</v>
      </c>
      <c r="E49" s="35">
        <v>65</v>
      </c>
      <c r="F49" s="174">
        <v>111</v>
      </c>
      <c r="G49" s="35">
        <v>44</v>
      </c>
      <c r="H49" s="35">
        <v>149</v>
      </c>
      <c r="I49" s="36"/>
      <c r="J49" s="179">
        <v>193</v>
      </c>
      <c r="K49" s="14"/>
      <c r="L49" s="49">
        <v>304</v>
      </c>
      <c r="N49" s="291">
        <v>26</v>
      </c>
      <c r="O49" s="571"/>
      <c r="P49" s="571"/>
      <c r="Q49" s="571"/>
      <c r="R49" s="571"/>
      <c r="S49" s="571"/>
      <c r="T49" s="571"/>
      <c r="U49" s="571"/>
      <c r="V49" s="571"/>
      <c r="W49" s="571"/>
    </row>
    <row r="50" spans="1:23" x14ac:dyDescent="0.2">
      <c r="A50" s="703"/>
      <c r="B50" s="710"/>
      <c r="C50" s="311" t="s">
        <v>47</v>
      </c>
      <c r="D50" s="35">
        <v>84</v>
      </c>
      <c r="E50" s="35">
        <v>275</v>
      </c>
      <c r="F50" s="174">
        <v>359</v>
      </c>
      <c r="G50" s="35">
        <v>95</v>
      </c>
      <c r="H50" s="35">
        <v>374</v>
      </c>
      <c r="I50" s="36"/>
      <c r="J50" s="179">
        <v>469</v>
      </c>
      <c r="K50" s="14"/>
      <c r="L50" s="49">
        <v>828</v>
      </c>
      <c r="N50" s="291">
        <v>27</v>
      </c>
      <c r="O50" s="571"/>
      <c r="P50" s="571"/>
      <c r="Q50" s="571"/>
      <c r="R50" s="571"/>
      <c r="S50" s="571"/>
      <c r="T50" s="571"/>
      <c r="U50" s="571"/>
      <c r="V50" s="571"/>
      <c r="W50" s="571"/>
    </row>
    <row r="51" spans="1:23" ht="12.75" customHeight="1" x14ac:dyDescent="0.25">
      <c r="A51" s="703"/>
      <c r="B51" s="694" t="s">
        <v>605</v>
      </c>
      <c r="C51" s="739"/>
      <c r="D51" s="319">
        <v>154</v>
      </c>
      <c r="E51" s="319">
        <v>424</v>
      </c>
      <c r="F51" s="319">
        <v>578</v>
      </c>
      <c r="G51" s="319">
        <v>190</v>
      </c>
      <c r="H51" s="319">
        <v>736</v>
      </c>
      <c r="I51" s="326"/>
      <c r="J51" s="326">
        <v>926</v>
      </c>
      <c r="K51" s="379"/>
      <c r="L51" s="51">
        <v>1504</v>
      </c>
      <c r="N51" s="291" t="s">
        <v>593</v>
      </c>
      <c r="O51" s="571"/>
      <c r="P51" s="571"/>
      <c r="Q51" s="571"/>
      <c r="R51" s="571"/>
      <c r="S51" s="571"/>
      <c r="T51" s="571"/>
      <c r="U51" s="571"/>
      <c r="V51" s="571"/>
      <c r="W51" s="571"/>
    </row>
    <row r="52" spans="1:23" ht="12.75" customHeight="1" x14ac:dyDescent="0.2">
      <c r="A52" s="703"/>
      <c r="B52" s="710" t="s">
        <v>83</v>
      </c>
      <c r="C52" s="310" t="s">
        <v>48</v>
      </c>
      <c r="D52" s="37">
        <v>84</v>
      </c>
      <c r="E52" s="37">
        <v>189</v>
      </c>
      <c r="F52" s="175">
        <v>273</v>
      </c>
      <c r="G52" s="37">
        <v>52</v>
      </c>
      <c r="H52" s="37">
        <v>133</v>
      </c>
      <c r="I52" s="592"/>
      <c r="J52" s="180">
        <v>185</v>
      </c>
      <c r="K52" s="14"/>
      <c r="L52" s="50">
        <v>458</v>
      </c>
      <c r="N52" s="291">
        <v>28</v>
      </c>
      <c r="O52" s="571"/>
      <c r="P52" s="571"/>
      <c r="Q52" s="571"/>
      <c r="R52" s="571"/>
      <c r="S52" s="571"/>
      <c r="T52" s="571"/>
      <c r="U52" s="571"/>
      <c r="V52" s="571"/>
      <c r="W52" s="571"/>
    </row>
    <row r="53" spans="1:23" x14ac:dyDescent="0.2">
      <c r="A53" s="703"/>
      <c r="B53" s="710"/>
      <c r="C53" s="311" t="s">
        <v>49</v>
      </c>
      <c r="D53" s="35">
        <v>23</v>
      </c>
      <c r="E53" s="35">
        <v>75</v>
      </c>
      <c r="F53" s="174">
        <v>98</v>
      </c>
      <c r="G53" s="35">
        <v>19</v>
      </c>
      <c r="H53" s="35">
        <v>86</v>
      </c>
      <c r="I53" s="36"/>
      <c r="J53" s="179">
        <v>105</v>
      </c>
      <c r="K53" s="14"/>
      <c r="L53" s="49">
        <v>203</v>
      </c>
      <c r="N53" s="291">
        <v>29</v>
      </c>
      <c r="O53" s="571"/>
      <c r="P53" s="571"/>
      <c r="Q53" s="571"/>
      <c r="R53" s="571"/>
      <c r="S53" s="571"/>
      <c r="T53" s="571"/>
      <c r="U53" s="571"/>
      <c r="V53" s="571"/>
      <c r="W53" s="571"/>
    </row>
    <row r="54" spans="1:23" x14ac:dyDescent="0.2">
      <c r="A54" s="703"/>
      <c r="B54" s="710"/>
      <c r="C54" s="312" t="s">
        <v>50</v>
      </c>
      <c r="D54" s="41">
        <v>25</v>
      </c>
      <c r="E54" s="41">
        <v>79</v>
      </c>
      <c r="F54" s="177">
        <v>104</v>
      </c>
      <c r="G54" s="41">
        <v>20</v>
      </c>
      <c r="H54" s="41">
        <v>58</v>
      </c>
      <c r="I54" s="594"/>
      <c r="J54" s="181">
        <v>78</v>
      </c>
      <c r="K54" s="14"/>
      <c r="L54" s="53">
        <v>182</v>
      </c>
      <c r="N54" s="291">
        <v>30</v>
      </c>
      <c r="O54" s="571"/>
      <c r="P54" s="571"/>
      <c r="Q54" s="571"/>
      <c r="R54" s="571"/>
      <c r="S54" s="571"/>
      <c r="T54" s="571"/>
      <c r="U54" s="571"/>
      <c r="V54" s="571"/>
      <c r="W54" s="571"/>
    </row>
    <row r="55" spans="1:23" ht="13.5" x14ac:dyDescent="0.25">
      <c r="A55" s="703"/>
      <c r="B55" s="694" t="s">
        <v>51</v>
      </c>
      <c r="C55" s="739"/>
      <c r="D55" s="319">
        <v>132</v>
      </c>
      <c r="E55" s="319">
        <v>343</v>
      </c>
      <c r="F55" s="319">
        <v>475</v>
      </c>
      <c r="G55" s="319">
        <v>91</v>
      </c>
      <c r="H55" s="319">
        <v>277</v>
      </c>
      <c r="I55" s="326"/>
      <c r="J55" s="326">
        <v>368</v>
      </c>
      <c r="K55" s="379"/>
      <c r="L55" s="51">
        <v>843</v>
      </c>
      <c r="N55" s="291" t="s">
        <v>377</v>
      </c>
      <c r="O55" s="571"/>
      <c r="P55" s="571"/>
      <c r="Q55" s="571"/>
      <c r="R55" s="571"/>
      <c r="S55" s="571"/>
      <c r="T55" s="571"/>
      <c r="U55" s="571"/>
      <c r="V55" s="571"/>
      <c r="W55" s="571"/>
    </row>
    <row r="56" spans="1:23" ht="12.75" customHeight="1" x14ac:dyDescent="0.2">
      <c r="A56" s="703"/>
      <c r="B56" s="710" t="s">
        <v>84</v>
      </c>
      <c r="C56" s="310" t="s">
        <v>52</v>
      </c>
      <c r="D56" s="34">
        <v>95</v>
      </c>
      <c r="E56" s="34">
        <v>114</v>
      </c>
      <c r="F56" s="176">
        <v>209</v>
      </c>
      <c r="G56" s="34">
        <v>64</v>
      </c>
      <c r="H56" s="34">
        <v>103</v>
      </c>
      <c r="I56" s="591"/>
      <c r="J56" s="178">
        <v>167</v>
      </c>
      <c r="K56" s="14"/>
      <c r="L56" s="48">
        <v>376</v>
      </c>
      <c r="N56" s="291">
        <v>31</v>
      </c>
      <c r="O56" s="571"/>
      <c r="P56" s="571"/>
      <c r="Q56" s="571"/>
      <c r="R56" s="571"/>
      <c r="S56" s="571"/>
      <c r="T56" s="571"/>
      <c r="U56" s="571"/>
      <c r="V56" s="571"/>
      <c r="W56" s="571"/>
    </row>
    <row r="57" spans="1:23" x14ac:dyDescent="0.2">
      <c r="A57" s="703"/>
      <c r="B57" s="710"/>
      <c r="C57" s="311" t="s">
        <v>53</v>
      </c>
      <c r="D57" s="35">
        <v>77</v>
      </c>
      <c r="E57" s="35">
        <v>130</v>
      </c>
      <c r="F57" s="174">
        <v>207</v>
      </c>
      <c r="G57" s="35">
        <v>80</v>
      </c>
      <c r="H57" s="35">
        <v>123</v>
      </c>
      <c r="I57" s="36"/>
      <c r="J57" s="179">
        <v>203</v>
      </c>
      <c r="K57" s="14"/>
      <c r="L57" s="49">
        <v>410</v>
      </c>
      <c r="N57" s="291">
        <v>32</v>
      </c>
      <c r="O57" s="571"/>
      <c r="P57" s="571"/>
      <c r="Q57" s="571"/>
      <c r="R57" s="571"/>
      <c r="S57" s="571"/>
      <c r="T57" s="571"/>
      <c r="U57" s="571"/>
      <c r="V57" s="571"/>
      <c r="W57" s="571"/>
    </row>
    <row r="58" spans="1:23" x14ac:dyDescent="0.2">
      <c r="A58" s="703"/>
      <c r="B58" s="710"/>
      <c r="C58" s="312" t="s">
        <v>54</v>
      </c>
      <c r="D58" s="37">
        <v>88</v>
      </c>
      <c r="E58" s="37">
        <v>145</v>
      </c>
      <c r="F58" s="175">
        <v>233</v>
      </c>
      <c r="G58" s="37">
        <v>54</v>
      </c>
      <c r="H58" s="37">
        <v>61</v>
      </c>
      <c r="I58" s="592"/>
      <c r="J58" s="180">
        <v>115</v>
      </c>
      <c r="K58" s="14"/>
      <c r="L58" s="50">
        <v>348</v>
      </c>
      <c r="N58" s="291">
        <v>33</v>
      </c>
      <c r="O58" s="571"/>
      <c r="P58" s="571"/>
      <c r="Q58" s="571"/>
      <c r="R58" s="571"/>
      <c r="S58" s="571"/>
      <c r="T58" s="571"/>
      <c r="U58" s="571"/>
      <c r="V58" s="571"/>
      <c r="W58" s="571"/>
    </row>
    <row r="59" spans="1:23" ht="13.5" x14ac:dyDescent="0.25">
      <c r="A59" s="703"/>
      <c r="B59" s="694" t="s">
        <v>55</v>
      </c>
      <c r="C59" s="739"/>
      <c r="D59" s="319">
        <v>260</v>
      </c>
      <c r="E59" s="319">
        <v>389</v>
      </c>
      <c r="F59" s="319">
        <v>649</v>
      </c>
      <c r="G59" s="319">
        <v>198</v>
      </c>
      <c r="H59" s="319">
        <v>287</v>
      </c>
      <c r="I59" s="326"/>
      <c r="J59" s="326">
        <v>485</v>
      </c>
      <c r="K59" s="379"/>
      <c r="L59" s="51">
        <v>1134</v>
      </c>
      <c r="N59" s="291" t="s">
        <v>381</v>
      </c>
      <c r="O59" s="571"/>
      <c r="P59" s="571"/>
      <c r="Q59" s="571"/>
      <c r="R59" s="571"/>
      <c r="S59" s="571"/>
      <c r="T59" s="571"/>
      <c r="U59" s="571"/>
      <c r="V59" s="571"/>
      <c r="W59" s="571"/>
    </row>
    <row r="60" spans="1:23" ht="12.75" customHeight="1" x14ac:dyDescent="0.2">
      <c r="A60" s="703"/>
      <c r="B60" s="710" t="s">
        <v>85</v>
      </c>
      <c r="C60" s="310" t="s">
        <v>56</v>
      </c>
      <c r="D60" s="34">
        <v>14</v>
      </c>
      <c r="E60" s="34">
        <v>36</v>
      </c>
      <c r="F60" s="176">
        <v>50</v>
      </c>
      <c r="G60" s="34">
        <v>15</v>
      </c>
      <c r="H60" s="34">
        <v>40</v>
      </c>
      <c r="I60" s="591"/>
      <c r="J60" s="178">
        <v>55</v>
      </c>
      <c r="K60" s="14"/>
      <c r="L60" s="48">
        <v>105</v>
      </c>
      <c r="N60" s="291">
        <v>34</v>
      </c>
      <c r="O60" s="571"/>
      <c r="P60" s="571"/>
      <c r="Q60" s="571"/>
      <c r="R60" s="571"/>
      <c r="S60" s="571"/>
      <c r="T60" s="571"/>
      <c r="U60" s="571"/>
      <c r="V60" s="571"/>
      <c r="W60" s="571"/>
    </row>
    <row r="61" spans="1:23" x14ac:dyDescent="0.2">
      <c r="A61" s="703"/>
      <c r="B61" s="710"/>
      <c r="C61" s="311" t="s">
        <v>57</v>
      </c>
      <c r="D61" s="35">
        <v>68</v>
      </c>
      <c r="E61" s="35">
        <v>73</v>
      </c>
      <c r="F61" s="174">
        <v>141</v>
      </c>
      <c r="G61" s="35">
        <v>35</v>
      </c>
      <c r="H61" s="35">
        <v>55</v>
      </c>
      <c r="I61" s="36"/>
      <c r="J61" s="179">
        <v>90</v>
      </c>
      <c r="K61" s="14"/>
      <c r="L61" s="49">
        <v>231</v>
      </c>
      <c r="N61" s="291">
        <v>35</v>
      </c>
      <c r="O61" s="571"/>
      <c r="P61" s="571"/>
      <c r="Q61" s="571"/>
      <c r="R61" s="571"/>
      <c r="S61" s="571"/>
      <c r="T61" s="571"/>
      <c r="U61" s="571"/>
      <c r="V61" s="571"/>
      <c r="W61" s="571"/>
    </row>
    <row r="62" spans="1:23" x14ac:dyDescent="0.2">
      <c r="A62" s="703"/>
      <c r="B62" s="710"/>
      <c r="C62" s="311" t="s">
        <v>58</v>
      </c>
      <c r="D62" s="37">
        <v>27</v>
      </c>
      <c r="E62" s="37">
        <v>45</v>
      </c>
      <c r="F62" s="175">
        <v>72</v>
      </c>
      <c r="G62" s="37">
        <v>22</v>
      </c>
      <c r="H62" s="37">
        <v>21</v>
      </c>
      <c r="I62" s="592"/>
      <c r="J62" s="180">
        <v>43</v>
      </c>
      <c r="K62" s="14"/>
      <c r="L62" s="50">
        <v>115</v>
      </c>
      <c r="N62" s="291">
        <v>36</v>
      </c>
      <c r="O62" s="571"/>
      <c r="P62" s="571"/>
      <c r="Q62" s="571"/>
      <c r="R62" s="571"/>
      <c r="S62" s="571"/>
      <c r="T62" s="571"/>
      <c r="U62" s="571"/>
      <c r="V62" s="571"/>
      <c r="W62" s="571"/>
    </row>
    <row r="63" spans="1:23" x14ac:dyDescent="0.2">
      <c r="A63" s="703"/>
      <c r="B63" s="710"/>
      <c r="C63" s="311" t="s">
        <v>59</v>
      </c>
      <c r="D63" s="35">
        <v>38</v>
      </c>
      <c r="E63" s="35">
        <v>35</v>
      </c>
      <c r="F63" s="174">
        <v>73</v>
      </c>
      <c r="G63" s="35">
        <v>14</v>
      </c>
      <c r="H63" s="35">
        <v>19</v>
      </c>
      <c r="I63" s="36"/>
      <c r="J63" s="179">
        <v>33</v>
      </c>
      <c r="K63" s="14"/>
      <c r="L63" s="49">
        <v>106</v>
      </c>
      <c r="N63" s="291">
        <v>37</v>
      </c>
      <c r="O63" s="571"/>
      <c r="P63" s="571"/>
      <c r="Q63" s="571"/>
      <c r="R63" s="571"/>
      <c r="S63" s="571"/>
      <c r="T63" s="571"/>
      <c r="U63" s="571"/>
      <c r="V63" s="571"/>
      <c r="W63" s="571"/>
    </row>
    <row r="64" spans="1:23" ht="12.75" customHeight="1" x14ac:dyDescent="0.25">
      <c r="A64" s="703"/>
      <c r="B64" s="694" t="s">
        <v>60</v>
      </c>
      <c r="C64" s="739"/>
      <c r="D64" s="319">
        <v>147</v>
      </c>
      <c r="E64" s="319">
        <v>189</v>
      </c>
      <c r="F64" s="319">
        <v>336</v>
      </c>
      <c r="G64" s="319">
        <v>86</v>
      </c>
      <c r="H64" s="319">
        <v>135</v>
      </c>
      <c r="I64" s="326"/>
      <c r="J64" s="326">
        <v>221</v>
      </c>
      <c r="K64" s="379"/>
      <c r="L64" s="51">
        <v>557</v>
      </c>
      <c r="N64" s="291" t="s">
        <v>385</v>
      </c>
      <c r="O64" s="571"/>
      <c r="P64" s="571"/>
      <c r="Q64" s="571"/>
      <c r="R64" s="571"/>
      <c r="S64" s="571"/>
      <c r="T64" s="571"/>
      <c r="U64" s="571"/>
      <c r="V64" s="571"/>
      <c r="W64" s="571"/>
    </row>
    <row r="65" spans="1:23" ht="12.75" customHeight="1" x14ac:dyDescent="0.2">
      <c r="A65" s="703"/>
      <c r="B65" s="710" t="s">
        <v>86</v>
      </c>
      <c r="C65" s="310" t="s">
        <v>61</v>
      </c>
      <c r="D65" s="35">
        <v>84</v>
      </c>
      <c r="E65" s="35">
        <v>214</v>
      </c>
      <c r="F65" s="174">
        <v>298</v>
      </c>
      <c r="G65" s="35">
        <v>77</v>
      </c>
      <c r="H65" s="35">
        <v>249</v>
      </c>
      <c r="I65" s="36"/>
      <c r="J65" s="179">
        <v>326</v>
      </c>
      <c r="K65" s="14"/>
      <c r="L65" s="49">
        <v>624</v>
      </c>
      <c r="N65" s="291">
        <v>60</v>
      </c>
      <c r="O65" s="571"/>
      <c r="P65" s="571"/>
      <c r="Q65" s="571"/>
      <c r="R65" s="571"/>
      <c r="S65" s="571"/>
      <c r="T65" s="571"/>
      <c r="U65" s="571"/>
      <c r="V65" s="571"/>
      <c r="W65" s="571"/>
    </row>
    <row r="66" spans="1:23" x14ac:dyDescent="0.2">
      <c r="A66" s="703"/>
      <c r="B66" s="710"/>
      <c r="C66" s="311" t="s">
        <v>62</v>
      </c>
      <c r="D66" s="35">
        <v>67</v>
      </c>
      <c r="E66" s="35">
        <v>207</v>
      </c>
      <c r="F66" s="174">
        <v>274</v>
      </c>
      <c r="G66" s="35">
        <v>63</v>
      </c>
      <c r="H66" s="35">
        <v>177</v>
      </c>
      <c r="I66" s="36"/>
      <c r="J66" s="179">
        <v>240</v>
      </c>
      <c r="K66" s="14"/>
      <c r="L66" s="49">
        <v>514</v>
      </c>
      <c r="N66" s="291">
        <v>61</v>
      </c>
      <c r="O66" s="571"/>
      <c r="P66" s="571"/>
      <c r="Q66" s="571"/>
      <c r="R66" s="571"/>
      <c r="S66" s="571"/>
      <c r="T66" s="571"/>
      <c r="U66" s="571"/>
      <c r="V66" s="571"/>
      <c r="W66" s="571"/>
    </row>
    <row r="67" spans="1:23" x14ac:dyDescent="0.2">
      <c r="A67" s="703"/>
      <c r="B67" s="710"/>
      <c r="C67" s="311" t="s">
        <v>63</v>
      </c>
      <c r="D67" s="37">
        <v>57</v>
      </c>
      <c r="E67" s="37">
        <v>109</v>
      </c>
      <c r="F67" s="175">
        <v>166</v>
      </c>
      <c r="G67" s="37">
        <v>36</v>
      </c>
      <c r="H67" s="37">
        <v>103</v>
      </c>
      <c r="I67" s="592"/>
      <c r="J67" s="180">
        <v>139</v>
      </c>
      <c r="K67" s="14"/>
      <c r="L67" s="50">
        <v>305</v>
      </c>
      <c r="N67" s="291">
        <v>62</v>
      </c>
      <c r="O67" s="571"/>
      <c r="P67" s="571"/>
      <c r="Q67" s="571"/>
      <c r="R67" s="571"/>
      <c r="S67" s="571"/>
      <c r="T67" s="571"/>
      <c r="U67" s="571"/>
      <c r="V67" s="571"/>
      <c r="W67" s="571"/>
    </row>
    <row r="68" spans="1:23" x14ac:dyDescent="0.2">
      <c r="A68" s="703"/>
      <c r="B68" s="710"/>
      <c r="C68" s="311" t="s">
        <v>64</v>
      </c>
      <c r="D68" s="35">
        <v>70</v>
      </c>
      <c r="E68" s="35">
        <v>227</v>
      </c>
      <c r="F68" s="174">
        <v>297</v>
      </c>
      <c r="G68" s="35">
        <v>56</v>
      </c>
      <c r="H68" s="35">
        <v>181</v>
      </c>
      <c r="I68" s="36"/>
      <c r="J68" s="179">
        <v>237</v>
      </c>
      <c r="K68" s="14"/>
      <c r="L68" s="49">
        <v>534</v>
      </c>
      <c r="N68" s="291">
        <v>63</v>
      </c>
      <c r="O68" s="571"/>
      <c r="P68" s="571"/>
      <c r="Q68" s="571"/>
      <c r="R68" s="571"/>
      <c r="S68" s="571"/>
      <c r="T68" s="571"/>
      <c r="U68" s="571"/>
      <c r="V68" s="571"/>
      <c r="W68" s="571"/>
    </row>
    <row r="69" spans="1:23" ht="15" customHeight="1" x14ac:dyDescent="0.25">
      <c r="A69" s="703"/>
      <c r="B69" s="694" t="s">
        <v>65</v>
      </c>
      <c r="C69" s="739"/>
      <c r="D69" s="319">
        <v>278</v>
      </c>
      <c r="E69" s="319">
        <v>757</v>
      </c>
      <c r="F69" s="319">
        <v>1035</v>
      </c>
      <c r="G69" s="319">
        <v>232</v>
      </c>
      <c r="H69" s="319">
        <v>710</v>
      </c>
      <c r="I69" s="326"/>
      <c r="J69" s="326">
        <v>942</v>
      </c>
      <c r="K69" s="379"/>
      <c r="L69" s="51">
        <v>1977</v>
      </c>
      <c r="N69" s="291" t="s">
        <v>594</v>
      </c>
      <c r="O69" s="571"/>
      <c r="P69" s="571"/>
      <c r="Q69" s="571"/>
      <c r="R69" s="571"/>
      <c r="S69" s="571"/>
      <c r="T69" s="571"/>
      <c r="U69" s="571"/>
      <c r="V69" s="571"/>
      <c r="W69" s="571"/>
    </row>
    <row r="70" spans="1:23" ht="15" customHeight="1" x14ac:dyDescent="0.2">
      <c r="A70" s="703"/>
      <c r="B70" s="710" t="s">
        <v>87</v>
      </c>
      <c r="C70" s="310" t="s">
        <v>66</v>
      </c>
      <c r="D70" s="35">
        <v>150</v>
      </c>
      <c r="E70" s="35">
        <v>106</v>
      </c>
      <c r="F70" s="174">
        <v>256</v>
      </c>
      <c r="G70" s="35">
        <v>84</v>
      </c>
      <c r="H70" s="35">
        <v>66</v>
      </c>
      <c r="I70" s="36"/>
      <c r="J70" s="179">
        <v>150</v>
      </c>
      <c r="K70" s="14"/>
      <c r="L70" s="49">
        <v>406</v>
      </c>
      <c r="N70" s="291">
        <v>64</v>
      </c>
      <c r="O70" s="571"/>
      <c r="P70" s="571"/>
      <c r="Q70" s="571"/>
      <c r="R70" s="571"/>
      <c r="S70" s="571"/>
      <c r="T70" s="571"/>
      <c r="U70" s="571"/>
      <c r="V70" s="571"/>
      <c r="W70" s="571"/>
    </row>
    <row r="71" spans="1:23" ht="15" customHeight="1" x14ac:dyDescent="0.2">
      <c r="A71" s="703"/>
      <c r="B71" s="710"/>
      <c r="C71" s="311" t="s">
        <v>67</v>
      </c>
      <c r="D71" s="35">
        <v>236</v>
      </c>
      <c r="E71" s="35">
        <v>132</v>
      </c>
      <c r="F71" s="174">
        <v>368</v>
      </c>
      <c r="G71" s="35">
        <v>124</v>
      </c>
      <c r="H71" s="35">
        <v>76</v>
      </c>
      <c r="I71" s="36"/>
      <c r="J71" s="179">
        <v>200</v>
      </c>
      <c r="K71" s="14"/>
      <c r="L71" s="49">
        <v>568</v>
      </c>
      <c r="N71" s="291">
        <v>65</v>
      </c>
      <c r="O71" s="571"/>
      <c r="P71" s="571"/>
      <c r="Q71" s="571"/>
      <c r="R71" s="571"/>
      <c r="S71" s="571"/>
      <c r="T71" s="571"/>
      <c r="U71" s="571"/>
      <c r="V71" s="571"/>
      <c r="W71" s="571"/>
    </row>
    <row r="72" spans="1:23" ht="15" customHeight="1" x14ac:dyDescent="0.2">
      <c r="A72" s="703"/>
      <c r="B72" s="710"/>
      <c r="C72" s="311" t="s">
        <v>68</v>
      </c>
      <c r="D72" s="37">
        <v>64</v>
      </c>
      <c r="E72" s="37">
        <v>49</v>
      </c>
      <c r="F72" s="175">
        <v>113</v>
      </c>
      <c r="G72" s="37">
        <v>40</v>
      </c>
      <c r="H72" s="37">
        <v>41</v>
      </c>
      <c r="I72" s="592"/>
      <c r="J72" s="180">
        <v>81</v>
      </c>
      <c r="K72" s="14"/>
      <c r="L72" s="50">
        <v>194</v>
      </c>
      <c r="N72" s="291">
        <v>66</v>
      </c>
      <c r="O72" s="571"/>
      <c r="P72" s="571"/>
      <c r="Q72" s="571"/>
      <c r="R72" s="571"/>
      <c r="S72" s="571"/>
      <c r="T72" s="571"/>
      <c r="U72" s="571"/>
      <c r="V72" s="571"/>
      <c r="W72" s="571"/>
    </row>
    <row r="73" spans="1:23" x14ac:dyDescent="0.2">
      <c r="A73" s="703"/>
      <c r="B73" s="710"/>
      <c r="C73" s="311" t="s">
        <v>69</v>
      </c>
      <c r="D73" s="35">
        <v>78</v>
      </c>
      <c r="E73" s="35">
        <v>70</v>
      </c>
      <c r="F73" s="174">
        <v>148</v>
      </c>
      <c r="G73" s="35">
        <v>60</v>
      </c>
      <c r="H73" s="35">
        <v>50</v>
      </c>
      <c r="I73" s="36"/>
      <c r="J73" s="179">
        <v>110</v>
      </c>
      <c r="K73" s="14"/>
      <c r="L73" s="49">
        <v>258</v>
      </c>
      <c r="N73" s="291">
        <v>67</v>
      </c>
      <c r="O73" s="571"/>
      <c r="P73" s="571"/>
      <c r="Q73" s="571"/>
      <c r="R73" s="571"/>
      <c r="S73" s="571"/>
      <c r="T73" s="571"/>
      <c r="U73" s="571"/>
      <c r="V73" s="571"/>
      <c r="W73" s="571"/>
    </row>
    <row r="74" spans="1:23" ht="12.75" customHeight="1" x14ac:dyDescent="0.2">
      <c r="A74" s="703"/>
      <c r="B74" s="710"/>
      <c r="C74" s="311" t="s">
        <v>70</v>
      </c>
      <c r="D74" s="34">
        <v>39</v>
      </c>
      <c r="E74" s="34">
        <v>43</v>
      </c>
      <c r="F74" s="176">
        <v>82</v>
      </c>
      <c r="G74" s="34">
        <v>29</v>
      </c>
      <c r="H74" s="34">
        <v>33</v>
      </c>
      <c r="I74" s="591"/>
      <c r="J74" s="178">
        <v>62</v>
      </c>
      <c r="K74" s="14"/>
      <c r="L74" s="48">
        <v>144</v>
      </c>
      <c r="N74" s="291">
        <v>68</v>
      </c>
      <c r="O74" s="571"/>
      <c r="P74" s="571"/>
      <c r="Q74" s="571"/>
      <c r="R74" s="571"/>
      <c r="S74" s="571"/>
      <c r="T74" s="571"/>
      <c r="U74" s="571"/>
      <c r="V74" s="571"/>
      <c r="W74" s="571"/>
    </row>
    <row r="75" spans="1:23" x14ac:dyDescent="0.2">
      <c r="A75" s="703"/>
      <c r="B75" s="710"/>
      <c r="C75" s="312" t="s">
        <v>71</v>
      </c>
      <c r="D75" s="35">
        <v>75</v>
      </c>
      <c r="E75" s="35">
        <v>38</v>
      </c>
      <c r="F75" s="174">
        <v>113</v>
      </c>
      <c r="G75" s="35">
        <v>34</v>
      </c>
      <c r="H75" s="35">
        <v>28</v>
      </c>
      <c r="I75" s="36"/>
      <c r="J75" s="179">
        <v>62</v>
      </c>
      <c r="K75" s="14"/>
      <c r="L75" s="49">
        <v>175</v>
      </c>
      <c r="N75" s="291">
        <v>69</v>
      </c>
      <c r="O75" s="571"/>
      <c r="P75" s="571"/>
      <c r="Q75" s="571"/>
      <c r="R75" s="571"/>
      <c r="S75" s="571"/>
      <c r="T75" s="571"/>
      <c r="U75" s="571"/>
      <c r="V75" s="571"/>
      <c r="W75" s="571"/>
    </row>
    <row r="76" spans="1:23" ht="13.5" x14ac:dyDescent="0.25">
      <c r="A76" s="704"/>
      <c r="B76" s="694" t="s">
        <v>72</v>
      </c>
      <c r="C76" s="739"/>
      <c r="D76" s="338">
        <v>642</v>
      </c>
      <c r="E76" s="338">
        <v>438</v>
      </c>
      <c r="F76" s="43">
        <v>1080</v>
      </c>
      <c r="G76" s="338">
        <v>371</v>
      </c>
      <c r="H76" s="338">
        <v>294</v>
      </c>
      <c r="I76" s="338"/>
      <c r="J76" s="43">
        <v>665</v>
      </c>
      <c r="K76" s="595"/>
      <c r="L76" s="596">
        <v>1745</v>
      </c>
      <c r="N76" s="291" t="s">
        <v>595</v>
      </c>
      <c r="O76" s="571"/>
      <c r="P76" s="571"/>
      <c r="Q76" s="571"/>
      <c r="R76" s="571"/>
      <c r="S76" s="571"/>
      <c r="T76" s="571"/>
      <c r="U76" s="571"/>
      <c r="V76" s="571"/>
      <c r="W76" s="571"/>
    </row>
    <row r="77" spans="1:23" x14ac:dyDescent="0.2">
      <c r="A77" s="698" t="s">
        <v>603</v>
      </c>
      <c r="B77" s="698"/>
      <c r="C77" s="740"/>
      <c r="D77" s="40">
        <v>1613</v>
      </c>
      <c r="E77" s="40">
        <v>2540</v>
      </c>
      <c r="F77" s="43">
        <v>4153</v>
      </c>
      <c r="G77" s="40">
        <v>1168</v>
      </c>
      <c r="H77" s="40">
        <v>2439</v>
      </c>
      <c r="I77" s="593"/>
      <c r="J77" s="44">
        <v>3607</v>
      </c>
      <c r="K77" s="14"/>
      <c r="L77" s="54">
        <v>7760</v>
      </c>
      <c r="N77" s="291" t="s">
        <v>592</v>
      </c>
      <c r="O77" s="571"/>
      <c r="P77" s="571"/>
      <c r="Q77" s="571"/>
      <c r="R77" s="571"/>
      <c r="S77" s="571"/>
      <c r="T77" s="571"/>
      <c r="U77" s="571"/>
      <c r="V77" s="571"/>
      <c r="W77" s="571"/>
    </row>
    <row r="78" spans="1:23" x14ac:dyDescent="0.2">
      <c r="A78" s="711" t="s">
        <v>74</v>
      </c>
      <c r="B78" s="712" t="s">
        <v>75</v>
      </c>
      <c r="C78" s="310" t="s">
        <v>76</v>
      </c>
      <c r="D78" s="35">
        <v>17</v>
      </c>
      <c r="E78" s="35">
        <v>22</v>
      </c>
      <c r="F78" s="174">
        <v>39</v>
      </c>
      <c r="G78" s="35">
        <v>15</v>
      </c>
      <c r="H78" s="35">
        <v>9</v>
      </c>
      <c r="I78" s="36"/>
      <c r="J78" s="179">
        <v>24</v>
      </c>
      <c r="K78" s="14"/>
      <c r="L78" s="49">
        <v>63</v>
      </c>
      <c r="N78" s="291">
        <v>85</v>
      </c>
      <c r="O78" s="571"/>
      <c r="P78" s="571"/>
      <c r="Q78" s="571"/>
      <c r="R78" s="571"/>
      <c r="S78" s="571"/>
      <c r="T78" s="571"/>
      <c r="U78" s="571"/>
      <c r="V78" s="571"/>
      <c r="W78" s="571"/>
    </row>
    <row r="79" spans="1:23" x14ac:dyDescent="0.2">
      <c r="A79" s="691"/>
      <c r="B79" s="693"/>
      <c r="C79" s="311" t="s">
        <v>77</v>
      </c>
      <c r="D79" s="37">
        <v>40</v>
      </c>
      <c r="E79" s="37">
        <v>32</v>
      </c>
      <c r="F79" s="175">
        <v>72</v>
      </c>
      <c r="G79" s="37">
        <v>39</v>
      </c>
      <c r="H79" s="37">
        <v>21</v>
      </c>
      <c r="I79" s="592"/>
      <c r="J79" s="180">
        <v>60</v>
      </c>
      <c r="K79" s="14"/>
      <c r="L79" s="50">
        <v>132</v>
      </c>
      <c r="N79" s="291">
        <v>86</v>
      </c>
      <c r="O79" s="571"/>
      <c r="P79" s="571"/>
      <c r="Q79" s="571"/>
      <c r="R79" s="571"/>
      <c r="S79" s="571"/>
      <c r="T79" s="571"/>
      <c r="U79" s="571"/>
      <c r="V79" s="571"/>
      <c r="W79" s="571"/>
    </row>
    <row r="80" spans="1:23" x14ac:dyDescent="0.2">
      <c r="A80" s="691"/>
      <c r="B80" s="693"/>
      <c r="C80" s="311" t="s">
        <v>78</v>
      </c>
      <c r="D80" s="35">
        <v>38</v>
      </c>
      <c r="E80" s="35">
        <v>32</v>
      </c>
      <c r="F80" s="174">
        <v>70</v>
      </c>
      <c r="G80" s="35">
        <v>16</v>
      </c>
      <c r="H80" s="35">
        <v>14</v>
      </c>
      <c r="I80" s="36"/>
      <c r="J80" s="179">
        <v>30</v>
      </c>
      <c r="K80" s="14"/>
      <c r="L80" s="49">
        <v>100</v>
      </c>
      <c r="N80" s="291">
        <v>87</v>
      </c>
      <c r="O80" s="571"/>
      <c r="P80" s="571"/>
      <c r="Q80" s="571"/>
      <c r="R80" s="571"/>
      <c r="S80" s="571"/>
      <c r="T80" s="571"/>
      <c r="U80" s="571"/>
      <c r="V80" s="571"/>
      <c r="W80" s="571"/>
    </row>
    <row r="81" spans="1:23" x14ac:dyDescent="0.2">
      <c r="A81" s="705" t="s">
        <v>79</v>
      </c>
      <c r="B81" s="705"/>
      <c r="C81" s="742"/>
      <c r="D81" s="40">
        <v>95</v>
      </c>
      <c r="E81" s="40">
        <v>86</v>
      </c>
      <c r="F81" s="43">
        <v>181</v>
      </c>
      <c r="G81" s="40">
        <v>70</v>
      </c>
      <c r="H81" s="40">
        <v>44</v>
      </c>
      <c r="I81" s="593"/>
      <c r="J81" s="44">
        <v>114</v>
      </c>
      <c r="K81" s="14"/>
      <c r="L81" s="54">
        <v>295</v>
      </c>
      <c r="N81" s="291" t="s">
        <v>74</v>
      </c>
      <c r="O81" s="571"/>
      <c r="P81" s="571"/>
      <c r="Q81" s="571"/>
      <c r="R81" s="571"/>
      <c r="S81" s="571"/>
      <c r="T81" s="571"/>
      <c r="U81" s="571"/>
      <c r="V81" s="571"/>
      <c r="W81" s="571"/>
    </row>
    <row r="82" spans="1:23" ht="13.5" x14ac:dyDescent="0.25">
      <c r="A82" s="169"/>
      <c r="B82" s="169"/>
      <c r="C82" s="170"/>
      <c r="D82" s="171"/>
      <c r="E82" s="171"/>
      <c r="F82" s="171"/>
      <c r="G82" s="171"/>
      <c r="H82" s="171"/>
      <c r="I82" s="171"/>
      <c r="J82" s="171"/>
      <c r="K82" s="172"/>
      <c r="L82" s="173"/>
      <c r="O82" s="571"/>
      <c r="P82" s="571"/>
      <c r="Q82" s="571"/>
      <c r="R82" s="571"/>
      <c r="S82" s="571"/>
      <c r="T82" s="571"/>
      <c r="U82" s="571"/>
      <c r="V82" s="571"/>
      <c r="W82" s="571"/>
    </row>
    <row r="83" spans="1:23" ht="13.5" x14ac:dyDescent="0.2">
      <c r="A83" s="717" t="s">
        <v>709</v>
      </c>
      <c r="B83" s="717"/>
      <c r="C83" s="718"/>
      <c r="D83" s="38">
        <v>1144</v>
      </c>
      <c r="E83" s="38">
        <v>1166</v>
      </c>
      <c r="F83" s="45">
        <v>2310</v>
      </c>
      <c r="G83" s="38">
        <v>481</v>
      </c>
      <c r="H83" s="38">
        <v>749</v>
      </c>
      <c r="I83" s="39">
        <v>12</v>
      </c>
      <c r="J83" s="46">
        <v>1242</v>
      </c>
      <c r="K83" s="14"/>
      <c r="L83" s="52">
        <v>3552</v>
      </c>
      <c r="M83" s="173"/>
      <c r="N83" s="291" t="s">
        <v>596</v>
      </c>
      <c r="O83" s="571"/>
      <c r="P83" s="571"/>
      <c r="Q83" s="571"/>
      <c r="R83" s="571"/>
      <c r="S83" s="571"/>
      <c r="T83" s="571"/>
      <c r="U83" s="571"/>
      <c r="V83" s="571"/>
      <c r="W83" s="571"/>
    </row>
    <row r="84" spans="1:23" x14ac:dyDescent="0.2">
      <c r="D84" s="14"/>
      <c r="E84" s="14"/>
      <c r="F84" s="14"/>
      <c r="G84" s="14"/>
      <c r="H84" s="14"/>
      <c r="I84" s="14"/>
      <c r="J84" s="182"/>
      <c r="K84" s="14"/>
      <c r="L84" s="53"/>
    </row>
    <row r="85" spans="1:23" x14ac:dyDescent="0.2">
      <c r="A85" s="706" t="s">
        <v>4</v>
      </c>
      <c r="B85" s="707"/>
      <c r="C85" s="707"/>
      <c r="D85" s="26">
        <f>D83+D81+D77+D47+D17</f>
        <v>3930</v>
      </c>
      <c r="E85" s="26">
        <f t="shared" ref="E85:L85" si="0">E83+E81+E77+E47+E17</f>
        <v>4617</v>
      </c>
      <c r="F85" s="28">
        <f t="shared" si="0"/>
        <v>8547</v>
      </c>
      <c r="G85" s="26">
        <f t="shared" si="0"/>
        <v>3005</v>
      </c>
      <c r="H85" s="26">
        <f t="shared" si="0"/>
        <v>4275</v>
      </c>
      <c r="I85" s="194">
        <f t="shared" si="0"/>
        <v>12</v>
      </c>
      <c r="J85" s="27">
        <f t="shared" si="0"/>
        <v>7292</v>
      </c>
      <c r="K85" s="14"/>
      <c r="L85" s="52">
        <f t="shared" si="0"/>
        <v>15839</v>
      </c>
    </row>
  </sheetData>
  <mergeCells count="39">
    <mergeCell ref="A85:C85"/>
    <mergeCell ref="A83:C83"/>
    <mergeCell ref="A17:C17"/>
    <mergeCell ref="B46:C46"/>
    <mergeCell ref="A18:A46"/>
    <mergeCell ref="A81:C81"/>
    <mergeCell ref="B56:B58"/>
    <mergeCell ref="B59:C59"/>
    <mergeCell ref="B55:C55"/>
    <mergeCell ref="A77:C77"/>
    <mergeCell ref="B18:B26"/>
    <mergeCell ref="B27:C27"/>
    <mergeCell ref="B28:B36"/>
    <mergeCell ref="B37:C37"/>
    <mergeCell ref="B38:B42"/>
    <mergeCell ref="A78:A80"/>
    <mergeCell ref="A3:L3"/>
    <mergeCell ref="D6:F6"/>
    <mergeCell ref="G6:J6"/>
    <mergeCell ref="L6:L7"/>
    <mergeCell ref="A9:A16"/>
    <mergeCell ref="B9:B12"/>
    <mergeCell ref="B14:B15"/>
    <mergeCell ref="B13:C13"/>
    <mergeCell ref="B16:C16"/>
    <mergeCell ref="B78:B80"/>
    <mergeCell ref="B43:C43"/>
    <mergeCell ref="B44:B45"/>
    <mergeCell ref="A47:C47"/>
    <mergeCell ref="A48:A76"/>
    <mergeCell ref="B48:B50"/>
    <mergeCell ref="B51:C51"/>
    <mergeCell ref="B52:B54"/>
    <mergeCell ref="B60:B63"/>
    <mergeCell ref="B64:C64"/>
    <mergeCell ref="B65:B68"/>
    <mergeCell ref="B69:C69"/>
    <mergeCell ref="B70:B75"/>
    <mergeCell ref="B76:C76"/>
  </mergeCells>
  <printOptions horizontalCentered="1"/>
  <pageMargins left="0.70866141732283472" right="0.70866141732283472" top="0.74803149606299213" bottom="0.74803149606299213" header="0.31496062992125984" footer="0.31496062992125984"/>
  <pageSetup paperSize="9" scale="69" firstPageNumber="43" fitToHeight="0" orientation="portrait" r:id="rId1"/>
  <headerFooter>
    <oddFooter>&amp;CPage &amp;P</oddFooter>
  </headerFooter>
  <rowBreaks count="1" manualBreakCount="1">
    <brk id="50"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rgb="FF92D050"/>
    <pageSetUpPr fitToPage="1"/>
  </sheetPr>
  <dimension ref="A3:R73"/>
  <sheetViews>
    <sheetView showGridLines="0" zoomScaleNormal="100" workbookViewId="0">
      <selection activeCell="P26" sqref="P26"/>
    </sheetView>
  </sheetViews>
  <sheetFormatPr baseColWidth="10" defaultRowHeight="12.75" x14ac:dyDescent="0.2"/>
  <cols>
    <col min="1" max="1" width="17" customWidth="1"/>
    <col min="2" max="2" width="15" bestFit="1" customWidth="1"/>
    <col min="3" max="3" width="16.83203125" customWidth="1"/>
    <col min="4" max="7" width="11.1640625" bestFit="1" customWidth="1"/>
    <col min="8" max="8" width="16.33203125" customWidth="1"/>
    <col min="9" max="9" width="4.33203125" customWidth="1"/>
    <col min="10" max="10" width="19.1640625" customWidth="1"/>
    <col min="11" max="11" width="13.33203125" bestFit="1" customWidth="1"/>
    <col min="15" max="17" width="12" style="600"/>
    <col min="18" max="18" width="22.1640625" style="599" customWidth="1"/>
  </cols>
  <sheetData>
    <row r="3" spans="1:14" ht="29.25" customHeight="1" x14ac:dyDescent="0.2">
      <c r="A3" s="685" t="s">
        <v>681</v>
      </c>
      <c r="B3" s="685"/>
      <c r="C3" s="685"/>
      <c r="D3" s="685"/>
      <c r="E3" s="685"/>
      <c r="F3" s="685"/>
      <c r="G3" s="685"/>
      <c r="H3" s="685"/>
      <c r="I3" s="685"/>
      <c r="J3" s="685"/>
      <c r="K3" s="110"/>
    </row>
    <row r="5" spans="1:14" x14ac:dyDescent="0.2">
      <c r="D5" s="743" t="s">
        <v>275</v>
      </c>
      <c r="E5" s="743"/>
      <c r="F5" s="743"/>
      <c r="G5" s="743"/>
      <c r="K5" s="89"/>
    </row>
    <row r="6" spans="1:14" ht="51" customHeight="1" x14ac:dyDescent="0.2">
      <c r="A6" s="47" t="s">
        <v>273</v>
      </c>
      <c r="B6" s="47" t="s">
        <v>272</v>
      </c>
      <c r="C6" s="517" t="s">
        <v>622</v>
      </c>
      <c r="D6" s="396" t="s">
        <v>507</v>
      </c>
      <c r="E6" s="397" t="s">
        <v>560</v>
      </c>
      <c r="F6" s="397" t="s">
        <v>624</v>
      </c>
      <c r="G6" s="463" t="s">
        <v>625</v>
      </c>
      <c r="H6" s="516" t="s">
        <v>623</v>
      </c>
      <c r="I6" s="89"/>
      <c r="J6" s="113" t="s">
        <v>274</v>
      </c>
    </row>
    <row r="8" spans="1:14" x14ac:dyDescent="0.2">
      <c r="A8" s="744" t="s">
        <v>6</v>
      </c>
      <c r="B8" s="201" t="s">
        <v>7</v>
      </c>
      <c r="C8" s="606">
        <v>299</v>
      </c>
      <c r="D8" s="199">
        <v>2</v>
      </c>
      <c r="E8" s="199">
        <v>79</v>
      </c>
      <c r="F8" s="199">
        <v>97</v>
      </c>
      <c r="G8" s="199">
        <v>105</v>
      </c>
      <c r="H8" s="200">
        <v>283</v>
      </c>
      <c r="J8" s="202">
        <f>G8/C8</f>
        <v>0.3511705685618729</v>
      </c>
      <c r="L8" s="600"/>
      <c r="M8" s="600"/>
      <c r="N8" s="600"/>
    </row>
    <row r="9" spans="1:14" x14ac:dyDescent="0.2">
      <c r="A9" s="745"/>
      <c r="B9" s="63" t="s">
        <v>8</v>
      </c>
      <c r="C9" s="603">
        <v>324</v>
      </c>
      <c r="D9" s="19">
        <v>6</v>
      </c>
      <c r="E9" s="19">
        <v>79</v>
      </c>
      <c r="F9" s="19">
        <v>96</v>
      </c>
      <c r="G9" s="19">
        <v>111</v>
      </c>
      <c r="H9" s="189">
        <v>292</v>
      </c>
      <c r="J9" s="195">
        <f t="shared" ref="J9:J70" si="0">G9/C9</f>
        <v>0.34259259259259262</v>
      </c>
      <c r="K9" s="600"/>
      <c r="L9" s="600"/>
      <c r="M9" s="600"/>
      <c r="N9" s="600"/>
    </row>
    <row r="10" spans="1:14" x14ac:dyDescent="0.2">
      <c r="A10" s="745"/>
      <c r="B10" s="63" t="s">
        <v>9</v>
      </c>
      <c r="C10" s="603">
        <v>60</v>
      </c>
      <c r="D10" s="19">
        <v>2</v>
      </c>
      <c r="E10" s="19">
        <v>8</v>
      </c>
      <c r="F10" s="19">
        <v>13</v>
      </c>
      <c r="G10" s="19">
        <v>27</v>
      </c>
      <c r="H10" s="189">
        <v>50</v>
      </c>
      <c r="J10" s="195">
        <f t="shared" si="0"/>
        <v>0.45</v>
      </c>
      <c r="K10" s="600"/>
      <c r="L10" s="600"/>
      <c r="M10" s="600"/>
      <c r="N10" s="600"/>
    </row>
    <row r="11" spans="1:14" x14ac:dyDescent="0.2">
      <c r="A11" s="745"/>
      <c r="B11" s="63" t="s">
        <v>10</v>
      </c>
      <c r="C11" s="603">
        <v>168</v>
      </c>
      <c r="D11" s="19">
        <v>7</v>
      </c>
      <c r="E11" s="19">
        <v>36</v>
      </c>
      <c r="F11" s="19">
        <v>45</v>
      </c>
      <c r="G11" s="19">
        <v>50</v>
      </c>
      <c r="H11" s="189">
        <v>138</v>
      </c>
      <c r="J11" s="195">
        <f t="shared" si="0"/>
        <v>0.29761904761904762</v>
      </c>
      <c r="K11" s="600"/>
      <c r="L11" s="600"/>
      <c r="M11" s="600"/>
      <c r="N11" s="600"/>
    </row>
    <row r="12" spans="1:14" x14ac:dyDescent="0.2">
      <c r="A12" s="745"/>
      <c r="B12" s="63" t="s">
        <v>12</v>
      </c>
      <c r="C12" s="603">
        <v>445</v>
      </c>
      <c r="D12" s="19">
        <v>9</v>
      </c>
      <c r="E12" s="19">
        <v>106</v>
      </c>
      <c r="F12" s="19">
        <v>140</v>
      </c>
      <c r="G12" s="19">
        <v>164</v>
      </c>
      <c r="H12" s="189">
        <v>419</v>
      </c>
      <c r="J12" s="195">
        <f t="shared" si="0"/>
        <v>0.36853932584269661</v>
      </c>
      <c r="K12" s="600"/>
      <c r="L12" s="600"/>
      <c r="M12" s="600"/>
      <c r="N12" s="600"/>
    </row>
    <row r="13" spans="1:14" x14ac:dyDescent="0.2">
      <c r="A13" s="746"/>
      <c r="B13" s="63" t="s">
        <v>13</v>
      </c>
      <c r="C13" s="603">
        <v>239</v>
      </c>
      <c r="D13" s="19">
        <v>2</v>
      </c>
      <c r="E13" s="19">
        <v>62</v>
      </c>
      <c r="F13" s="19">
        <v>74</v>
      </c>
      <c r="G13" s="19">
        <v>78</v>
      </c>
      <c r="H13" s="189">
        <v>216</v>
      </c>
      <c r="J13" s="195">
        <f t="shared" si="0"/>
        <v>0.32635983263598328</v>
      </c>
      <c r="K13" s="600"/>
      <c r="L13" s="600"/>
      <c r="M13" s="600"/>
      <c r="N13" s="600"/>
    </row>
    <row r="14" spans="1:14" x14ac:dyDescent="0.2">
      <c r="A14" s="744" t="s">
        <v>16</v>
      </c>
      <c r="B14" s="63" t="s">
        <v>17</v>
      </c>
      <c r="C14" s="603">
        <v>131</v>
      </c>
      <c r="D14" s="19">
        <v>6</v>
      </c>
      <c r="E14" s="19">
        <v>48</v>
      </c>
      <c r="F14" s="19">
        <v>39</v>
      </c>
      <c r="G14" s="19">
        <v>40</v>
      </c>
      <c r="H14" s="189">
        <v>133</v>
      </c>
      <c r="J14" s="195">
        <f t="shared" si="0"/>
        <v>0.30534351145038169</v>
      </c>
      <c r="K14" s="600"/>
      <c r="L14" s="600"/>
      <c r="M14" s="600"/>
      <c r="N14" s="600"/>
    </row>
    <row r="15" spans="1:14" x14ac:dyDescent="0.2">
      <c r="A15" s="745"/>
      <c r="B15" s="63" t="s">
        <v>18</v>
      </c>
      <c r="C15" s="603">
        <v>80</v>
      </c>
      <c r="D15" s="19"/>
      <c r="E15" s="19">
        <v>24</v>
      </c>
      <c r="F15" s="19">
        <v>23</v>
      </c>
      <c r="G15" s="19">
        <v>29</v>
      </c>
      <c r="H15" s="189">
        <v>76</v>
      </c>
      <c r="J15" s="195">
        <f t="shared" si="0"/>
        <v>0.36249999999999999</v>
      </c>
      <c r="K15" s="600"/>
      <c r="L15" s="600"/>
      <c r="M15" s="600"/>
      <c r="N15" s="600"/>
    </row>
    <row r="16" spans="1:14" x14ac:dyDescent="0.2">
      <c r="A16" s="745"/>
      <c r="B16" s="63" t="s">
        <v>19</v>
      </c>
      <c r="C16" s="603">
        <v>150</v>
      </c>
      <c r="D16" s="19">
        <v>4</v>
      </c>
      <c r="E16" s="19">
        <v>42</v>
      </c>
      <c r="F16" s="19">
        <v>44</v>
      </c>
      <c r="G16" s="19">
        <v>73</v>
      </c>
      <c r="H16" s="189">
        <v>163</v>
      </c>
      <c r="J16" s="195">
        <f t="shared" si="0"/>
        <v>0.48666666666666669</v>
      </c>
      <c r="K16" s="600"/>
      <c r="L16" s="600"/>
      <c r="M16" s="600"/>
      <c r="N16" s="600"/>
    </row>
    <row r="17" spans="1:14" x14ac:dyDescent="0.2">
      <c r="A17" s="745"/>
      <c r="B17" s="63" t="s">
        <v>20</v>
      </c>
      <c r="C17" s="603">
        <v>102</v>
      </c>
      <c r="D17" s="19">
        <v>3</v>
      </c>
      <c r="E17" s="19">
        <v>31</v>
      </c>
      <c r="F17" s="19">
        <v>28</v>
      </c>
      <c r="G17" s="19">
        <v>29</v>
      </c>
      <c r="H17" s="189">
        <v>91</v>
      </c>
      <c r="J17" s="195">
        <f t="shared" si="0"/>
        <v>0.28431372549019607</v>
      </c>
      <c r="K17" s="600"/>
      <c r="L17" s="600"/>
      <c r="M17" s="600"/>
      <c r="N17" s="600"/>
    </row>
    <row r="18" spans="1:14" x14ac:dyDescent="0.2">
      <c r="A18" s="745"/>
      <c r="B18" s="63" t="s">
        <v>21</v>
      </c>
      <c r="C18" s="603">
        <v>126</v>
      </c>
      <c r="D18" s="19">
        <v>2</v>
      </c>
      <c r="E18" s="19">
        <v>28</v>
      </c>
      <c r="F18" s="19">
        <v>44</v>
      </c>
      <c r="G18" s="19">
        <v>50</v>
      </c>
      <c r="H18" s="189">
        <v>124</v>
      </c>
      <c r="J18" s="195">
        <f t="shared" si="0"/>
        <v>0.3968253968253968</v>
      </c>
      <c r="K18" s="600"/>
      <c r="L18" s="600"/>
      <c r="M18" s="600"/>
      <c r="N18" s="600"/>
    </row>
    <row r="19" spans="1:14" x14ac:dyDescent="0.2">
      <c r="A19" s="745"/>
      <c r="B19" s="63" t="s">
        <v>22</v>
      </c>
      <c r="C19" s="603">
        <v>34</v>
      </c>
      <c r="D19" s="19">
        <v>0</v>
      </c>
      <c r="E19" s="19">
        <v>9</v>
      </c>
      <c r="F19" s="19">
        <v>7</v>
      </c>
      <c r="G19" s="19">
        <v>11</v>
      </c>
      <c r="H19" s="189">
        <v>27</v>
      </c>
      <c r="J19" s="195">
        <f t="shared" si="0"/>
        <v>0.3235294117647059</v>
      </c>
      <c r="K19" s="600"/>
      <c r="L19" s="600"/>
      <c r="M19" s="600"/>
      <c r="N19" s="600"/>
    </row>
    <row r="20" spans="1:14" x14ac:dyDescent="0.2">
      <c r="A20" s="745"/>
      <c r="B20" s="63" t="s">
        <v>23</v>
      </c>
      <c r="C20" s="603">
        <v>9</v>
      </c>
      <c r="D20" s="19">
        <v>1</v>
      </c>
      <c r="E20" s="19">
        <v>1</v>
      </c>
      <c r="F20" s="19">
        <v>2</v>
      </c>
      <c r="G20" s="19">
        <v>0</v>
      </c>
      <c r="H20" s="189">
        <v>4</v>
      </c>
      <c r="J20" s="195">
        <f t="shared" si="0"/>
        <v>0</v>
      </c>
      <c r="K20" s="600"/>
      <c r="L20" s="600"/>
      <c r="M20" s="600"/>
      <c r="N20" s="600"/>
    </row>
    <row r="21" spans="1:14" x14ac:dyDescent="0.2">
      <c r="A21" s="745"/>
      <c r="B21" s="63" t="s">
        <v>24</v>
      </c>
      <c r="C21" s="603">
        <v>82</v>
      </c>
      <c r="D21" s="19">
        <v>0</v>
      </c>
      <c r="E21" s="19">
        <v>27</v>
      </c>
      <c r="F21" s="19">
        <v>22</v>
      </c>
      <c r="G21" s="19">
        <v>36</v>
      </c>
      <c r="H21" s="189">
        <v>85</v>
      </c>
      <c r="J21" s="195">
        <f t="shared" si="0"/>
        <v>0.43902439024390244</v>
      </c>
      <c r="K21" s="600"/>
      <c r="L21" s="600"/>
      <c r="M21" s="600"/>
      <c r="N21" s="600"/>
    </row>
    <row r="22" spans="1:14" x14ac:dyDescent="0.2">
      <c r="A22" s="745"/>
      <c r="B22" s="63" t="s">
        <v>25</v>
      </c>
      <c r="C22" s="603">
        <v>35</v>
      </c>
      <c r="D22" s="19">
        <v>1</v>
      </c>
      <c r="E22" s="19">
        <v>8</v>
      </c>
      <c r="F22" s="19">
        <v>12</v>
      </c>
      <c r="G22" s="19">
        <v>14</v>
      </c>
      <c r="H22" s="189">
        <v>35</v>
      </c>
      <c r="J22" s="195">
        <f t="shared" si="0"/>
        <v>0.4</v>
      </c>
      <c r="K22" s="600"/>
      <c r="L22" s="600"/>
      <c r="M22" s="600"/>
      <c r="N22" s="600"/>
    </row>
    <row r="23" spans="1:14" x14ac:dyDescent="0.2">
      <c r="A23" s="745"/>
      <c r="B23" s="63" t="s">
        <v>26</v>
      </c>
      <c r="C23" s="603">
        <v>265</v>
      </c>
      <c r="D23" s="19">
        <v>8</v>
      </c>
      <c r="E23" s="19">
        <v>56</v>
      </c>
      <c r="F23" s="19">
        <v>83</v>
      </c>
      <c r="G23" s="19">
        <v>117</v>
      </c>
      <c r="H23" s="189">
        <v>264</v>
      </c>
      <c r="J23" s="195">
        <f t="shared" si="0"/>
        <v>0.44150943396226416</v>
      </c>
      <c r="K23" s="600"/>
      <c r="L23" s="600"/>
      <c r="M23" s="600"/>
      <c r="N23" s="600"/>
    </row>
    <row r="24" spans="1:14" x14ac:dyDescent="0.2">
      <c r="A24" s="745"/>
      <c r="B24" s="63" t="s">
        <v>27</v>
      </c>
      <c r="C24" s="603">
        <v>175</v>
      </c>
      <c r="D24" s="19">
        <v>1</v>
      </c>
      <c r="E24" s="19">
        <v>43</v>
      </c>
      <c r="F24" s="19">
        <v>51</v>
      </c>
      <c r="G24" s="19">
        <v>52</v>
      </c>
      <c r="H24" s="189">
        <v>147</v>
      </c>
      <c r="J24" s="195">
        <f t="shared" si="0"/>
        <v>0.29714285714285715</v>
      </c>
      <c r="K24" s="600"/>
      <c r="L24" s="600"/>
      <c r="M24" s="600"/>
      <c r="N24" s="600"/>
    </row>
    <row r="25" spans="1:14" x14ac:dyDescent="0.2">
      <c r="A25" s="745"/>
      <c r="B25" s="63" t="s">
        <v>28</v>
      </c>
      <c r="C25" s="603">
        <v>162</v>
      </c>
      <c r="D25" s="19">
        <v>5</v>
      </c>
      <c r="E25" s="19">
        <v>37</v>
      </c>
      <c r="F25" s="19">
        <v>65</v>
      </c>
      <c r="G25" s="19">
        <v>60</v>
      </c>
      <c r="H25" s="189">
        <v>167</v>
      </c>
      <c r="J25" s="195">
        <f t="shared" si="0"/>
        <v>0.37037037037037035</v>
      </c>
      <c r="K25" s="600"/>
      <c r="L25" s="600"/>
      <c r="M25" s="600"/>
      <c r="N25" s="600"/>
    </row>
    <row r="26" spans="1:14" x14ac:dyDescent="0.2">
      <c r="A26" s="745"/>
      <c r="B26" s="63" t="s">
        <v>29</v>
      </c>
      <c r="C26" s="603">
        <v>289</v>
      </c>
      <c r="D26" s="19">
        <v>10</v>
      </c>
      <c r="E26" s="19">
        <v>68</v>
      </c>
      <c r="F26" s="19">
        <v>82</v>
      </c>
      <c r="G26" s="19">
        <v>87</v>
      </c>
      <c r="H26" s="189">
        <v>247</v>
      </c>
      <c r="J26" s="195">
        <f t="shared" si="0"/>
        <v>0.30103806228373703</v>
      </c>
      <c r="K26" s="600"/>
      <c r="L26" s="600"/>
      <c r="M26" s="600"/>
      <c r="N26" s="600"/>
    </row>
    <row r="27" spans="1:14" x14ac:dyDescent="0.2">
      <c r="A27" s="745"/>
      <c r="B27" s="63" t="s">
        <v>30</v>
      </c>
      <c r="C27" s="603">
        <v>72</v>
      </c>
      <c r="D27" s="19">
        <v>3</v>
      </c>
      <c r="E27" s="19">
        <v>17</v>
      </c>
      <c r="F27" s="19">
        <v>24</v>
      </c>
      <c r="G27" s="19">
        <v>38</v>
      </c>
      <c r="H27" s="189">
        <v>82</v>
      </c>
      <c r="J27" s="195">
        <f t="shared" si="0"/>
        <v>0.52777777777777779</v>
      </c>
      <c r="K27" s="600"/>
      <c r="L27" s="600"/>
      <c r="M27" s="600"/>
      <c r="N27" s="600"/>
    </row>
    <row r="28" spans="1:14" x14ac:dyDescent="0.2">
      <c r="A28" s="745"/>
      <c r="B28" s="63" t="s">
        <v>31</v>
      </c>
      <c r="C28" s="603">
        <v>325</v>
      </c>
      <c r="D28" s="19">
        <v>4</v>
      </c>
      <c r="E28" s="19">
        <v>78</v>
      </c>
      <c r="F28" s="19">
        <v>101</v>
      </c>
      <c r="G28" s="19">
        <v>149</v>
      </c>
      <c r="H28" s="189">
        <v>332</v>
      </c>
      <c r="J28" s="195">
        <f t="shared" si="0"/>
        <v>0.45846153846153848</v>
      </c>
      <c r="K28" s="600"/>
      <c r="L28" s="600"/>
      <c r="M28" s="600"/>
      <c r="N28" s="600"/>
    </row>
    <row r="29" spans="1:14" x14ac:dyDescent="0.2">
      <c r="A29" s="745"/>
      <c r="B29" s="63" t="s">
        <v>32</v>
      </c>
      <c r="C29" s="603">
        <v>327</v>
      </c>
      <c r="D29" s="19">
        <v>8</v>
      </c>
      <c r="E29" s="19">
        <v>85</v>
      </c>
      <c r="F29" s="19">
        <v>120</v>
      </c>
      <c r="G29" s="19">
        <v>77</v>
      </c>
      <c r="H29" s="189">
        <v>290</v>
      </c>
      <c r="J29" s="195">
        <f t="shared" si="0"/>
        <v>0.23547400611620795</v>
      </c>
      <c r="K29" s="600"/>
      <c r="L29" s="600"/>
      <c r="M29" s="600"/>
      <c r="N29" s="600"/>
    </row>
    <row r="30" spans="1:14" x14ac:dyDescent="0.2">
      <c r="A30" s="745"/>
      <c r="B30" s="63" t="s">
        <v>33</v>
      </c>
      <c r="C30" s="603">
        <v>224</v>
      </c>
      <c r="D30" s="19">
        <v>6</v>
      </c>
      <c r="E30" s="19">
        <v>57</v>
      </c>
      <c r="F30" s="19">
        <v>79</v>
      </c>
      <c r="G30" s="19">
        <v>64</v>
      </c>
      <c r="H30" s="189">
        <v>206</v>
      </c>
      <c r="J30" s="195">
        <f t="shared" si="0"/>
        <v>0.2857142857142857</v>
      </c>
      <c r="K30" s="600"/>
      <c r="L30" s="600"/>
      <c r="M30" s="600"/>
      <c r="N30" s="600"/>
    </row>
    <row r="31" spans="1:14" x14ac:dyDescent="0.2">
      <c r="A31" s="745"/>
      <c r="B31" s="63" t="s">
        <v>34</v>
      </c>
      <c r="C31" s="603">
        <v>74</v>
      </c>
      <c r="D31" s="19">
        <v>4</v>
      </c>
      <c r="E31" s="19">
        <v>12</v>
      </c>
      <c r="F31" s="19">
        <v>14</v>
      </c>
      <c r="G31" s="19">
        <v>19</v>
      </c>
      <c r="H31" s="189">
        <v>49</v>
      </c>
      <c r="J31" s="195">
        <f t="shared" si="0"/>
        <v>0.25675675675675674</v>
      </c>
      <c r="K31" s="600"/>
      <c r="L31" s="600"/>
      <c r="M31" s="600"/>
      <c r="N31" s="600"/>
    </row>
    <row r="32" spans="1:14" x14ac:dyDescent="0.2">
      <c r="A32" s="745"/>
      <c r="B32" s="63" t="s">
        <v>35</v>
      </c>
      <c r="C32" s="603">
        <v>56</v>
      </c>
      <c r="D32" s="19">
        <v>0</v>
      </c>
      <c r="E32" s="19">
        <v>12</v>
      </c>
      <c r="F32" s="19">
        <v>21</v>
      </c>
      <c r="G32" s="19">
        <v>23</v>
      </c>
      <c r="H32" s="189">
        <v>56</v>
      </c>
      <c r="J32" s="195">
        <f t="shared" si="0"/>
        <v>0.4107142857142857</v>
      </c>
      <c r="K32" s="600"/>
      <c r="L32" s="600"/>
      <c r="M32" s="600"/>
      <c r="N32" s="600"/>
    </row>
    <row r="33" spans="1:14" x14ac:dyDescent="0.2">
      <c r="A33" s="745"/>
      <c r="B33" s="63" t="s">
        <v>36</v>
      </c>
      <c r="C33" s="603">
        <v>77</v>
      </c>
      <c r="D33" s="19">
        <v>2</v>
      </c>
      <c r="E33" s="19">
        <v>21</v>
      </c>
      <c r="F33" s="19">
        <v>25</v>
      </c>
      <c r="G33" s="19">
        <v>31</v>
      </c>
      <c r="H33" s="189">
        <v>79</v>
      </c>
      <c r="J33" s="195">
        <f t="shared" si="0"/>
        <v>0.40259740259740262</v>
      </c>
      <c r="K33" s="600"/>
      <c r="L33" s="600"/>
      <c r="M33" s="600"/>
      <c r="N33" s="600"/>
    </row>
    <row r="34" spans="1:14" x14ac:dyDescent="0.2">
      <c r="A34" s="745"/>
      <c r="B34" s="63" t="s">
        <v>37</v>
      </c>
      <c r="C34" s="603">
        <v>18</v>
      </c>
      <c r="D34" s="19">
        <v>0</v>
      </c>
      <c r="E34" s="19">
        <v>5</v>
      </c>
      <c r="F34" s="19">
        <v>6</v>
      </c>
      <c r="G34" s="19">
        <v>7</v>
      </c>
      <c r="H34" s="189">
        <v>18</v>
      </c>
      <c r="J34" s="195">
        <f t="shared" si="0"/>
        <v>0.3888888888888889</v>
      </c>
      <c r="K34" s="600"/>
      <c r="L34" s="600"/>
      <c r="M34" s="600"/>
      <c r="N34" s="600"/>
    </row>
    <row r="35" spans="1:14" x14ac:dyDescent="0.2">
      <c r="A35" s="745"/>
      <c r="B35" s="63" t="s">
        <v>38</v>
      </c>
      <c r="C35" s="603">
        <v>7</v>
      </c>
      <c r="D35" s="19">
        <v>1</v>
      </c>
      <c r="E35" s="19">
        <v>3</v>
      </c>
      <c r="F35" s="19">
        <v>3</v>
      </c>
      <c r="G35" s="19">
        <v>4</v>
      </c>
      <c r="H35" s="189">
        <v>11</v>
      </c>
      <c r="J35" s="195">
        <f t="shared" si="0"/>
        <v>0.5714285714285714</v>
      </c>
      <c r="K35" s="600"/>
      <c r="L35" s="600"/>
      <c r="M35" s="600"/>
      <c r="N35" s="600"/>
    </row>
    <row r="36" spans="1:14" x14ac:dyDescent="0.2">
      <c r="A36" s="745"/>
      <c r="B36" s="63" t="s">
        <v>39</v>
      </c>
      <c r="C36" s="603">
        <v>135</v>
      </c>
      <c r="D36" s="19">
        <v>4</v>
      </c>
      <c r="E36" s="19">
        <v>37</v>
      </c>
      <c r="F36" s="19">
        <v>35</v>
      </c>
      <c r="G36" s="19">
        <v>58</v>
      </c>
      <c r="H36" s="189">
        <v>134</v>
      </c>
      <c r="J36" s="195">
        <f t="shared" si="0"/>
        <v>0.42962962962962964</v>
      </c>
      <c r="K36" s="600"/>
      <c r="L36" s="600"/>
      <c r="M36" s="600"/>
      <c r="N36" s="600"/>
    </row>
    <row r="37" spans="1:14" x14ac:dyDescent="0.2">
      <c r="A37" s="745"/>
      <c r="B37" s="63" t="s">
        <v>41</v>
      </c>
      <c r="C37" s="603">
        <v>12</v>
      </c>
      <c r="D37" s="19">
        <v>0</v>
      </c>
      <c r="E37" s="19">
        <v>2</v>
      </c>
      <c r="F37" s="19">
        <v>5</v>
      </c>
      <c r="G37" s="19">
        <v>2</v>
      </c>
      <c r="H37" s="189">
        <v>9</v>
      </c>
      <c r="J37" s="195">
        <f t="shared" si="0"/>
        <v>0.16666666666666666</v>
      </c>
      <c r="K37" s="600"/>
      <c r="L37" s="600"/>
      <c r="M37" s="600"/>
      <c r="N37" s="600"/>
    </row>
    <row r="38" spans="1:14" x14ac:dyDescent="0.2">
      <c r="A38" s="747"/>
      <c r="B38" s="63" t="s">
        <v>276</v>
      </c>
      <c r="C38" s="603">
        <v>5</v>
      </c>
      <c r="D38" s="19">
        <v>0</v>
      </c>
      <c r="E38" s="19">
        <v>2</v>
      </c>
      <c r="F38" s="19">
        <v>1</v>
      </c>
      <c r="G38" s="19">
        <v>2</v>
      </c>
      <c r="H38" s="189">
        <v>5</v>
      </c>
      <c r="J38" s="195">
        <f t="shared" si="0"/>
        <v>0.4</v>
      </c>
      <c r="K38" s="600"/>
      <c r="L38" s="600"/>
      <c r="M38" s="600"/>
      <c r="N38" s="600"/>
    </row>
    <row r="39" spans="1:14" x14ac:dyDescent="0.2">
      <c r="A39" s="748" t="s">
        <v>44</v>
      </c>
      <c r="B39" s="63" t="s">
        <v>45</v>
      </c>
      <c r="C39" s="603">
        <v>457</v>
      </c>
      <c r="D39" s="19">
        <v>7</v>
      </c>
      <c r="E39" s="19">
        <v>104</v>
      </c>
      <c r="F39" s="19">
        <v>108</v>
      </c>
      <c r="G39" s="19">
        <v>153</v>
      </c>
      <c r="H39" s="189">
        <v>372</v>
      </c>
      <c r="J39" s="195">
        <f t="shared" si="0"/>
        <v>0.33479212253829321</v>
      </c>
      <c r="K39" s="600"/>
      <c r="L39" s="600"/>
      <c r="M39" s="600"/>
      <c r="N39" s="600"/>
    </row>
    <row r="40" spans="1:14" x14ac:dyDescent="0.2">
      <c r="A40" s="749"/>
      <c r="B40" s="63" t="s">
        <v>46</v>
      </c>
      <c r="C40" s="603">
        <v>346</v>
      </c>
      <c r="D40" s="19">
        <v>10</v>
      </c>
      <c r="E40" s="19">
        <v>76</v>
      </c>
      <c r="F40" s="19">
        <v>111</v>
      </c>
      <c r="G40" s="19">
        <v>107</v>
      </c>
      <c r="H40" s="189">
        <v>304</v>
      </c>
      <c r="J40" s="195">
        <f t="shared" si="0"/>
        <v>0.30924855491329478</v>
      </c>
      <c r="K40" s="600"/>
      <c r="L40" s="600"/>
      <c r="M40" s="600"/>
      <c r="N40" s="600"/>
    </row>
    <row r="41" spans="1:14" x14ac:dyDescent="0.2">
      <c r="A41" s="749"/>
      <c r="B41" s="63" t="s">
        <v>47</v>
      </c>
      <c r="C41" s="603">
        <v>951</v>
      </c>
      <c r="D41" s="19">
        <v>31</v>
      </c>
      <c r="E41" s="19">
        <v>209</v>
      </c>
      <c r="F41" s="19">
        <v>264</v>
      </c>
      <c r="G41" s="19">
        <v>324</v>
      </c>
      <c r="H41" s="189">
        <v>828</v>
      </c>
      <c r="J41" s="195">
        <f t="shared" si="0"/>
        <v>0.34069400630914826</v>
      </c>
      <c r="K41" s="600"/>
      <c r="L41" s="600"/>
      <c r="M41" s="600"/>
      <c r="N41" s="600"/>
    </row>
    <row r="42" spans="1:14" x14ac:dyDescent="0.2">
      <c r="A42" s="749"/>
      <c r="B42" s="63" t="s">
        <v>48</v>
      </c>
      <c r="C42" s="603">
        <v>466</v>
      </c>
      <c r="D42" s="19">
        <v>15</v>
      </c>
      <c r="E42" s="19">
        <v>94</v>
      </c>
      <c r="F42" s="19">
        <v>142</v>
      </c>
      <c r="G42" s="19">
        <v>207</v>
      </c>
      <c r="H42" s="189">
        <v>458</v>
      </c>
      <c r="J42" s="195">
        <f t="shared" si="0"/>
        <v>0.44420600858369097</v>
      </c>
      <c r="K42" s="600"/>
      <c r="L42" s="600"/>
      <c r="M42" s="600"/>
      <c r="N42" s="600"/>
    </row>
    <row r="43" spans="1:14" x14ac:dyDescent="0.2">
      <c r="A43" s="749"/>
      <c r="B43" s="63" t="s">
        <v>49</v>
      </c>
      <c r="C43" s="603">
        <v>242</v>
      </c>
      <c r="D43" s="19">
        <v>3</v>
      </c>
      <c r="E43" s="19">
        <v>57</v>
      </c>
      <c r="F43" s="19">
        <v>77</v>
      </c>
      <c r="G43" s="19">
        <v>66</v>
      </c>
      <c r="H43" s="189">
        <v>203</v>
      </c>
      <c r="J43" s="195">
        <f t="shared" si="0"/>
        <v>0.27272727272727271</v>
      </c>
      <c r="K43" s="600"/>
      <c r="L43" s="600"/>
      <c r="M43" s="600"/>
      <c r="N43" s="600"/>
    </row>
    <row r="44" spans="1:14" x14ac:dyDescent="0.2">
      <c r="A44" s="749"/>
      <c r="B44" s="63" t="s">
        <v>50</v>
      </c>
      <c r="C44" s="603">
        <v>229</v>
      </c>
      <c r="D44" s="19">
        <v>8</v>
      </c>
      <c r="E44" s="19">
        <v>49</v>
      </c>
      <c r="F44" s="19">
        <v>51</v>
      </c>
      <c r="G44" s="19">
        <v>74</v>
      </c>
      <c r="H44" s="189">
        <v>182</v>
      </c>
      <c r="J44" s="195">
        <f t="shared" si="0"/>
        <v>0.32314410480349343</v>
      </c>
      <c r="K44" s="600"/>
      <c r="L44" s="600"/>
      <c r="M44" s="600"/>
      <c r="N44" s="600"/>
    </row>
    <row r="45" spans="1:14" x14ac:dyDescent="0.2">
      <c r="A45" s="749"/>
      <c r="B45" s="63" t="s">
        <v>52</v>
      </c>
      <c r="C45" s="603">
        <v>475</v>
      </c>
      <c r="D45" s="19">
        <v>18</v>
      </c>
      <c r="E45" s="19">
        <v>96</v>
      </c>
      <c r="F45" s="19">
        <v>120</v>
      </c>
      <c r="G45" s="19">
        <v>142</v>
      </c>
      <c r="H45" s="189">
        <v>376</v>
      </c>
      <c r="J45" s="195">
        <f t="shared" si="0"/>
        <v>0.29894736842105263</v>
      </c>
      <c r="K45" s="600"/>
      <c r="L45" s="600"/>
      <c r="M45" s="600"/>
      <c r="N45" s="600"/>
    </row>
    <row r="46" spans="1:14" x14ac:dyDescent="0.2">
      <c r="A46" s="749"/>
      <c r="B46" s="63" t="s">
        <v>53</v>
      </c>
      <c r="C46" s="603">
        <v>466</v>
      </c>
      <c r="D46" s="19">
        <v>18</v>
      </c>
      <c r="E46" s="19">
        <v>97</v>
      </c>
      <c r="F46" s="19">
        <v>138</v>
      </c>
      <c r="G46" s="19">
        <v>157</v>
      </c>
      <c r="H46" s="189">
        <v>410</v>
      </c>
      <c r="J46" s="195">
        <f t="shared" si="0"/>
        <v>0.33690987124463517</v>
      </c>
      <c r="K46" s="600"/>
      <c r="L46" s="600"/>
      <c r="M46" s="600"/>
      <c r="N46" s="600"/>
    </row>
    <row r="47" spans="1:14" x14ac:dyDescent="0.2">
      <c r="A47" s="749"/>
      <c r="B47" s="63" t="s">
        <v>54</v>
      </c>
      <c r="C47" s="603">
        <v>367</v>
      </c>
      <c r="D47" s="19">
        <v>13</v>
      </c>
      <c r="E47" s="19">
        <v>77</v>
      </c>
      <c r="F47" s="19">
        <v>116</v>
      </c>
      <c r="G47" s="19">
        <v>142</v>
      </c>
      <c r="H47" s="189">
        <v>348</v>
      </c>
      <c r="J47" s="195">
        <f t="shared" si="0"/>
        <v>0.38692098092643051</v>
      </c>
      <c r="K47" s="600"/>
      <c r="L47" s="600"/>
      <c r="M47" s="600"/>
      <c r="N47" s="600"/>
    </row>
    <row r="48" spans="1:14" x14ac:dyDescent="0.2">
      <c r="A48" s="749"/>
      <c r="B48" s="63" t="s">
        <v>56</v>
      </c>
      <c r="C48" s="603">
        <v>177</v>
      </c>
      <c r="D48" s="19">
        <v>8</v>
      </c>
      <c r="E48" s="19">
        <v>31</v>
      </c>
      <c r="F48" s="19">
        <v>27</v>
      </c>
      <c r="G48" s="19">
        <v>39</v>
      </c>
      <c r="H48" s="189">
        <v>105</v>
      </c>
      <c r="J48" s="195">
        <f t="shared" si="0"/>
        <v>0.22033898305084745</v>
      </c>
      <c r="K48" s="600"/>
      <c r="L48" s="600"/>
      <c r="M48" s="600"/>
      <c r="N48" s="600"/>
    </row>
    <row r="49" spans="1:14" x14ac:dyDescent="0.2">
      <c r="A49" s="749"/>
      <c r="B49" s="63" t="s">
        <v>57</v>
      </c>
      <c r="C49" s="603">
        <v>273</v>
      </c>
      <c r="D49" s="19">
        <v>16</v>
      </c>
      <c r="E49" s="19">
        <v>48</v>
      </c>
      <c r="F49" s="19">
        <v>69</v>
      </c>
      <c r="G49" s="19">
        <v>98</v>
      </c>
      <c r="H49" s="189">
        <v>231</v>
      </c>
      <c r="J49" s="195">
        <f t="shared" si="0"/>
        <v>0.35897435897435898</v>
      </c>
      <c r="K49" s="600"/>
      <c r="L49" s="600"/>
      <c r="M49" s="600"/>
      <c r="N49" s="600"/>
    </row>
    <row r="50" spans="1:14" x14ac:dyDescent="0.2">
      <c r="A50" s="749"/>
      <c r="B50" s="63" t="s">
        <v>58</v>
      </c>
      <c r="C50" s="603">
        <v>131</v>
      </c>
      <c r="D50" s="19">
        <v>5</v>
      </c>
      <c r="E50" s="19">
        <v>30</v>
      </c>
      <c r="F50" s="19">
        <v>33</v>
      </c>
      <c r="G50" s="19">
        <v>47</v>
      </c>
      <c r="H50" s="189">
        <v>115</v>
      </c>
      <c r="J50" s="195">
        <f t="shared" si="0"/>
        <v>0.35877862595419846</v>
      </c>
      <c r="K50" s="600"/>
      <c r="L50" s="600"/>
      <c r="M50" s="600"/>
      <c r="N50" s="600"/>
    </row>
    <row r="51" spans="1:14" x14ac:dyDescent="0.2">
      <c r="A51" s="749"/>
      <c r="B51" s="63" t="s">
        <v>59</v>
      </c>
      <c r="C51" s="603">
        <v>129</v>
      </c>
      <c r="D51" s="19">
        <v>6</v>
      </c>
      <c r="E51" s="19">
        <v>23</v>
      </c>
      <c r="F51" s="19">
        <v>37</v>
      </c>
      <c r="G51" s="19">
        <v>40</v>
      </c>
      <c r="H51" s="189">
        <v>106</v>
      </c>
      <c r="J51" s="195">
        <f t="shared" si="0"/>
        <v>0.31007751937984496</v>
      </c>
      <c r="K51" s="600"/>
      <c r="L51" s="600"/>
      <c r="M51" s="600"/>
      <c r="N51" s="600"/>
    </row>
    <row r="52" spans="1:14" x14ac:dyDescent="0.2">
      <c r="A52" s="749"/>
      <c r="B52" s="63" t="s">
        <v>61</v>
      </c>
      <c r="C52" s="603">
        <v>645</v>
      </c>
      <c r="D52" s="19">
        <v>29</v>
      </c>
      <c r="E52" s="19">
        <v>154</v>
      </c>
      <c r="F52" s="19">
        <v>219</v>
      </c>
      <c r="G52" s="19">
        <v>222</v>
      </c>
      <c r="H52" s="189">
        <v>624</v>
      </c>
      <c r="J52" s="195">
        <f t="shared" si="0"/>
        <v>0.34418604651162793</v>
      </c>
      <c r="K52" s="600"/>
      <c r="L52" s="600"/>
      <c r="M52" s="600"/>
      <c r="N52" s="600"/>
    </row>
    <row r="53" spans="1:14" x14ac:dyDescent="0.2">
      <c r="A53" s="749"/>
      <c r="B53" s="63" t="s">
        <v>62</v>
      </c>
      <c r="C53" s="603">
        <v>483</v>
      </c>
      <c r="D53" s="19">
        <v>32</v>
      </c>
      <c r="E53" s="19">
        <v>135</v>
      </c>
      <c r="F53" s="19">
        <v>154</v>
      </c>
      <c r="G53" s="19">
        <v>193</v>
      </c>
      <c r="H53" s="189">
        <v>514</v>
      </c>
      <c r="J53" s="195">
        <f t="shared" si="0"/>
        <v>0.39958592132505177</v>
      </c>
      <c r="K53" s="600"/>
      <c r="L53" s="600"/>
      <c r="M53" s="600"/>
      <c r="N53" s="600"/>
    </row>
    <row r="54" spans="1:14" x14ac:dyDescent="0.2">
      <c r="A54" s="749"/>
      <c r="B54" s="63" t="s">
        <v>63</v>
      </c>
      <c r="C54" s="603">
        <v>287</v>
      </c>
      <c r="D54" s="19">
        <v>15</v>
      </c>
      <c r="E54" s="19">
        <v>91</v>
      </c>
      <c r="F54" s="19">
        <v>96</v>
      </c>
      <c r="G54" s="19">
        <v>103</v>
      </c>
      <c r="H54" s="189">
        <v>305</v>
      </c>
      <c r="J54" s="195">
        <f t="shared" si="0"/>
        <v>0.35888501742160278</v>
      </c>
      <c r="K54" s="600"/>
      <c r="L54" s="600"/>
      <c r="M54" s="600"/>
      <c r="N54" s="600"/>
    </row>
    <row r="55" spans="1:14" x14ac:dyDescent="0.2">
      <c r="A55" s="749"/>
      <c r="B55" s="63" t="s">
        <v>64</v>
      </c>
      <c r="C55" s="603">
        <v>472</v>
      </c>
      <c r="D55" s="19">
        <v>26</v>
      </c>
      <c r="E55" s="19">
        <v>136</v>
      </c>
      <c r="F55" s="19">
        <v>166</v>
      </c>
      <c r="G55" s="19">
        <v>206</v>
      </c>
      <c r="H55" s="189">
        <v>534</v>
      </c>
      <c r="J55" s="195">
        <f t="shared" si="0"/>
        <v>0.4364406779661017</v>
      </c>
      <c r="K55" s="600"/>
      <c r="L55" s="600"/>
      <c r="M55" s="600"/>
      <c r="N55" s="600"/>
    </row>
    <row r="56" spans="1:14" x14ac:dyDescent="0.2">
      <c r="A56" s="749"/>
      <c r="B56" s="63" t="s">
        <v>66</v>
      </c>
      <c r="C56" s="603">
        <v>438</v>
      </c>
      <c r="D56" s="19">
        <v>16</v>
      </c>
      <c r="E56" s="19">
        <v>99</v>
      </c>
      <c r="F56" s="19">
        <v>132</v>
      </c>
      <c r="G56" s="19">
        <v>159</v>
      </c>
      <c r="H56" s="189">
        <v>406</v>
      </c>
      <c r="J56" s="195">
        <f t="shared" si="0"/>
        <v>0.36301369863013699</v>
      </c>
      <c r="K56" s="600"/>
      <c r="L56" s="600"/>
      <c r="M56" s="600"/>
      <c r="N56" s="600"/>
    </row>
    <row r="57" spans="1:14" x14ac:dyDescent="0.2">
      <c r="A57" s="749"/>
      <c r="B57" s="63" t="s">
        <v>67</v>
      </c>
      <c r="C57" s="603">
        <v>807</v>
      </c>
      <c r="D57" s="19">
        <v>28</v>
      </c>
      <c r="E57" s="19">
        <v>198</v>
      </c>
      <c r="F57" s="19">
        <v>139</v>
      </c>
      <c r="G57" s="19">
        <v>203</v>
      </c>
      <c r="H57" s="189">
        <v>568</v>
      </c>
      <c r="J57" s="195">
        <f t="shared" si="0"/>
        <v>0.25154894671623296</v>
      </c>
      <c r="K57" s="600"/>
      <c r="L57" s="600"/>
      <c r="M57" s="600"/>
      <c r="N57" s="600"/>
    </row>
    <row r="58" spans="1:14" x14ac:dyDescent="0.2">
      <c r="A58" s="749"/>
      <c r="B58" s="63" t="s">
        <v>68</v>
      </c>
      <c r="C58" s="603">
        <v>240</v>
      </c>
      <c r="D58" s="19">
        <v>5</v>
      </c>
      <c r="E58" s="19">
        <v>45</v>
      </c>
      <c r="F58" s="19">
        <v>65</v>
      </c>
      <c r="G58" s="19">
        <v>79</v>
      </c>
      <c r="H58" s="189">
        <v>194</v>
      </c>
      <c r="J58" s="195">
        <f t="shared" si="0"/>
        <v>0.32916666666666666</v>
      </c>
      <c r="K58" s="600"/>
      <c r="L58" s="600"/>
      <c r="M58" s="600"/>
      <c r="N58" s="600"/>
    </row>
    <row r="59" spans="1:14" x14ac:dyDescent="0.2">
      <c r="A59" s="749"/>
      <c r="B59" s="63" t="s">
        <v>69</v>
      </c>
      <c r="C59" s="603">
        <v>330</v>
      </c>
      <c r="D59" s="19">
        <v>10</v>
      </c>
      <c r="E59" s="19">
        <v>62</v>
      </c>
      <c r="F59" s="19">
        <v>82</v>
      </c>
      <c r="G59" s="19">
        <v>104</v>
      </c>
      <c r="H59" s="189">
        <v>258</v>
      </c>
      <c r="J59" s="195">
        <f t="shared" si="0"/>
        <v>0.31515151515151513</v>
      </c>
      <c r="K59" s="600"/>
      <c r="L59" s="600"/>
      <c r="M59" s="600"/>
      <c r="N59" s="600"/>
    </row>
    <row r="60" spans="1:14" x14ac:dyDescent="0.2">
      <c r="A60" s="749"/>
      <c r="B60" s="63" t="s">
        <v>70</v>
      </c>
      <c r="C60" s="603">
        <v>165</v>
      </c>
      <c r="D60" s="19">
        <v>4</v>
      </c>
      <c r="E60" s="19">
        <v>35</v>
      </c>
      <c r="F60" s="19">
        <v>48</v>
      </c>
      <c r="G60" s="19">
        <v>57</v>
      </c>
      <c r="H60" s="189">
        <v>144</v>
      </c>
      <c r="J60" s="195">
        <f t="shared" si="0"/>
        <v>0.34545454545454546</v>
      </c>
      <c r="K60" s="600"/>
      <c r="L60" s="600"/>
      <c r="M60" s="600"/>
      <c r="N60" s="600"/>
    </row>
    <row r="61" spans="1:14" x14ac:dyDescent="0.2">
      <c r="A61" s="750"/>
      <c r="B61" s="63" t="s">
        <v>71</v>
      </c>
      <c r="C61" s="603">
        <v>255</v>
      </c>
      <c r="D61" s="19">
        <v>4</v>
      </c>
      <c r="E61" s="19">
        <v>41</v>
      </c>
      <c r="F61" s="19">
        <v>52</v>
      </c>
      <c r="G61" s="19">
        <v>78</v>
      </c>
      <c r="H61" s="189">
        <v>175</v>
      </c>
      <c r="J61" s="195">
        <f t="shared" si="0"/>
        <v>0.30588235294117649</v>
      </c>
      <c r="K61" s="600"/>
      <c r="L61" s="600"/>
      <c r="M61" s="600"/>
      <c r="N61" s="600"/>
    </row>
    <row r="62" spans="1:14" x14ac:dyDescent="0.2">
      <c r="A62" s="751" t="s">
        <v>74</v>
      </c>
      <c r="B62" s="63" t="s">
        <v>76</v>
      </c>
      <c r="C62" s="603">
        <v>57</v>
      </c>
      <c r="D62" s="19">
        <v>7</v>
      </c>
      <c r="E62" s="19">
        <v>9</v>
      </c>
      <c r="F62" s="19">
        <v>20</v>
      </c>
      <c r="G62" s="19">
        <v>27</v>
      </c>
      <c r="H62" s="189">
        <v>63</v>
      </c>
      <c r="J62" s="195">
        <f t="shared" si="0"/>
        <v>0.47368421052631576</v>
      </c>
      <c r="K62" s="600"/>
      <c r="L62" s="600"/>
      <c r="M62" s="600"/>
      <c r="N62" s="600"/>
    </row>
    <row r="63" spans="1:14" x14ac:dyDescent="0.2">
      <c r="A63" s="752"/>
      <c r="B63" s="63" t="s">
        <v>77</v>
      </c>
      <c r="C63" s="603">
        <v>104</v>
      </c>
      <c r="D63" s="19">
        <v>6</v>
      </c>
      <c r="E63" s="19">
        <v>30</v>
      </c>
      <c r="F63" s="19">
        <v>44</v>
      </c>
      <c r="G63" s="19">
        <v>52</v>
      </c>
      <c r="H63" s="189">
        <v>132</v>
      </c>
      <c r="J63" s="195">
        <f t="shared" si="0"/>
        <v>0.5</v>
      </c>
      <c r="K63" s="600"/>
      <c r="L63" s="600"/>
      <c r="M63" s="600"/>
      <c r="N63" s="600"/>
    </row>
    <row r="64" spans="1:14" x14ac:dyDescent="0.2">
      <c r="A64" s="753"/>
      <c r="B64" s="187" t="s">
        <v>78</v>
      </c>
      <c r="C64" s="604">
        <v>89</v>
      </c>
      <c r="D64" s="190">
        <v>6</v>
      </c>
      <c r="E64" s="190">
        <v>16</v>
      </c>
      <c r="F64" s="190">
        <v>29</v>
      </c>
      <c r="G64" s="190">
        <v>49</v>
      </c>
      <c r="H64" s="191">
        <v>100</v>
      </c>
      <c r="J64" s="196">
        <f t="shared" si="0"/>
        <v>0.550561797752809</v>
      </c>
      <c r="K64" s="600"/>
      <c r="L64" s="600"/>
      <c r="M64" s="600"/>
      <c r="N64" s="600"/>
    </row>
    <row r="65" spans="1:14" x14ac:dyDescent="0.2">
      <c r="C65" s="601"/>
      <c r="D65" s="14"/>
      <c r="E65" s="14"/>
      <c r="F65" s="14"/>
      <c r="G65" s="14"/>
      <c r="H65" s="14"/>
      <c r="J65" s="197"/>
      <c r="K65" s="600"/>
      <c r="L65" s="600"/>
      <c r="M65" s="600"/>
      <c r="N65" s="600"/>
    </row>
    <row r="66" spans="1:14" x14ac:dyDescent="0.2">
      <c r="A66" s="754" t="s">
        <v>271</v>
      </c>
      <c r="B66" s="755"/>
      <c r="C66" s="605">
        <v>103</v>
      </c>
      <c r="D66" s="192"/>
      <c r="E66" s="192"/>
      <c r="F66" s="192"/>
      <c r="G66" s="192"/>
      <c r="H66" s="193"/>
      <c r="J66" s="466"/>
      <c r="K66" s="600"/>
      <c r="L66" s="600"/>
      <c r="M66" s="600"/>
      <c r="N66" s="600"/>
    </row>
    <row r="67" spans="1:14" x14ac:dyDescent="0.2">
      <c r="C67" s="601"/>
      <c r="D67" s="14"/>
      <c r="E67" s="14"/>
      <c r="F67" s="14"/>
      <c r="G67" s="14"/>
      <c r="H67" s="14"/>
      <c r="J67" s="197"/>
      <c r="K67" s="600"/>
      <c r="L67" s="600"/>
      <c r="M67" s="600"/>
      <c r="N67" s="600"/>
    </row>
    <row r="68" spans="1:14" x14ac:dyDescent="0.2">
      <c r="A68" s="754" t="s">
        <v>442</v>
      </c>
      <c r="B68" s="755"/>
      <c r="C68" s="605">
        <v>1280</v>
      </c>
      <c r="D68" s="192">
        <v>186</v>
      </c>
      <c r="E68" s="192">
        <v>859</v>
      </c>
      <c r="F68" s="192">
        <v>1091</v>
      </c>
      <c r="G68" s="192">
        <v>1416</v>
      </c>
      <c r="H68" s="193">
        <v>3552</v>
      </c>
      <c r="J68" s="466"/>
      <c r="K68" s="600"/>
      <c r="L68" s="600"/>
      <c r="M68" s="600"/>
      <c r="N68" s="600"/>
    </row>
    <row r="69" spans="1:14" x14ac:dyDescent="0.2">
      <c r="C69" s="601"/>
      <c r="D69" s="14"/>
      <c r="E69" s="14"/>
      <c r="F69" s="14"/>
      <c r="G69" s="14"/>
      <c r="H69" s="14"/>
      <c r="J69" s="197"/>
      <c r="K69" s="600"/>
      <c r="L69" s="600"/>
      <c r="M69" s="600"/>
      <c r="N69" s="600"/>
    </row>
    <row r="70" spans="1:14" x14ac:dyDescent="0.2">
      <c r="A70" s="706" t="s">
        <v>80</v>
      </c>
      <c r="B70" s="707"/>
      <c r="C70" s="602">
        <f>SUM(C8:C68)</f>
        <v>14971</v>
      </c>
      <c r="D70" s="26">
        <f t="shared" ref="D70:H70" si="1">SUM(D8:D68)</f>
        <v>633</v>
      </c>
      <c r="E70" s="26">
        <f t="shared" si="1"/>
        <v>4024</v>
      </c>
      <c r="F70" s="26">
        <f t="shared" si="1"/>
        <v>5031</v>
      </c>
      <c r="G70" s="26">
        <f t="shared" si="1"/>
        <v>6151</v>
      </c>
      <c r="H70" s="27">
        <f t="shared" si="1"/>
        <v>15839</v>
      </c>
      <c r="J70" s="198">
        <f t="shared" si="0"/>
        <v>0.41086099792933006</v>
      </c>
      <c r="K70" s="600"/>
      <c r="L70" s="600"/>
      <c r="M70" s="600"/>
      <c r="N70" s="600"/>
    </row>
    <row r="73" spans="1:14" x14ac:dyDescent="0.2">
      <c r="D73" s="529"/>
      <c r="E73" s="529"/>
      <c r="F73" s="529"/>
      <c r="G73" s="529"/>
      <c r="H73" s="529"/>
    </row>
  </sheetData>
  <mergeCells count="9">
    <mergeCell ref="A3:J3"/>
    <mergeCell ref="D5:G5"/>
    <mergeCell ref="A70:B70"/>
    <mergeCell ref="A8:A13"/>
    <mergeCell ref="A14:A38"/>
    <mergeCell ref="A39:A61"/>
    <mergeCell ref="A62:A64"/>
    <mergeCell ref="A66:B66"/>
    <mergeCell ref="A68:B68"/>
  </mergeCells>
  <printOptions horizontalCentered="1"/>
  <pageMargins left="0.70866141732283472" right="0.70866141732283472" top="0.74803149606299213" bottom="0.74803149606299213" header="0.31496062992125984" footer="0.31496062992125984"/>
  <pageSetup paperSize="9" scale="73" firstPageNumber="45" fitToHeight="0" orientation="portrait" r:id="rId1"/>
  <headerFoot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rgb="FF92D050"/>
    <pageSetUpPr fitToPage="1"/>
  </sheetPr>
  <dimension ref="A3:P61"/>
  <sheetViews>
    <sheetView showGridLines="0" zoomScaleNormal="100" workbookViewId="0">
      <selection activeCell="P26" sqref="P26"/>
    </sheetView>
  </sheetViews>
  <sheetFormatPr baseColWidth="10" defaultRowHeight="12.75" x14ac:dyDescent="0.2"/>
  <cols>
    <col min="1" max="1" width="16.6640625" bestFit="1" customWidth="1"/>
    <col min="2" max="4" width="16" bestFit="1" customWidth="1"/>
    <col min="5" max="5" width="9.5" customWidth="1"/>
    <col min="6" max="6" width="19" bestFit="1" customWidth="1"/>
    <col min="7" max="7" width="14.83203125" bestFit="1" customWidth="1"/>
    <col min="8" max="9" width="16" bestFit="1" customWidth="1"/>
    <col min="10" max="10" width="14.5" bestFit="1" customWidth="1"/>
    <col min="11" max="11" width="7.6640625" bestFit="1" customWidth="1"/>
    <col min="12" max="12" width="15.33203125" bestFit="1" customWidth="1"/>
    <col min="13" max="13" width="7.6640625" bestFit="1" customWidth="1"/>
    <col min="14" max="14" width="15.33203125" bestFit="1" customWidth="1"/>
    <col min="15" max="15" width="7.6640625" bestFit="1" customWidth="1"/>
    <col min="16" max="16" width="14.5" bestFit="1" customWidth="1"/>
  </cols>
  <sheetData>
    <row r="3" spans="1:16" ht="29.25" customHeight="1" x14ac:dyDescent="0.2">
      <c r="A3" s="685" t="s">
        <v>687</v>
      </c>
      <c r="B3" s="685"/>
      <c r="C3" s="685"/>
      <c r="D3" s="685"/>
      <c r="E3" s="685"/>
      <c r="F3" s="685"/>
      <c r="G3" s="685"/>
      <c r="H3" s="685"/>
      <c r="I3" s="685"/>
      <c r="J3" s="110"/>
      <c r="K3" s="110"/>
      <c r="L3" s="110"/>
      <c r="M3" s="110"/>
      <c r="N3" s="110"/>
      <c r="O3" s="110"/>
      <c r="P3" s="110"/>
    </row>
    <row r="6" spans="1:16" x14ac:dyDescent="0.2">
      <c r="B6" s="683" t="s">
        <v>688</v>
      </c>
      <c r="C6" s="683"/>
      <c r="D6" s="683"/>
      <c r="G6" s="683" t="s">
        <v>689</v>
      </c>
      <c r="H6" s="683"/>
      <c r="I6" s="683"/>
    </row>
    <row r="7" spans="1:16" x14ac:dyDescent="0.2">
      <c r="A7" s="217" t="s">
        <v>296</v>
      </c>
      <c r="B7" s="217" t="s">
        <v>280</v>
      </c>
      <c r="C7" s="217" t="s">
        <v>281</v>
      </c>
      <c r="D7" s="215" t="s">
        <v>292</v>
      </c>
      <c r="F7" s="217" t="s">
        <v>296</v>
      </c>
      <c r="G7" s="217" t="s">
        <v>280</v>
      </c>
      <c r="H7" s="217" t="s">
        <v>281</v>
      </c>
      <c r="I7" s="215" t="s">
        <v>292</v>
      </c>
    </row>
    <row r="8" spans="1:16" x14ac:dyDescent="0.2">
      <c r="A8" s="217"/>
      <c r="B8" s="217"/>
      <c r="C8" s="217"/>
      <c r="D8" s="217"/>
      <c r="F8" s="217"/>
      <c r="G8" s="217"/>
      <c r="H8" s="217"/>
      <c r="I8" s="217"/>
    </row>
    <row r="9" spans="1:16" x14ac:dyDescent="0.2">
      <c r="A9" s="184" t="s">
        <v>297</v>
      </c>
      <c r="B9" s="16">
        <v>539</v>
      </c>
      <c r="C9" s="16">
        <v>609</v>
      </c>
      <c r="D9" s="188">
        <v>1148</v>
      </c>
      <c r="F9" s="184" t="s">
        <v>297</v>
      </c>
      <c r="G9" s="16">
        <v>1276</v>
      </c>
      <c r="H9" s="16">
        <v>843</v>
      </c>
      <c r="I9" s="188">
        <v>2119</v>
      </c>
    </row>
    <row r="10" spans="1:16" x14ac:dyDescent="0.2">
      <c r="A10" s="186" t="s">
        <v>298</v>
      </c>
      <c r="B10" s="19">
        <v>93</v>
      </c>
      <c r="C10" s="19">
        <v>88</v>
      </c>
      <c r="D10" s="189">
        <v>181</v>
      </c>
      <c r="F10" s="186" t="s">
        <v>298</v>
      </c>
      <c r="G10" s="19">
        <v>289</v>
      </c>
      <c r="H10" s="19">
        <v>208</v>
      </c>
      <c r="I10" s="189">
        <v>497</v>
      </c>
    </row>
    <row r="11" spans="1:16" x14ac:dyDescent="0.2">
      <c r="A11" s="186" t="s">
        <v>299</v>
      </c>
      <c r="B11" s="19">
        <v>22</v>
      </c>
      <c r="C11" s="19">
        <v>25</v>
      </c>
      <c r="D11" s="189">
        <v>47</v>
      </c>
      <c r="F11" s="186" t="s">
        <v>299</v>
      </c>
      <c r="G11" s="19">
        <v>79</v>
      </c>
      <c r="H11" s="19">
        <v>51</v>
      </c>
      <c r="I11" s="189">
        <v>130</v>
      </c>
    </row>
    <row r="12" spans="1:16" x14ac:dyDescent="0.2">
      <c r="A12" s="186" t="s">
        <v>300</v>
      </c>
      <c r="B12" s="19">
        <v>9</v>
      </c>
      <c r="C12" s="19">
        <v>5</v>
      </c>
      <c r="D12" s="189">
        <v>14</v>
      </c>
      <c r="F12" s="186" t="s">
        <v>300</v>
      </c>
      <c r="G12" s="19">
        <v>26</v>
      </c>
      <c r="H12" s="19">
        <v>22</v>
      </c>
      <c r="I12" s="189">
        <v>48</v>
      </c>
    </row>
    <row r="13" spans="1:16" x14ac:dyDescent="0.2">
      <c r="A13" s="186" t="s">
        <v>301</v>
      </c>
      <c r="B13" s="19">
        <v>3</v>
      </c>
      <c r="C13" s="19">
        <v>2</v>
      </c>
      <c r="D13" s="189">
        <v>5</v>
      </c>
      <c r="F13" s="186" t="s">
        <v>301</v>
      </c>
      <c r="G13" s="19">
        <v>17</v>
      </c>
      <c r="H13" s="19">
        <v>9</v>
      </c>
      <c r="I13" s="189">
        <v>26</v>
      </c>
    </row>
    <row r="14" spans="1:16" x14ac:dyDescent="0.2">
      <c r="A14" s="186" t="s">
        <v>302</v>
      </c>
      <c r="B14" s="19">
        <v>1</v>
      </c>
      <c r="C14" s="19">
        <v>1</v>
      </c>
      <c r="D14" s="189">
        <v>2</v>
      </c>
      <c r="F14" s="186" t="s">
        <v>302</v>
      </c>
      <c r="G14" s="19">
        <v>5</v>
      </c>
      <c r="H14" s="19">
        <v>4</v>
      </c>
      <c r="I14" s="189">
        <v>9</v>
      </c>
    </row>
    <row r="15" spans="1:16" s="600" customFormat="1" x14ac:dyDescent="0.2">
      <c r="A15" s="645" t="s">
        <v>303</v>
      </c>
      <c r="B15" s="22">
        <v>1</v>
      </c>
      <c r="C15" s="22"/>
      <c r="D15" s="214">
        <v>1</v>
      </c>
      <c r="F15" s="645" t="s">
        <v>303</v>
      </c>
      <c r="G15" s="22">
        <v>3</v>
      </c>
      <c r="H15" s="22">
        <v>1</v>
      </c>
      <c r="I15" s="214">
        <v>4</v>
      </c>
    </row>
    <row r="16" spans="1:16" x14ac:dyDescent="0.2">
      <c r="A16" s="468" t="s">
        <v>304</v>
      </c>
      <c r="B16" s="469"/>
      <c r="C16" s="469"/>
      <c r="D16" s="470"/>
      <c r="F16" s="468" t="s">
        <v>304</v>
      </c>
      <c r="G16" s="469">
        <v>1</v>
      </c>
      <c r="H16" s="469"/>
      <c r="I16" s="470">
        <v>1</v>
      </c>
    </row>
    <row r="18" spans="1:9" x14ac:dyDescent="0.2">
      <c r="A18" s="98" t="s">
        <v>15</v>
      </c>
      <c r="B18" s="26">
        <f>SUM(B9:B16)</f>
        <v>668</v>
      </c>
      <c r="C18" s="127">
        <f t="shared" ref="C18:D18" si="0">SUM(C9:C16)</f>
        <v>730</v>
      </c>
      <c r="D18" s="27">
        <f t="shared" si="0"/>
        <v>1398</v>
      </c>
      <c r="F18" s="98" t="s">
        <v>43</v>
      </c>
      <c r="G18" s="26">
        <f>SUM(G9:G16)</f>
        <v>1696</v>
      </c>
      <c r="H18" s="26">
        <f t="shared" ref="H18:I18" si="1">SUM(H9:H16)</f>
        <v>1138</v>
      </c>
      <c r="I18" s="27">
        <f t="shared" si="1"/>
        <v>2834</v>
      </c>
    </row>
    <row r="19" spans="1:9" ht="13.5" x14ac:dyDescent="0.25">
      <c r="A19" s="252" t="s">
        <v>306</v>
      </c>
      <c r="B19" s="296">
        <f>B18/D18</f>
        <v>0.47782546494992845</v>
      </c>
      <c r="C19" s="296">
        <f>C18/D18</f>
        <v>0.5221745350500715</v>
      </c>
      <c r="D19" s="296">
        <f>D18/D18</f>
        <v>1</v>
      </c>
      <c r="F19" s="252" t="s">
        <v>306</v>
      </c>
      <c r="G19" s="296">
        <f>G18/I18</f>
        <v>0.59844742413549756</v>
      </c>
      <c r="H19" s="296">
        <f>H18/I18</f>
        <v>0.40155257586450249</v>
      </c>
      <c r="I19" s="296">
        <f>I18/I18</f>
        <v>1</v>
      </c>
    </row>
    <row r="20" spans="1:9" ht="13.5" x14ac:dyDescent="0.25">
      <c r="A20" s="253" t="s">
        <v>260</v>
      </c>
      <c r="B20" s="648" t="s">
        <v>562</v>
      </c>
      <c r="C20" s="648" t="s">
        <v>561</v>
      </c>
      <c r="D20" s="648" t="s">
        <v>562</v>
      </c>
      <c r="F20" s="253" t="s">
        <v>260</v>
      </c>
      <c r="G20" s="648" t="s">
        <v>499</v>
      </c>
      <c r="H20" s="648" t="s">
        <v>499</v>
      </c>
      <c r="I20" s="648" t="s">
        <v>499</v>
      </c>
    </row>
    <row r="21" spans="1:9" ht="13.5" x14ac:dyDescent="0.25">
      <c r="A21" s="254" t="s">
        <v>307</v>
      </c>
      <c r="B21" s="649" t="s">
        <v>561</v>
      </c>
      <c r="C21" s="649" t="s">
        <v>561</v>
      </c>
      <c r="D21" s="649" t="s">
        <v>561</v>
      </c>
      <c r="F21" s="254" t="s">
        <v>307</v>
      </c>
      <c r="G21" s="649" t="s">
        <v>562</v>
      </c>
      <c r="H21" s="649" t="s">
        <v>562</v>
      </c>
      <c r="I21" s="649" t="s">
        <v>562</v>
      </c>
    </row>
    <row r="24" spans="1:9" x14ac:dyDescent="0.2">
      <c r="B24" s="683" t="s">
        <v>690</v>
      </c>
      <c r="C24" s="683"/>
      <c r="D24" s="683"/>
      <c r="G24" s="683" t="s">
        <v>691</v>
      </c>
      <c r="H24" s="683"/>
      <c r="I24" s="683"/>
    </row>
    <row r="25" spans="1:9" x14ac:dyDescent="0.2">
      <c r="A25" s="217" t="s">
        <v>296</v>
      </c>
      <c r="B25" s="217" t="s">
        <v>280</v>
      </c>
      <c r="C25" s="217" t="s">
        <v>281</v>
      </c>
      <c r="D25" s="215" t="s">
        <v>292</v>
      </c>
      <c r="F25" s="217" t="s">
        <v>296</v>
      </c>
      <c r="G25" s="217" t="s">
        <v>280</v>
      </c>
      <c r="H25" s="217" t="s">
        <v>281</v>
      </c>
      <c r="I25" s="215" t="s">
        <v>292</v>
      </c>
    </row>
    <row r="26" spans="1:9" x14ac:dyDescent="0.2">
      <c r="A26" s="217"/>
      <c r="B26" s="217"/>
      <c r="C26" s="217"/>
      <c r="D26" s="217"/>
      <c r="F26" s="217"/>
      <c r="G26" s="217"/>
      <c r="H26" s="217"/>
      <c r="I26" s="217"/>
    </row>
    <row r="27" spans="1:9" x14ac:dyDescent="0.2">
      <c r="A27" s="184" t="s">
        <v>297</v>
      </c>
      <c r="B27" s="16">
        <v>2503</v>
      </c>
      <c r="C27" s="16">
        <v>4384</v>
      </c>
      <c r="D27" s="188">
        <v>6887</v>
      </c>
      <c r="F27" s="184" t="s">
        <v>297</v>
      </c>
      <c r="G27" s="16">
        <v>153</v>
      </c>
      <c r="H27" s="16">
        <v>115</v>
      </c>
      <c r="I27" s="188">
        <v>268</v>
      </c>
    </row>
    <row r="28" spans="1:9" x14ac:dyDescent="0.2">
      <c r="A28" s="186" t="s">
        <v>298</v>
      </c>
      <c r="B28" s="19">
        <v>223</v>
      </c>
      <c r="C28" s="19">
        <v>492</v>
      </c>
      <c r="D28" s="189">
        <v>715</v>
      </c>
      <c r="F28" s="186" t="s">
        <v>298</v>
      </c>
      <c r="G28" s="19">
        <v>10</v>
      </c>
      <c r="H28" s="19">
        <v>14</v>
      </c>
      <c r="I28" s="189">
        <v>24</v>
      </c>
    </row>
    <row r="29" spans="1:9" x14ac:dyDescent="0.2">
      <c r="A29" s="186" t="s">
        <v>299</v>
      </c>
      <c r="B29" s="19">
        <v>30</v>
      </c>
      <c r="C29" s="19">
        <v>61</v>
      </c>
      <c r="D29" s="189">
        <v>91</v>
      </c>
      <c r="F29" s="186" t="s">
        <v>299</v>
      </c>
      <c r="G29" s="19">
        <v>2</v>
      </c>
      <c r="H29" s="19">
        <v>1</v>
      </c>
      <c r="I29" s="189">
        <v>3</v>
      </c>
    </row>
    <row r="30" spans="1:9" x14ac:dyDescent="0.2">
      <c r="A30" s="186" t="s">
        <v>300</v>
      </c>
      <c r="B30" s="19">
        <v>7</v>
      </c>
      <c r="C30" s="19">
        <v>16</v>
      </c>
      <c r="D30" s="189">
        <v>23</v>
      </c>
      <c r="F30" s="186" t="s">
        <v>300</v>
      </c>
      <c r="G30" s="19"/>
      <c r="H30" s="19"/>
      <c r="I30" s="189"/>
    </row>
    <row r="31" spans="1:9" x14ac:dyDescent="0.2">
      <c r="A31" s="186" t="s">
        <v>301</v>
      </c>
      <c r="B31" s="19">
        <v>1</v>
      </c>
      <c r="C31" s="19">
        <v>2</v>
      </c>
      <c r="D31" s="189">
        <v>3</v>
      </c>
      <c r="F31" s="186" t="s">
        <v>301</v>
      </c>
      <c r="G31" s="19"/>
      <c r="H31" s="19"/>
      <c r="I31" s="189"/>
    </row>
    <row r="32" spans="1:9" x14ac:dyDescent="0.2">
      <c r="A32" s="186" t="s">
        <v>302</v>
      </c>
      <c r="B32" s="19"/>
      <c r="C32" s="19">
        <v>1</v>
      </c>
      <c r="D32" s="189">
        <v>1</v>
      </c>
      <c r="F32" s="186" t="s">
        <v>302</v>
      </c>
      <c r="G32" s="19"/>
      <c r="H32" s="19"/>
      <c r="I32" s="189"/>
    </row>
    <row r="33" spans="1:9" s="600" customFormat="1" x14ac:dyDescent="0.2">
      <c r="A33" s="645" t="s">
        <v>303</v>
      </c>
      <c r="B33" s="22"/>
      <c r="C33" s="22">
        <v>1</v>
      </c>
      <c r="D33" s="214">
        <v>1</v>
      </c>
      <c r="F33" s="645" t="s">
        <v>303</v>
      </c>
      <c r="G33" s="22"/>
      <c r="H33" s="22"/>
      <c r="I33" s="214"/>
    </row>
    <row r="34" spans="1:9" s="600" customFormat="1" x14ac:dyDescent="0.2">
      <c r="A34" s="645" t="s">
        <v>304</v>
      </c>
      <c r="B34" s="22">
        <v>1</v>
      </c>
      <c r="C34" s="22"/>
      <c r="D34" s="214">
        <v>1</v>
      </c>
      <c r="F34" s="645" t="s">
        <v>304</v>
      </c>
      <c r="G34" s="22"/>
      <c r="H34" s="22"/>
      <c r="I34" s="214"/>
    </row>
    <row r="35" spans="1:9" x14ac:dyDescent="0.2">
      <c r="A35" s="468" t="s">
        <v>596</v>
      </c>
      <c r="B35" s="469">
        <v>16</v>
      </c>
      <c r="C35" s="469">
        <v>22</v>
      </c>
      <c r="D35" s="470">
        <v>38</v>
      </c>
      <c r="F35" s="468" t="s">
        <v>596</v>
      </c>
      <c r="G35" s="469"/>
      <c r="H35" s="469"/>
      <c r="I35" s="470"/>
    </row>
    <row r="37" spans="1:9" x14ac:dyDescent="0.2">
      <c r="A37" s="98" t="s">
        <v>73</v>
      </c>
      <c r="B37" s="26">
        <f>SUM(B27:B35)</f>
        <v>2781</v>
      </c>
      <c r="C37" s="26">
        <f t="shared" ref="C37:D37" si="2">SUM(C27:C35)</f>
        <v>4979</v>
      </c>
      <c r="D37" s="27">
        <f t="shared" si="2"/>
        <v>7760</v>
      </c>
      <c r="F37" s="98" t="s">
        <v>79</v>
      </c>
      <c r="G37" s="26">
        <f>SUM(G27:G35)</f>
        <v>165</v>
      </c>
      <c r="H37" s="26">
        <f t="shared" ref="H37:I37" si="3">SUM(H27:H35)</f>
        <v>130</v>
      </c>
      <c r="I37" s="27">
        <f t="shared" si="3"/>
        <v>295</v>
      </c>
    </row>
    <row r="38" spans="1:9" ht="13.5" x14ac:dyDescent="0.25">
      <c r="A38" s="252" t="s">
        <v>306</v>
      </c>
      <c r="B38" s="296">
        <f>B37/D37</f>
        <v>0.35837628865979382</v>
      </c>
      <c r="C38" s="296">
        <f>C37/D37</f>
        <v>0.64162371134020624</v>
      </c>
      <c r="D38" s="296">
        <f>D37/D37</f>
        <v>1</v>
      </c>
      <c r="F38" s="252" t="s">
        <v>306</v>
      </c>
      <c r="G38" s="296">
        <f>G37/I37</f>
        <v>0.55932203389830504</v>
      </c>
      <c r="H38" s="296">
        <f>H37/I37</f>
        <v>0.44067796610169491</v>
      </c>
      <c r="I38" s="296">
        <f>I37/I37</f>
        <v>1</v>
      </c>
    </row>
    <row r="39" spans="1:9" ht="13.5" x14ac:dyDescent="0.25">
      <c r="A39" s="253" t="s">
        <v>260</v>
      </c>
      <c r="B39" s="648" t="s">
        <v>561</v>
      </c>
      <c r="C39" s="648" t="s">
        <v>561</v>
      </c>
      <c r="D39" s="648" t="s">
        <v>561</v>
      </c>
      <c r="F39" s="253" t="s">
        <v>260</v>
      </c>
      <c r="G39" s="648" t="s">
        <v>561</v>
      </c>
      <c r="H39" s="648" t="s">
        <v>561</v>
      </c>
      <c r="I39" s="648" t="s">
        <v>561</v>
      </c>
    </row>
    <row r="40" spans="1:9" ht="13.5" x14ac:dyDescent="0.25">
      <c r="A40" s="254" t="s">
        <v>307</v>
      </c>
      <c r="B40" s="649" t="s">
        <v>563</v>
      </c>
      <c r="C40" s="649" t="s">
        <v>563</v>
      </c>
      <c r="D40" s="649" t="s">
        <v>563</v>
      </c>
      <c r="F40" s="254" t="s">
        <v>307</v>
      </c>
      <c r="G40" s="649" t="s">
        <v>563</v>
      </c>
      <c r="H40" s="649" t="s">
        <v>563</v>
      </c>
      <c r="I40" s="649" t="s">
        <v>563</v>
      </c>
    </row>
    <row r="41" spans="1:9" x14ac:dyDescent="0.2">
      <c r="A41" s="646"/>
      <c r="B41" s="646"/>
      <c r="C41" s="646"/>
      <c r="D41" s="646"/>
      <c r="E41" s="646"/>
      <c r="F41" s="646"/>
      <c r="G41" s="646"/>
      <c r="H41" s="646"/>
      <c r="I41" s="646"/>
    </row>
    <row r="42" spans="1:9" x14ac:dyDescent="0.2">
      <c r="A42" s="646"/>
      <c r="B42" s="646"/>
      <c r="C42" s="646"/>
      <c r="D42" s="646"/>
      <c r="E42" s="646"/>
      <c r="F42" s="646"/>
      <c r="G42" s="646"/>
      <c r="H42" s="646"/>
      <c r="I42" s="646"/>
    </row>
    <row r="43" spans="1:9" x14ac:dyDescent="0.2">
      <c r="B43" s="683" t="s">
        <v>692</v>
      </c>
      <c r="C43" s="683"/>
      <c r="D43" s="683"/>
      <c r="E43" s="683"/>
      <c r="F43" s="292"/>
      <c r="G43" s="292"/>
      <c r="H43" s="292"/>
      <c r="I43" s="292"/>
    </row>
    <row r="44" spans="1:9" x14ac:dyDescent="0.2">
      <c r="A44" s="217" t="s">
        <v>296</v>
      </c>
      <c r="B44" s="217" t="s">
        <v>280</v>
      </c>
      <c r="C44" s="217" t="s">
        <v>281</v>
      </c>
      <c r="D44" s="619" t="s">
        <v>596</v>
      </c>
      <c r="E44" s="215" t="s">
        <v>292</v>
      </c>
    </row>
    <row r="45" spans="1:9" x14ac:dyDescent="0.2">
      <c r="A45" s="217"/>
      <c r="B45" s="217"/>
      <c r="C45" s="217"/>
      <c r="D45" s="619"/>
      <c r="E45" s="217"/>
    </row>
    <row r="46" spans="1:9" x14ac:dyDescent="0.2">
      <c r="A46" s="184" t="s">
        <v>297</v>
      </c>
      <c r="B46" s="16">
        <v>5824</v>
      </c>
      <c r="C46" s="16">
        <v>7525</v>
      </c>
      <c r="D46" s="16"/>
      <c r="E46" s="188">
        <v>13349</v>
      </c>
    </row>
    <row r="47" spans="1:9" x14ac:dyDescent="0.2">
      <c r="A47" s="186" t="s">
        <v>298</v>
      </c>
      <c r="B47" s="19">
        <v>783</v>
      </c>
      <c r="C47" s="19">
        <v>1002</v>
      </c>
      <c r="D47" s="19"/>
      <c r="E47" s="189">
        <v>1785</v>
      </c>
    </row>
    <row r="48" spans="1:9" x14ac:dyDescent="0.2">
      <c r="A48" s="186" t="s">
        <v>299</v>
      </c>
      <c r="B48" s="19">
        <v>163</v>
      </c>
      <c r="C48" s="19">
        <v>172</v>
      </c>
      <c r="D48" s="19"/>
      <c r="E48" s="189">
        <v>335</v>
      </c>
    </row>
    <row r="49" spans="1:9" x14ac:dyDescent="0.2">
      <c r="A49" s="186" t="s">
        <v>300</v>
      </c>
      <c r="B49" s="19">
        <v>48</v>
      </c>
      <c r="C49" s="19">
        <v>50</v>
      </c>
      <c r="D49" s="19"/>
      <c r="E49" s="189">
        <v>98</v>
      </c>
    </row>
    <row r="50" spans="1:9" x14ac:dyDescent="0.2">
      <c r="A50" s="186" t="s">
        <v>301</v>
      </c>
      <c r="B50" s="19">
        <v>27</v>
      </c>
      <c r="C50" s="19">
        <v>15</v>
      </c>
      <c r="D50" s="19"/>
      <c r="E50" s="189">
        <v>42</v>
      </c>
    </row>
    <row r="51" spans="1:9" x14ac:dyDescent="0.2">
      <c r="A51" s="186" t="s">
        <v>302</v>
      </c>
      <c r="B51" s="19">
        <v>7</v>
      </c>
      <c r="C51" s="19">
        <v>6</v>
      </c>
      <c r="D51" s="19"/>
      <c r="E51" s="189">
        <v>13</v>
      </c>
    </row>
    <row r="52" spans="1:9" s="600" customFormat="1" x14ac:dyDescent="0.2">
      <c r="A52" s="645" t="s">
        <v>303</v>
      </c>
      <c r="B52" s="22">
        <v>4</v>
      </c>
      <c r="C52" s="22">
        <v>2</v>
      </c>
      <c r="D52" s="22"/>
      <c r="E52" s="214">
        <v>6</v>
      </c>
    </row>
    <row r="53" spans="1:9" s="600" customFormat="1" x14ac:dyDescent="0.2">
      <c r="A53" s="645" t="s">
        <v>304</v>
      </c>
      <c r="B53" s="22">
        <v>3</v>
      </c>
      <c r="C53" s="22"/>
      <c r="D53" s="22"/>
      <c r="E53" s="214">
        <v>3</v>
      </c>
    </row>
    <row r="54" spans="1:9" x14ac:dyDescent="0.2">
      <c r="A54" s="468" t="s">
        <v>596</v>
      </c>
      <c r="B54" s="469">
        <v>76</v>
      </c>
      <c r="C54" s="469">
        <v>120</v>
      </c>
      <c r="D54" s="469">
        <v>12</v>
      </c>
      <c r="E54" s="470">
        <v>208</v>
      </c>
    </row>
    <row r="56" spans="1:9" ht="25.5" x14ac:dyDescent="0.2">
      <c r="A56" s="297" t="s">
        <v>415</v>
      </c>
      <c r="B56" s="298">
        <f>SUM(B46:B54)</f>
        <v>6935</v>
      </c>
      <c r="C56" s="298">
        <f t="shared" ref="C56" si="4">SUM(C46:C54)</f>
        <v>8892</v>
      </c>
      <c r="D56" s="650"/>
      <c r="E56" s="299">
        <f>SUM(E46:E54)</f>
        <v>15839</v>
      </c>
    </row>
    <row r="57" spans="1:9" ht="13.5" x14ac:dyDescent="0.25">
      <c r="A57" s="252" t="s">
        <v>306</v>
      </c>
      <c r="B57" s="296">
        <f>B56/E56</f>
        <v>0.43784329818801693</v>
      </c>
      <c r="C57" s="296">
        <f>C56/E56</f>
        <v>0.56139907822463542</v>
      </c>
      <c r="D57" s="296"/>
      <c r="E57" s="296">
        <f>E56/E56</f>
        <v>1</v>
      </c>
    </row>
    <row r="58" spans="1:9" ht="13.5" x14ac:dyDescent="0.25">
      <c r="A58" s="253" t="s">
        <v>260</v>
      </c>
      <c r="B58" s="648" t="s">
        <v>561</v>
      </c>
      <c r="C58" s="648" t="s">
        <v>561</v>
      </c>
      <c r="D58" s="648"/>
      <c r="E58" s="648" t="s">
        <v>561</v>
      </c>
    </row>
    <row r="59" spans="1:9" ht="13.5" x14ac:dyDescent="0.25">
      <c r="A59" s="254" t="s">
        <v>307</v>
      </c>
      <c r="B59" s="649" t="s">
        <v>561</v>
      </c>
      <c r="C59" s="649" t="s">
        <v>561</v>
      </c>
      <c r="D59" s="649"/>
      <c r="E59" s="649" t="s">
        <v>561</v>
      </c>
    </row>
    <row r="60" spans="1:9" x14ac:dyDescent="0.2">
      <c r="A60" s="647" t="s">
        <v>708</v>
      </c>
      <c r="B60" s="539"/>
      <c r="C60" s="539"/>
      <c r="D60" s="539"/>
      <c r="E60" s="539"/>
      <c r="F60" s="539"/>
      <c r="G60" s="539"/>
      <c r="H60" s="539"/>
      <c r="I60" s="539"/>
    </row>
    <row r="61" spans="1:9" x14ac:dyDescent="0.2">
      <c r="A61" s="539"/>
      <c r="B61" s="539"/>
      <c r="C61" s="539"/>
      <c r="D61" s="539"/>
      <c r="E61" s="539"/>
      <c r="F61" s="539"/>
      <c r="G61" s="539"/>
      <c r="H61" s="539"/>
      <c r="I61" s="539"/>
    </row>
  </sheetData>
  <mergeCells count="6">
    <mergeCell ref="B43:E43"/>
    <mergeCell ref="A3:I3"/>
    <mergeCell ref="B6:D6"/>
    <mergeCell ref="G6:I6"/>
    <mergeCell ref="B24:D24"/>
    <mergeCell ref="G24:I24"/>
  </mergeCells>
  <printOptions horizontalCentered="1"/>
  <pageMargins left="0.70866141732283472" right="0.70866141732283472" top="0.74803149606299213" bottom="0.74803149606299213" header="0.31496062992125984" footer="0.31496062992125984"/>
  <pageSetup paperSize="9" scale="69" firstPageNumber="46" fitToHeight="0" orientation="portrait" r:id="rId1"/>
  <headerFoot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rgb="FF92D050"/>
    <pageSetUpPr fitToPage="1"/>
  </sheetPr>
  <dimension ref="B1:J802"/>
  <sheetViews>
    <sheetView showGridLines="0" showZeros="0" showWhiteSpace="0" zoomScaleNormal="100" workbookViewId="0">
      <selection activeCell="P26" sqref="P26"/>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61" t="s">
        <v>277</v>
      </c>
      <c r="C27" s="662"/>
      <c r="D27" s="662"/>
      <c r="E27" s="662"/>
      <c r="F27" s="662"/>
      <c r="G27" s="662"/>
      <c r="H27" s="662"/>
      <c r="I27" s="663"/>
    </row>
    <row r="28" spans="2:9" ht="19.5" customHeight="1" x14ac:dyDescent="0.2">
      <c r="B28" s="664"/>
      <c r="C28" s="665"/>
      <c r="D28" s="665"/>
      <c r="E28" s="665"/>
      <c r="F28" s="665"/>
      <c r="G28" s="665"/>
      <c r="H28" s="665"/>
      <c r="I28" s="666"/>
    </row>
    <row r="29" spans="2:9" ht="30" customHeight="1" thickBot="1" x14ac:dyDescent="0.25">
      <c r="B29" s="667"/>
      <c r="C29" s="668"/>
      <c r="D29" s="668"/>
      <c r="E29" s="668"/>
      <c r="F29" s="668"/>
      <c r="G29" s="668"/>
      <c r="H29" s="668"/>
      <c r="I29" s="669"/>
    </row>
    <row r="30" spans="2:9" ht="13.5" thickTop="1" x14ac:dyDescent="0.2">
      <c r="B30" s="3"/>
      <c r="C30" s="3"/>
      <c r="D30" s="3"/>
    </row>
    <row r="31" spans="2:9" x14ac:dyDescent="0.2">
      <c r="B31" s="3"/>
      <c r="C31" s="3"/>
      <c r="D31" s="3"/>
    </row>
    <row r="32" spans="2:9" x14ac:dyDescent="0.2">
      <c r="B32" s="3"/>
      <c r="C32" s="3"/>
      <c r="D32" s="3"/>
    </row>
    <row r="33" spans="2:9" ht="15.75" x14ac:dyDescent="0.2">
      <c r="B33" s="670" t="s">
        <v>582</v>
      </c>
      <c r="C33" s="670"/>
      <c r="D33" s="670"/>
      <c r="E33" s="670"/>
      <c r="F33" s="670"/>
      <c r="G33" s="670"/>
      <c r="H33" s="670"/>
      <c r="I33" s="67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1"/>
      <c r="C46" s="10"/>
      <c r="D46" s="10"/>
      <c r="E46" s="10"/>
      <c r="F46" s="10"/>
      <c r="G46" s="10"/>
      <c r="H46" s="10"/>
      <c r="I46" s="10"/>
    </row>
    <row r="47" spans="2:9" x14ac:dyDescent="0.2">
      <c r="B47" s="10"/>
      <c r="C47" s="10"/>
      <c r="D47" s="10"/>
      <c r="E47" s="10"/>
      <c r="F47" s="10"/>
      <c r="G47" s="10"/>
      <c r="H47" s="10"/>
      <c r="I47" s="10"/>
    </row>
    <row r="48" spans="2:9" x14ac:dyDescent="0.2">
      <c r="B48" s="10"/>
      <c r="C48" s="10"/>
      <c r="D48" s="10"/>
      <c r="E48" s="10"/>
      <c r="F48" s="10"/>
      <c r="G48" s="10"/>
      <c r="H48" s="10"/>
      <c r="I48" s="10"/>
    </row>
    <row r="49" spans="2:10" x14ac:dyDescent="0.2">
      <c r="B49" s="10"/>
      <c r="C49" s="10"/>
      <c r="D49" s="10"/>
      <c r="E49" s="10"/>
      <c r="F49" s="10"/>
      <c r="G49" s="10"/>
      <c r="H49" s="10"/>
      <c r="I49" s="10"/>
    </row>
    <row r="50" spans="2:10" x14ac:dyDescent="0.2">
      <c r="B50" s="10"/>
      <c r="C50" s="10"/>
      <c r="D50" s="10"/>
      <c r="E50" s="10"/>
      <c r="F50" s="10"/>
      <c r="G50" s="10"/>
      <c r="H50" s="10"/>
      <c r="I50" s="10"/>
    </row>
    <row r="51" spans="2:10" x14ac:dyDescent="0.2">
      <c r="B51" s="11"/>
      <c r="C51" s="10"/>
      <c r="D51" s="10"/>
      <c r="E51" s="10"/>
      <c r="F51" s="10"/>
      <c r="G51" s="10"/>
      <c r="H51" s="10"/>
      <c r="I51" s="10"/>
    </row>
    <row r="52" spans="2:10" x14ac:dyDescent="0.2">
      <c r="B52" s="671" t="s">
        <v>1</v>
      </c>
      <c r="C52" s="672"/>
      <c r="D52" s="672"/>
      <c r="E52" s="672"/>
      <c r="F52" s="672"/>
      <c r="G52" s="672"/>
      <c r="H52" s="672"/>
      <c r="I52" s="672"/>
    </row>
    <row r="53" spans="2:10" ht="16.5" customHeight="1" x14ac:dyDescent="0.2">
      <c r="B53" s="672"/>
      <c r="C53" s="672"/>
      <c r="D53" s="672"/>
      <c r="E53" s="672"/>
      <c r="F53" s="672"/>
      <c r="G53" s="672"/>
      <c r="H53" s="672"/>
      <c r="I53" s="672"/>
    </row>
    <row r="54" spans="2:10" ht="16.5" customHeight="1" x14ac:dyDescent="0.2">
      <c r="B54" s="672"/>
      <c r="C54" s="672"/>
      <c r="D54" s="672"/>
      <c r="E54" s="672"/>
      <c r="F54" s="672"/>
      <c r="G54" s="672"/>
      <c r="H54" s="672"/>
      <c r="I54" s="672"/>
    </row>
    <row r="55" spans="2:10" ht="16.5" customHeight="1" x14ac:dyDescent="0.2">
      <c r="B55" s="672"/>
      <c r="C55" s="672"/>
      <c r="D55" s="672"/>
      <c r="E55" s="672"/>
      <c r="F55" s="672"/>
      <c r="G55" s="672"/>
      <c r="H55" s="672"/>
      <c r="I55" s="672"/>
    </row>
    <row r="56" spans="2:10" x14ac:dyDescent="0.2">
      <c r="B56" s="672"/>
      <c r="C56" s="672"/>
      <c r="D56" s="672"/>
      <c r="E56" s="672"/>
      <c r="F56" s="672"/>
      <c r="G56" s="672"/>
      <c r="H56" s="672"/>
      <c r="I56" s="672"/>
      <c r="J56" s="6"/>
    </row>
    <row r="57" spans="2:10" x14ac:dyDescent="0.2">
      <c r="B57" s="10"/>
      <c r="C57" s="10"/>
      <c r="D57" s="10"/>
      <c r="E57" s="10"/>
      <c r="F57" s="10"/>
      <c r="G57" s="10"/>
      <c r="H57" s="10"/>
      <c r="I57" s="10"/>
    </row>
    <row r="58" spans="2:10" x14ac:dyDescent="0.2">
      <c r="B58" s="3"/>
      <c r="C58" s="7"/>
      <c r="D58" s="7"/>
    </row>
    <row r="59" spans="2:10" x14ac:dyDescent="0.2">
      <c r="B59" s="8" t="s">
        <v>0</v>
      </c>
      <c r="C59" s="7"/>
      <c r="D59" s="7"/>
      <c r="I59" s="9" t="s">
        <v>583</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7" fitToHeight="0" orientation="portrait" r:id="rId1"/>
  <headerFooter>
    <oddFooter>&amp;CPage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rgb="FF92D050"/>
    <pageSetUpPr fitToPage="1"/>
  </sheetPr>
  <dimension ref="A1:AJ83"/>
  <sheetViews>
    <sheetView showGridLines="0" topLeftCell="A49" zoomScale="115" zoomScaleNormal="115" workbookViewId="0">
      <selection activeCell="P26" sqref="P26"/>
    </sheetView>
  </sheetViews>
  <sheetFormatPr baseColWidth="10" defaultRowHeight="12.75" x14ac:dyDescent="0.2"/>
  <cols>
    <col min="1" max="1" width="15.5" style="600" customWidth="1"/>
    <col min="2" max="2" width="17.5" style="600" customWidth="1"/>
    <col min="3" max="3" width="19" bestFit="1" customWidth="1"/>
    <col min="4" max="4" width="9.6640625" bestFit="1" customWidth="1"/>
    <col min="5" max="5" width="10.5" bestFit="1" customWidth="1"/>
    <col min="6" max="6" width="5.83203125" bestFit="1" customWidth="1"/>
    <col min="7" max="7" width="9.6640625" bestFit="1" customWidth="1"/>
    <col min="8" max="8" width="10.5" bestFit="1" customWidth="1"/>
    <col min="9" max="9" width="5.83203125" bestFit="1" customWidth="1"/>
    <col min="10" max="10" width="3.6640625" customWidth="1"/>
    <col min="11" max="11" width="11.83203125" bestFit="1" customWidth="1"/>
    <col min="12" max="12" width="10.5" bestFit="1" customWidth="1"/>
    <col min="13" max="13" width="5.83203125" bestFit="1" customWidth="1"/>
    <col min="14" max="14" width="3.5" customWidth="1"/>
    <col min="15" max="15" width="14" customWidth="1"/>
    <col min="17" max="17" width="12" style="291"/>
  </cols>
  <sheetData>
    <row r="1" spans="1:36" ht="4.9000000000000004" customHeight="1" x14ac:dyDescent="0.2"/>
    <row r="2" spans="1:36" ht="29.25" customHeight="1" x14ac:dyDescent="0.2">
      <c r="A2" s="685" t="s">
        <v>694</v>
      </c>
      <c r="B2" s="685"/>
      <c r="C2" s="685"/>
      <c r="D2" s="685"/>
      <c r="E2" s="685"/>
      <c r="F2" s="685"/>
      <c r="G2" s="685"/>
      <c r="H2" s="685"/>
      <c r="I2" s="685"/>
      <c r="J2" s="685"/>
      <c r="K2" s="685"/>
      <c r="L2" s="685"/>
      <c r="M2" s="685"/>
      <c r="N2" s="685"/>
      <c r="O2" s="685"/>
    </row>
    <row r="3" spans="1:36" ht="6.6" customHeight="1" x14ac:dyDescent="0.2"/>
    <row r="4" spans="1:36" x14ac:dyDescent="0.2">
      <c r="C4" s="120"/>
      <c r="D4" s="714" t="s">
        <v>278</v>
      </c>
      <c r="E4" s="715"/>
      <c r="F4" s="715"/>
      <c r="G4" s="715" t="s">
        <v>279</v>
      </c>
      <c r="H4" s="715"/>
      <c r="I4" s="716"/>
      <c r="J4" s="120"/>
      <c r="K4" s="723" t="s">
        <v>282</v>
      </c>
      <c r="L4" s="723"/>
      <c r="M4" s="723"/>
      <c r="O4" s="685" t="s">
        <v>483</v>
      </c>
      <c r="AD4" t="s">
        <v>626</v>
      </c>
      <c r="AF4" t="s">
        <v>627</v>
      </c>
      <c r="AG4" t="s">
        <v>628</v>
      </c>
      <c r="AI4" t="s">
        <v>629</v>
      </c>
      <c r="AJ4" t="s">
        <v>4</v>
      </c>
    </row>
    <row r="5" spans="1:36" ht="40.15" customHeight="1" x14ac:dyDescent="0.2">
      <c r="A5" s="47" t="s">
        <v>273</v>
      </c>
      <c r="B5" s="590" t="s">
        <v>324</v>
      </c>
      <c r="C5" s="590" t="s">
        <v>5</v>
      </c>
      <c r="D5" s="422" t="s">
        <v>117</v>
      </c>
      <c r="E5" s="423" t="s">
        <v>118</v>
      </c>
      <c r="F5" s="112" t="s">
        <v>80</v>
      </c>
      <c r="G5" s="422" t="s">
        <v>117</v>
      </c>
      <c r="H5" s="423" t="s">
        <v>118</v>
      </c>
      <c r="I5" s="112" t="s">
        <v>80</v>
      </c>
      <c r="J5" s="120"/>
      <c r="K5" s="422" t="s">
        <v>117</v>
      </c>
      <c r="L5" s="423" t="s">
        <v>118</v>
      </c>
      <c r="M5" s="112" t="s">
        <v>80</v>
      </c>
      <c r="O5" s="685"/>
      <c r="AC5" t="s">
        <v>119</v>
      </c>
      <c r="AD5" t="s">
        <v>612</v>
      </c>
      <c r="AE5" t="s">
        <v>613</v>
      </c>
      <c r="AG5" t="s">
        <v>612</v>
      </c>
      <c r="AH5" t="s">
        <v>613</v>
      </c>
    </row>
    <row r="6" spans="1:36" s="33" customFormat="1" ht="7.9" customHeight="1" x14ac:dyDescent="0.2">
      <c r="A6" s="115"/>
      <c r="B6" s="30"/>
      <c r="C6" s="30"/>
      <c r="D6" s="30"/>
      <c r="E6" s="30"/>
      <c r="F6" s="31"/>
      <c r="G6" s="30"/>
      <c r="H6" s="30"/>
      <c r="I6" s="31"/>
      <c r="J6" s="203"/>
      <c r="K6" s="30"/>
      <c r="L6" s="30"/>
      <c r="M6" s="31"/>
      <c r="O6" s="116"/>
      <c r="Q6" s="474"/>
      <c r="AC6" s="33" t="s">
        <v>6</v>
      </c>
      <c r="AD6" s="33">
        <v>13</v>
      </c>
      <c r="AE6" s="33">
        <v>19</v>
      </c>
      <c r="AF6" s="33">
        <v>32</v>
      </c>
      <c r="AG6" s="33">
        <v>2</v>
      </c>
      <c r="AH6" s="33">
        <v>16</v>
      </c>
      <c r="AI6" s="33">
        <v>18</v>
      </c>
      <c r="AJ6" s="33">
        <v>5</v>
      </c>
    </row>
    <row r="7" spans="1:36" ht="12.75" customHeight="1" x14ac:dyDescent="0.2">
      <c r="A7" s="691" t="s">
        <v>6</v>
      </c>
      <c r="B7" s="710" t="s">
        <v>630</v>
      </c>
      <c r="C7" s="310" t="s">
        <v>7</v>
      </c>
      <c r="D7" s="579">
        <v>1</v>
      </c>
      <c r="E7" s="579"/>
      <c r="F7" s="579">
        <v>1</v>
      </c>
      <c r="G7" s="579"/>
      <c r="H7" s="579">
        <v>3</v>
      </c>
      <c r="I7" s="393">
        <v>3</v>
      </c>
      <c r="J7" s="78"/>
      <c r="K7" s="15">
        <f>D7+G7</f>
        <v>1</v>
      </c>
      <c r="L7" s="579">
        <f>E7+H7</f>
        <v>3</v>
      </c>
      <c r="M7" s="579">
        <f>K7+L7</f>
        <v>4</v>
      </c>
      <c r="N7" s="600"/>
      <c r="O7" s="417">
        <f>M7/$M$83</f>
        <v>2.8571428571428571E-2</v>
      </c>
      <c r="Q7" s="291">
        <v>1</v>
      </c>
      <c r="S7" s="600"/>
      <c r="T7" s="600"/>
      <c r="U7" s="600"/>
      <c r="V7" s="600"/>
      <c r="W7" s="600"/>
      <c r="AC7" t="s">
        <v>606</v>
      </c>
      <c r="AD7">
        <v>4</v>
      </c>
      <c r="AE7">
        <v>5</v>
      </c>
      <c r="AF7">
        <v>9</v>
      </c>
      <c r="AH7">
        <v>8</v>
      </c>
      <c r="AI7">
        <v>8</v>
      </c>
      <c r="AJ7">
        <v>17</v>
      </c>
    </row>
    <row r="8" spans="1:36" x14ac:dyDescent="0.2">
      <c r="A8" s="691"/>
      <c r="B8" s="710"/>
      <c r="C8" s="311" t="s">
        <v>8</v>
      </c>
      <c r="D8" s="580">
        <v>1</v>
      </c>
      <c r="E8" s="580">
        <v>3</v>
      </c>
      <c r="F8" s="580">
        <v>4</v>
      </c>
      <c r="G8" s="580"/>
      <c r="H8" s="580">
        <v>2</v>
      </c>
      <c r="I8" s="394">
        <v>2</v>
      </c>
      <c r="J8" s="78"/>
      <c r="K8" s="18">
        <f t="shared" ref="K8:K68" si="0">D8+G8</f>
        <v>1</v>
      </c>
      <c r="L8" s="580">
        <f t="shared" ref="L8:L68" si="1">E8+H8</f>
        <v>5</v>
      </c>
      <c r="M8" s="580">
        <f t="shared" ref="M8:M68" si="2">K8+L8</f>
        <v>6</v>
      </c>
      <c r="N8" s="600"/>
      <c r="O8" s="418">
        <f t="shared" ref="O8:O71" si="3">M8/$M$83</f>
        <v>4.2857142857142858E-2</v>
      </c>
      <c r="Q8" s="291">
        <v>2</v>
      </c>
      <c r="R8" s="600"/>
      <c r="S8" s="600"/>
      <c r="T8" s="600"/>
      <c r="U8" s="600"/>
      <c r="V8" s="600"/>
      <c r="W8" s="600"/>
      <c r="AC8">
        <v>1</v>
      </c>
      <c r="AD8">
        <v>1</v>
      </c>
      <c r="AF8">
        <v>1</v>
      </c>
      <c r="AH8">
        <v>3</v>
      </c>
      <c r="AI8">
        <v>3</v>
      </c>
      <c r="AJ8">
        <v>4</v>
      </c>
    </row>
    <row r="9" spans="1:36" x14ac:dyDescent="0.2">
      <c r="A9" s="691"/>
      <c r="B9" s="710"/>
      <c r="C9" s="311" t="s">
        <v>9</v>
      </c>
      <c r="D9" s="183"/>
      <c r="E9" s="183"/>
      <c r="F9" s="183"/>
      <c r="G9" s="183"/>
      <c r="H9" s="183"/>
      <c r="I9" s="393"/>
      <c r="J9" s="78"/>
      <c r="K9" s="15"/>
      <c r="L9" s="183"/>
      <c r="M9" s="183"/>
      <c r="O9" s="417">
        <f t="shared" si="3"/>
        <v>0</v>
      </c>
      <c r="Q9" s="291">
        <v>3</v>
      </c>
      <c r="R9" s="600"/>
      <c r="S9" s="600"/>
      <c r="T9" s="600"/>
      <c r="U9" s="600"/>
      <c r="V9" s="600"/>
      <c r="W9" s="600"/>
      <c r="AC9">
        <v>2</v>
      </c>
      <c r="AD9">
        <v>1</v>
      </c>
      <c r="AE9">
        <v>3</v>
      </c>
      <c r="AF9">
        <v>4</v>
      </c>
      <c r="AH9">
        <v>2</v>
      </c>
      <c r="AI9">
        <v>2</v>
      </c>
      <c r="AJ9">
        <v>6</v>
      </c>
    </row>
    <row r="10" spans="1:36" x14ac:dyDescent="0.2">
      <c r="A10" s="691"/>
      <c r="B10" s="710"/>
      <c r="C10" s="312" t="s">
        <v>10</v>
      </c>
      <c r="D10" s="185">
        <v>2</v>
      </c>
      <c r="E10" s="185">
        <v>2</v>
      </c>
      <c r="F10" s="185">
        <v>4</v>
      </c>
      <c r="G10" s="185"/>
      <c r="H10" s="185">
        <v>3</v>
      </c>
      <c r="I10" s="394">
        <v>3</v>
      </c>
      <c r="J10" s="78"/>
      <c r="K10" s="18">
        <f t="shared" si="0"/>
        <v>2</v>
      </c>
      <c r="L10" s="185">
        <f t="shared" si="1"/>
        <v>5</v>
      </c>
      <c r="M10" s="185">
        <f t="shared" si="2"/>
        <v>7</v>
      </c>
      <c r="O10" s="418">
        <f t="shared" si="3"/>
        <v>0.05</v>
      </c>
      <c r="Q10" s="291">
        <v>4</v>
      </c>
      <c r="R10" s="600"/>
      <c r="S10" s="600"/>
      <c r="T10" s="600"/>
      <c r="U10" s="600"/>
      <c r="V10" s="600"/>
      <c r="W10" s="600"/>
      <c r="AC10">
        <v>4</v>
      </c>
      <c r="AD10">
        <v>2</v>
      </c>
      <c r="AE10">
        <v>2</v>
      </c>
      <c r="AF10">
        <v>4</v>
      </c>
      <c r="AH10">
        <v>3</v>
      </c>
      <c r="AI10">
        <v>3</v>
      </c>
      <c r="AJ10">
        <v>7</v>
      </c>
    </row>
    <row r="11" spans="1:36" ht="12.75" customHeight="1" x14ac:dyDescent="0.25">
      <c r="A11" s="691"/>
      <c r="B11" s="694" t="s">
        <v>631</v>
      </c>
      <c r="C11" s="739"/>
      <c r="D11" s="416">
        <v>4</v>
      </c>
      <c r="E11" s="416">
        <v>5</v>
      </c>
      <c r="F11" s="520">
        <v>9</v>
      </c>
      <c r="G11" s="416"/>
      <c r="H11" s="416">
        <v>8</v>
      </c>
      <c r="I11" s="521">
        <v>8</v>
      </c>
      <c r="J11" s="77"/>
      <c r="K11" s="415">
        <f t="shared" si="0"/>
        <v>4</v>
      </c>
      <c r="L11" s="416">
        <f t="shared" si="1"/>
        <v>13</v>
      </c>
      <c r="M11" s="521">
        <f t="shared" si="2"/>
        <v>17</v>
      </c>
      <c r="N11" s="600"/>
      <c r="O11" s="575">
        <f t="shared" si="3"/>
        <v>0.12142857142857143</v>
      </c>
      <c r="Q11" s="291" t="s">
        <v>606</v>
      </c>
      <c r="R11" s="600"/>
      <c r="S11" s="600"/>
      <c r="T11" s="600"/>
      <c r="U11" s="600"/>
      <c r="V11" s="600"/>
      <c r="W11" s="600"/>
      <c r="AC11" t="s">
        <v>607</v>
      </c>
      <c r="AD11">
        <v>9</v>
      </c>
      <c r="AE11">
        <v>14</v>
      </c>
      <c r="AF11">
        <v>23</v>
      </c>
      <c r="AG11">
        <v>2</v>
      </c>
      <c r="AH11">
        <v>8</v>
      </c>
      <c r="AI11">
        <v>1</v>
      </c>
      <c r="AJ11">
        <v>33</v>
      </c>
    </row>
    <row r="12" spans="1:36" ht="23.25" customHeight="1" x14ac:dyDescent="0.2">
      <c r="A12" s="691"/>
      <c r="B12" s="696" t="s">
        <v>632</v>
      </c>
      <c r="C12" s="310" t="s">
        <v>12</v>
      </c>
      <c r="D12" s="579">
        <v>1</v>
      </c>
      <c r="E12" s="579">
        <v>2</v>
      </c>
      <c r="F12" s="579">
        <v>3</v>
      </c>
      <c r="G12" s="579"/>
      <c r="H12" s="579">
        <v>6</v>
      </c>
      <c r="I12" s="393">
        <v>6</v>
      </c>
      <c r="J12" s="78"/>
      <c r="K12" s="15">
        <f t="shared" si="0"/>
        <v>1</v>
      </c>
      <c r="L12" s="579">
        <f t="shared" si="1"/>
        <v>8</v>
      </c>
      <c r="M12" s="579">
        <f t="shared" si="2"/>
        <v>9</v>
      </c>
      <c r="N12" s="600"/>
      <c r="O12" s="417">
        <f t="shared" si="3"/>
        <v>6.4285714285714279E-2</v>
      </c>
      <c r="Q12" s="291">
        <v>5</v>
      </c>
      <c r="R12" s="600"/>
      <c r="S12" s="600"/>
      <c r="T12" s="600"/>
      <c r="U12" s="600"/>
      <c r="V12" s="600"/>
      <c r="W12" s="600"/>
      <c r="AC12">
        <v>5</v>
      </c>
      <c r="AD12">
        <v>1</v>
      </c>
      <c r="AE12">
        <v>2</v>
      </c>
      <c r="AF12">
        <v>3</v>
      </c>
      <c r="AH12">
        <v>6</v>
      </c>
      <c r="AI12">
        <v>6</v>
      </c>
      <c r="AJ12">
        <v>9</v>
      </c>
    </row>
    <row r="13" spans="1:36" ht="27.75" customHeight="1" x14ac:dyDescent="0.2">
      <c r="A13" s="691"/>
      <c r="B13" s="696"/>
      <c r="C13" s="312" t="s">
        <v>13</v>
      </c>
      <c r="D13" s="580">
        <v>8</v>
      </c>
      <c r="E13" s="580">
        <v>12</v>
      </c>
      <c r="F13" s="580">
        <v>20</v>
      </c>
      <c r="G13" s="580">
        <v>2</v>
      </c>
      <c r="H13" s="580">
        <v>2</v>
      </c>
      <c r="I13" s="394">
        <v>4</v>
      </c>
      <c r="J13" s="78"/>
      <c r="K13" s="18">
        <f t="shared" si="0"/>
        <v>10</v>
      </c>
      <c r="L13" s="580">
        <f t="shared" si="1"/>
        <v>14</v>
      </c>
      <c r="M13" s="580">
        <f t="shared" si="2"/>
        <v>24</v>
      </c>
      <c r="N13" s="600"/>
      <c r="O13" s="418">
        <f t="shared" si="3"/>
        <v>0.17142857142857143</v>
      </c>
      <c r="Q13" s="291">
        <v>6</v>
      </c>
      <c r="R13" s="600"/>
      <c r="S13" s="600"/>
      <c r="T13" s="600"/>
      <c r="U13" s="600"/>
      <c r="V13" s="600"/>
      <c r="W13" s="600"/>
      <c r="AC13">
        <v>6</v>
      </c>
      <c r="AD13">
        <v>8</v>
      </c>
      <c r="AE13">
        <v>12</v>
      </c>
      <c r="AF13">
        <v>2</v>
      </c>
      <c r="AG13">
        <v>2</v>
      </c>
      <c r="AH13">
        <v>2</v>
      </c>
      <c r="AI13">
        <v>4</v>
      </c>
      <c r="AJ13">
        <v>24</v>
      </c>
    </row>
    <row r="14" spans="1:36" ht="13.5" x14ac:dyDescent="0.25">
      <c r="A14" s="741"/>
      <c r="B14" s="694" t="s">
        <v>633</v>
      </c>
      <c r="C14" s="739"/>
      <c r="D14" s="416">
        <v>9</v>
      </c>
      <c r="E14" s="416">
        <v>14</v>
      </c>
      <c r="F14" s="520">
        <v>23</v>
      </c>
      <c r="G14" s="416">
        <v>2</v>
      </c>
      <c r="H14" s="416">
        <v>8</v>
      </c>
      <c r="I14" s="521">
        <v>10</v>
      </c>
      <c r="J14" s="77"/>
      <c r="K14" s="415">
        <f t="shared" si="0"/>
        <v>11</v>
      </c>
      <c r="L14" s="416">
        <f t="shared" si="1"/>
        <v>22</v>
      </c>
      <c r="M14" s="521">
        <f t="shared" si="2"/>
        <v>33</v>
      </c>
      <c r="N14" s="600"/>
      <c r="O14" s="608">
        <f t="shared" si="3"/>
        <v>0.23571428571428571</v>
      </c>
      <c r="Q14" s="291" t="s">
        <v>607</v>
      </c>
      <c r="R14" s="600"/>
      <c r="S14" s="600"/>
      <c r="T14" s="600"/>
      <c r="U14" s="600"/>
      <c r="V14" s="600"/>
      <c r="W14" s="600"/>
      <c r="AC14" t="s">
        <v>591</v>
      </c>
      <c r="AD14">
        <v>18</v>
      </c>
      <c r="AE14">
        <v>7</v>
      </c>
      <c r="AF14">
        <v>25</v>
      </c>
      <c r="AG14">
        <v>4</v>
      </c>
      <c r="AH14">
        <v>5</v>
      </c>
      <c r="AI14">
        <v>9</v>
      </c>
      <c r="AJ14">
        <v>34</v>
      </c>
    </row>
    <row r="15" spans="1:36" x14ac:dyDescent="0.2">
      <c r="A15" s="698" t="s">
        <v>15</v>
      </c>
      <c r="B15" s="698"/>
      <c r="C15" s="740"/>
      <c r="D15" s="530">
        <v>13</v>
      </c>
      <c r="E15" s="530">
        <v>19</v>
      </c>
      <c r="F15" s="531">
        <v>32</v>
      </c>
      <c r="G15" s="530">
        <v>2</v>
      </c>
      <c r="H15" s="530">
        <v>16</v>
      </c>
      <c r="I15" s="531">
        <v>18</v>
      </c>
      <c r="J15" s="77"/>
      <c r="K15" s="530">
        <f t="shared" si="0"/>
        <v>15</v>
      </c>
      <c r="L15" s="530">
        <f t="shared" si="1"/>
        <v>35</v>
      </c>
      <c r="M15" s="531">
        <f t="shared" si="2"/>
        <v>50</v>
      </c>
      <c r="O15" s="609">
        <f t="shared" si="3"/>
        <v>0.35714285714285715</v>
      </c>
      <c r="Q15" s="291" t="s">
        <v>6</v>
      </c>
      <c r="R15" s="600"/>
      <c r="S15" s="600"/>
      <c r="T15" s="600"/>
      <c r="U15" s="600"/>
      <c r="V15" s="600"/>
      <c r="W15" s="600"/>
      <c r="AC15" t="s">
        <v>363</v>
      </c>
      <c r="AD15">
        <v>7</v>
      </c>
      <c r="AE15">
        <v>1</v>
      </c>
      <c r="AF15">
        <v>8</v>
      </c>
      <c r="AH15">
        <v>1</v>
      </c>
      <c r="AI15">
        <v>1</v>
      </c>
      <c r="AJ15">
        <v>9</v>
      </c>
    </row>
    <row r="16" spans="1:36" ht="12.75" customHeight="1" x14ac:dyDescent="0.2">
      <c r="A16" s="702" t="s">
        <v>591</v>
      </c>
      <c r="B16" s="713" t="s">
        <v>711</v>
      </c>
      <c r="C16" s="310" t="s">
        <v>17</v>
      </c>
      <c r="D16" s="579">
        <v>1</v>
      </c>
      <c r="E16" s="579"/>
      <c r="F16" s="579">
        <v>1</v>
      </c>
      <c r="G16" s="579"/>
      <c r="H16" s="579"/>
      <c r="I16" s="393"/>
      <c r="J16" s="78"/>
      <c r="K16" s="15">
        <f t="shared" si="0"/>
        <v>1</v>
      </c>
      <c r="L16" s="579"/>
      <c r="M16" s="579">
        <f t="shared" si="2"/>
        <v>1</v>
      </c>
      <c r="N16" s="600"/>
      <c r="O16" s="417">
        <f t="shared" si="3"/>
        <v>7.1428571428571426E-3</v>
      </c>
      <c r="Q16" s="291">
        <v>7</v>
      </c>
      <c r="R16" s="600"/>
      <c r="S16" s="600"/>
      <c r="T16" s="600"/>
      <c r="U16" s="600"/>
      <c r="V16" s="600"/>
      <c r="W16" s="600"/>
      <c r="AC16">
        <v>71</v>
      </c>
      <c r="AD16">
        <v>7</v>
      </c>
      <c r="AF16">
        <v>7</v>
      </c>
      <c r="AH16">
        <v>1</v>
      </c>
      <c r="AI16">
        <v>1</v>
      </c>
      <c r="AJ16">
        <v>8</v>
      </c>
    </row>
    <row r="17" spans="1:36" x14ac:dyDescent="0.2">
      <c r="A17" s="703"/>
      <c r="B17" s="710"/>
      <c r="C17" s="311" t="s">
        <v>18</v>
      </c>
      <c r="D17" s="580"/>
      <c r="E17" s="580"/>
      <c r="F17" s="580"/>
      <c r="G17" s="580"/>
      <c r="H17" s="580"/>
      <c r="I17" s="394"/>
      <c r="J17" s="78"/>
      <c r="K17" s="18"/>
      <c r="L17" s="580"/>
      <c r="M17" s="580"/>
      <c r="N17" s="600"/>
      <c r="O17" s="418">
        <f t="shared" si="3"/>
        <v>0</v>
      </c>
      <c r="Q17" s="291">
        <v>8</v>
      </c>
      <c r="R17" s="600"/>
      <c r="S17" s="600"/>
      <c r="T17" s="600"/>
      <c r="U17" s="600"/>
      <c r="V17" s="600"/>
      <c r="W17" s="600"/>
      <c r="AC17">
        <v>74</v>
      </c>
      <c r="AE17">
        <v>1</v>
      </c>
      <c r="AF17">
        <v>1</v>
      </c>
      <c r="AJ17">
        <v>1</v>
      </c>
    </row>
    <row r="18" spans="1:36" x14ac:dyDescent="0.2">
      <c r="A18" s="703"/>
      <c r="B18" s="710"/>
      <c r="C18" s="311" t="s">
        <v>19</v>
      </c>
      <c r="D18" s="185"/>
      <c r="E18" s="185"/>
      <c r="F18" s="185"/>
      <c r="G18" s="185"/>
      <c r="H18" s="185"/>
      <c r="I18" s="394"/>
      <c r="J18" s="78"/>
      <c r="K18" s="18"/>
      <c r="L18" s="185"/>
      <c r="M18" s="185"/>
      <c r="O18" s="418">
        <f t="shared" si="3"/>
        <v>0</v>
      </c>
      <c r="Q18" s="291">
        <v>9</v>
      </c>
      <c r="R18" s="600"/>
      <c r="S18" s="600"/>
      <c r="T18" s="600"/>
      <c r="U18" s="600"/>
      <c r="V18" s="600"/>
      <c r="W18" s="600"/>
      <c r="AC18" t="s">
        <v>608</v>
      </c>
      <c r="AD18">
        <v>5</v>
      </c>
      <c r="AF18">
        <v>5</v>
      </c>
      <c r="AG18">
        <v>1</v>
      </c>
      <c r="AH18">
        <v>1</v>
      </c>
      <c r="AI18">
        <v>2</v>
      </c>
      <c r="AJ18">
        <v>7</v>
      </c>
    </row>
    <row r="19" spans="1:36" x14ac:dyDescent="0.2">
      <c r="A19" s="703"/>
      <c r="B19" s="710"/>
      <c r="C19" s="311" t="s">
        <v>20</v>
      </c>
      <c r="D19" s="185"/>
      <c r="E19" s="185"/>
      <c r="F19" s="185"/>
      <c r="G19" s="185"/>
      <c r="H19" s="185"/>
      <c r="I19" s="394"/>
      <c r="J19" s="78"/>
      <c r="K19" s="18"/>
      <c r="L19" s="185"/>
      <c r="M19" s="185"/>
      <c r="O19" s="418">
        <f t="shared" si="3"/>
        <v>0</v>
      </c>
      <c r="Q19" s="291">
        <v>1</v>
      </c>
      <c r="R19" s="600"/>
      <c r="S19" s="600"/>
      <c r="T19" s="600"/>
      <c r="U19" s="600"/>
      <c r="V19" s="600"/>
      <c r="W19" s="600"/>
      <c r="AC19">
        <v>7</v>
      </c>
      <c r="AD19">
        <v>1</v>
      </c>
      <c r="AF19">
        <v>1</v>
      </c>
      <c r="AJ19">
        <v>1</v>
      </c>
    </row>
    <row r="20" spans="1:36" x14ac:dyDescent="0.2">
      <c r="A20" s="703"/>
      <c r="B20" s="710"/>
      <c r="C20" s="311" t="s">
        <v>21</v>
      </c>
      <c r="D20" s="185">
        <v>2</v>
      </c>
      <c r="E20" s="185"/>
      <c r="F20" s="185">
        <v>2</v>
      </c>
      <c r="G20" s="185"/>
      <c r="H20" s="185"/>
      <c r="I20" s="394"/>
      <c r="J20" s="78"/>
      <c r="K20" s="18">
        <f t="shared" si="0"/>
        <v>2</v>
      </c>
      <c r="L20" s="185"/>
      <c r="M20" s="185">
        <f t="shared" si="2"/>
        <v>2</v>
      </c>
      <c r="O20" s="418">
        <f t="shared" si="3"/>
        <v>1.4285714285714285E-2</v>
      </c>
      <c r="Q20" s="291">
        <v>11</v>
      </c>
      <c r="R20" s="600"/>
      <c r="S20" s="600"/>
      <c r="T20" s="600"/>
      <c r="U20" s="600"/>
      <c r="V20" s="600"/>
      <c r="W20" s="600"/>
      <c r="AC20">
        <v>11</v>
      </c>
      <c r="AD20">
        <v>2</v>
      </c>
      <c r="AF20">
        <v>2</v>
      </c>
      <c r="AJ20">
        <v>2</v>
      </c>
    </row>
    <row r="21" spans="1:36" x14ac:dyDescent="0.2">
      <c r="A21" s="703"/>
      <c r="B21" s="710"/>
      <c r="C21" s="311" t="s">
        <v>22</v>
      </c>
      <c r="D21" s="185">
        <v>1</v>
      </c>
      <c r="E21" s="185"/>
      <c r="F21" s="185">
        <v>1</v>
      </c>
      <c r="G21" s="185"/>
      <c r="H21" s="185"/>
      <c r="I21" s="394"/>
      <c r="J21" s="78"/>
      <c r="K21" s="18">
        <f t="shared" si="0"/>
        <v>1</v>
      </c>
      <c r="L21" s="185"/>
      <c r="M21" s="185">
        <f t="shared" si="2"/>
        <v>1</v>
      </c>
      <c r="O21" s="418">
        <f t="shared" si="3"/>
        <v>7.1428571428571426E-3</v>
      </c>
      <c r="Q21" s="291">
        <v>12</v>
      </c>
      <c r="R21" s="600"/>
      <c r="S21" s="600"/>
      <c r="T21" s="600"/>
      <c r="U21" s="600"/>
      <c r="V21" s="600"/>
      <c r="W21" s="600"/>
      <c r="AC21">
        <v>12</v>
      </c>
      <c r="AD21">
        <v>1</v>
      </c>
      <c r="AF21">
        <v>1</v>
      </c>
      <c r="AJ21">
        <v>1</v>
      </c>
    </row>
    <row r="22" spans="1:36" x14ac:dyDescent="0.2">
      <c r="A22" s="703"/>
      <c r="B22" s="710"/>
      <c r="C22" s="311" t="s">
        <v>23</v>
      </c>
      <c r="D22" s="185"/>
      <c r="E22" s="185"/>
      <c r="F22" s="185"/>
      <c r="G22" s="185">
        <v>1</v>
      </c>
      <c r="H22" s="185">
        <v>1</v>
      </c>
      <c r="I22" s="394">
        <v>2</v>
      </c>
      <c r="J22" s="78"/>
      <c r="K22" s="18">
        <f t="shared" si="0"/>
        <v>1</v>
      </c>
      <c r="L22" s="185">
        <f t="shared" si="1"/>
        <v>1</v>
      </c>
      <c r="M22" s="185">
        <f t="shared" si="2"/>
        <v>2</v>
      </c>
      <c r="O22" s="418"/>
      <c r="Q22" s="291">
        <v>13</v>
      </c>
      <c r="R22" s="600"/>
      <c r="S22" s="600"/>
      <c r="T22" s="600"/>
      <c r="U22" s="600"/>
      <c r="V22" s="600"/>
      <c r="W22" s="600"/>
      <c r="AC22">
        <v>13</v>
      </c>
      <c r="AG22">
        <v>1</v>
      </c>
      <c r="AH22">
        <v>1</v>
      </c>
      <c r="AI22">
        <v>2</v>
      </c>
      <c r="AJ22">
        <v>2</v>
      </c>
    </row>
    <row r="23" spans="1:36" x14ac:dyDescent="0.2">
      <c r="A23" s="703"/>
      <c r="B23" s="710"/>
      <c r="C23" s="311" t="s">
        <v>24</v>
      </c>
      <c r="D23" s="579"/>
      <c r="E23" s="579"/>
      <c r="F23" s="579"/>
      <c r="G23" s="579"/>
      <c r="H23" s="579"/>
      <c r="I23" s="393"/>
      <c r="J23" s="78"/>
      <c r="K23" s="15"/>
      <c r="L23" s="579"/>
      <c r="M23" s="579"/>
      <c r="N23" s="600"/>
      <c r="O23" s="417">
        <f t="shared" si="3"/>
        <v>0</v>
      </c>
      <c r="Q23" s="291">
        <v>14</v>
      </c>
      <c r="R23" s="600"/>
      <c r="S23" s="600"/>
      <c r="T23" s="600"/>
      <c r="U23" s="600"/>
      <c r="V23" s="600"/>
      <c r="W23" s="600"/>
      <c r="AC23">
        <v>15</v>
      </c>
      <c r="AD23">
        <v>1</v>
      </c>
      <c r="AF23">
        <v>1</v>
      </c>
      <c r="AJ23">
        <v>1</v>
      </c>
    </row>
    <row r="24" spans="1:36" x14ac:dyDescent="0.2">
      <c r="A24" s="703"/>
      <c r="B24" s="710"/>
      <c r="C24" s="312" t="s">
        <v>25</v>
      </c>
      <c r="D24" s="580">
        <v>1</v>
      </c>
      <c r="E24" s="580"/>
      <c r="F24" s="580">
        <v>1</v>
      </c>
      <c r="G24" s="580"/>
      <c r="H24" s="580"/>
      <c r="I24" s="394"/>
      <c r="J24" s="78"/>
      <c r="K24" s="18">
        <f t="shared" si="0"/>
        <v>1</v>
      </c>
      <c r="L24" s="580"/>
      <c r="M24" s="580">
        <f t="shared" si="2"/>
        <v>1</v>
      </c>
      <c r="N24" s="600"/>
      <c r="O24" s="418">
        <f t="shared" si="3"/>
        <v>7.1428571428571426E-3</v>
      </c>
      <c r="Q24" s="291">
        <v>15</v>
      </c>
      <c r="R24" s="600"/>
      <c r="S24" s="600"/>
      <c r="T24" s="600"/>
      <c r="U24" s="600"/>
      <c r="V24" s="600"/>
      <c r="W24" s="600"/>
      <c r="AC24" t="s">
        <v>350</v>
      </c>
      <c r="AD24">
        <v>6</v>
      </c>
      <c r="AE24">
        <v>6</v>
      </c>
      <c r="AF24">
        <v>12</v>
      </c>
      <c r="AG24">
        <v>3</v>
      </c>
      <c r="AH24">
        <v>3</v>
      </c>
      <c r="AI24">
        <v>6</v>
      </c>
      <c r="AJ24">
        <v>18</v>
      </c>
    </row>
    <row r="25" spans="1:36" ht="13.5" x14ac:dyDescent="0.25">
      <c r="A25" s="703"/>
      <c r="B25" s="694" t="s">
        <v>634</v>
      </c>
      <c r="C25" s="739"/>
      <c r="D25" s="416">
        <v>5</v>
      </c>
      <c r="E25" s="416"/>
      <c r="F25" s="520">
        <v>5</v>
      </c>
      <c r="G25" s="416">
        <v>1</v>
      </c>
      <c r="H25" s="416">
        <v>1</v>
      </c>
      <c r="I25" s="521">
        <v>2</v>
      </c>
      <c r="J25" s="77"/>
      <c r="K25" s="415">
        <f t="shared" si="0"/>
        <v>6</v>
      </c>
      <c r="L25" s="416">
        <f t="shared" si="1"/>
        <v>1</v>
      </c>
      <c r="M25" s="521">
        <f t="shared" si="2"/>
        <v>7</v>
      </c>
      <c r="N25" s="600"/>
      <c r="O25" s="575">
        <f t="shared" si="3"/>
        <v>0.05</v>
      </c>
      <c r="Q25" s="291" t="s">
        <v>608</v>
      </c>
      <c r="R25" s="600"/>
      <c r="S25" s="600"/>
      <c r="T25" s="600"/>
      <c r="U25" s="600"/>
      <c r="V25" s="600"/>
      <c r="W25" s="600"/>
      <c r="AC25">
        <v>16</v>
      </c>
      <c r="AD25">
        <v>3</v>
      </c>
      <c r="AF25">
        <v>3</v>
      </c>
      <c r="AJ25">
        <v>3</v>
      </c>
    </row>
    <row r="26" spans="1:36" ht="12.75" customHeight="1" x14ac:dyDescent="0.2">
      <c r="A26" s="703"/>
      <c r="B26" s="710" t="s">
        <v>635</v>
      </c>
      <c r="C26" s="311" t="s">
        <v>26</v>
      </c>
      <c r="D26" s="185">
        <v>3</v>
      </c>
      <c r="E26" s="185"/>
      <c r="F26" s="185">
        <v>3</v>
      </c>
      <c r="G26" s="185"/>
      <c r="H26" s="185"/>
      <c r="I26" s="394"/>
      <c r="J26" s="78"/>
      <c r="K26" s="18">
        <f t="shared" si="0"/>
        <v>3</v>
      </c>
      <c r="L26" s="185"/>
      <c r="M26" s="185">
        <f t="shared" si="2"/>
        <v>3</v>
      </c>
      <c r="O26" s="418">
        <f t="shared" si="3"/>
        <v>2.1428571428571429E-2</v>
      </c>
      <c r="Q26" s="291">
        <v>16</v>
      </c>
      <c r="R26" s="600"/>
      <c r="S26" s="600"/>
      <c r="T26" s="600"/>
      <c r="U26" s="600"/>
      <c r="V26" s="600"/>
      <c r="W26" s="600"/>
      <c r="AC26">
        <v>17</v>
      </c>
      <c r="AE26">
        <v>1</v>
      </c>
      <c r="AF26">
        <v>1</v>
      </c>
      <c r="AJ26">
        <v>1</v>
      </c>
    </row>
    <row r="27" spans="1:36" x14ac:dyDescent="0.2">
      <c r="A27" s="703"/>
      <c r="B27" s="710"/>
      <c r="C27" s="311" t="s">
        <v>27</v>
      </c>
      <c r="D27" s="185"/>
      <c r="E27" s="185">
        <v>1</v>
      </c>
      <c r="F27" s="185">
        <v>1</v>
      </c>
      <c r="G27" s="185"/>
      <c r="H27" s="185"/>
      <c r="I27" s="394"/>
      <c r="J27" s="78"/>
      <c r="K27" s="18"/>
      <c r="L27" s="185">
        <f t="shared" si="1"/>
        <v>1</v>
      </c>
      <c r="M27" s="185">
        <f t="shared" si="2"/>
        <v>1</v>
      </c>
      <c r="O27" s="418">
        <f t="shared" si="3"/>
        <v>7.1428571428571426E-3</v>
      </c>
      <c r="Q27" s="291">
        <v>17</v>
      </c>
      <c r="R27" s="600"/>
      <c r="S27" s="600"/>
      <c r="T27" s="600"/>
      <c r="U27" s="600"/>
      <c r="V27" s="600"/>
      <c r="W27" s="600"/>
      <c r="AC27">
        <v>18</v>
      </c>
      <c r="AD27">
        <v>2</v>
      </c>
      <c r="AE27">
        <v>4</v>
      </c>
      <c r="AF27">
        <v>6</v>
      </c>
      <c r="AH27">
        <v>1</v>
      </c>
      <c r="AI27">
        <v>1</v>
      </c>
      <c r="AJ27">
        <v>7</v>
      </c>
    </row>
    <row r="28" spans="1:36" x14ac:dyDescent="0.2">
      <c r="A28" s="703"/>
      <c r="B28" s="710"/>
      <c r="C28" s="311" t="s">
        <v>28</v>
      </c>
      <c r="D28" s="185">
        <v>2</v>
      </c>
      <c r="E28" s="185">
        <v>4</v>
      </c>
      <c r="F28" s="185">
        <v>6</v>
      </c>
      <c r="G28" s="185"/>
      <c r="H28" s="185">
        <v>1</v>
      </c>
      <c r="I28" s="394">
        <v>1</v>
      </c>
      <c r="J28" s="78"/>
      <c r="K28" s="18">
        <f t="shared" si="0"/>
        <v>2</v>
      </c>
      <c r="L28" s="185">
        <f t="shared" si="1"/>
        <v>5</v>
      </c>
      <c r="M28" s="185">
        <f t="shared" si="2"/>
        <v>7</v>
      </c>
      <c r="O28" s="418">
        <f t="shared" si="3"/>
        <v>0.05</v>
      </c>
      <c r="Q28" s="291">
        <v>18</v>
      </c>
      <c r="R28" s="600"/>
      <c r="S28" s="600"/>
      <c r="T28" s="600"/>
      <c r="U28" s="600"/>
      <c r="V28" s="600"/>
      <c r="W28" s="600"/>
      <c r="AC28">
        <v>19</v>
      </c>
      <c r="AD28">
        <v>1</v>
      </c>
      <c r="AF28">
        <v>1</v>
      </c>
      <c r="AJ28">
        <v>1</v>
      </c>
    </row>
    <row r="29" spans="1:36" x14ac:dyDescent="0.2">
      <c r="A29" s="703"/>
      <c r="B29" s="710"/>
      <c r="C29" s="311" t="s">
        <v>29</v>
      </c>
      <c r="D29" s="185">
        <v>1</v>
      </c>
      <c r="E29" s="185"/>
      <c r="F29" s="185">
        <v>1</v>
      </c>
      <c r="G29" s="185"/>
      <c r="H29" s="185"/>
      <c r="I29" s="394"/>
      <c r="J29" s="78"/>
      <c r="K29" s="18">
        <f t="shared" si="0"/>
        <v>1</v>
      </c>
      <c r="L29" s="185"/>
      <c r="M29" s="185">
        <f t="shared" si="2"/>
        <v>1</v>
      </c>
      <c r="O29" s="418">
        <f t="shared" si="3"/>
        <v>7.1428571428571426E-3</v>
      </c>
      <c r="Q29" s="291">
        <v>19</v>
      </c>
      <c r="R29" s="600"/>
      <c r="S29" s="600"/>
      <c r="T29" s="600"/>
      <c r="U29" s="600"/>
      <c r="V29" s="600"/>
      <c r="W29" s="600"/>
      <c r="AC29">
        <v>21</v>
      </c>
      <c r="AG29">
        <v>1</v>
      </c>
      <c r="AI29">
        <v>1</v>
      </c>
      <c r="AJ29">
        <v>1</v>
      </c>
    </row>
    <row r="30" spans="1:36" x14ac:dyDescent="0.2">
      <c r="A30" s="703"/>
      <c r="B30" s="710"/>
      <c r="C30" s="311">
        <v>2</v>
      </c>
      <c r="D30" s="185"/>
      <c r="E30" s="185"/>
      <c r="F30" s="185"/>
      <c r="G30" s="185"/>
      <c r="H30" s="185"/>
      <c r="I30" s="394"/>
      <c r="J30" s="78"/>
      <c r="K30" s="18"/>
      <c r="L30" s="185"/>
      <c r="M30" s="185"/>
      <c r="O30" s="418">
        <f t="shared" si="3"/>
        <v>0</v>
      </c>
      <c r="Q30" s="291">
        <v>2</v>
      </c>
      <c r="R30" s="600"/>
      <c r="S30" s="600"/>
      <c r="T30" s="600"/>
      <c r="U30" s="600"/>
      <c r="V30" s="600"/>
      <c r="W30" s="600"/>
      <c r="AC30">
        <v>23</v>
      </c>
      <c r="AE30">
        <v>1</v>
      </c>
      <c r="AF30">
        <v>1</v>
      </c>
      <c r="AG30">
        <v>1</v>
      </c>
      <c r="AI30">
        <v>1</v>
      </c>
      <c r="AJ30">
        <v>2</v>
      </c>
    </row>
    <row r="31" spans="1:36" x14ac:dyDescent="0.2">
      <c r="A31" s="703"/>
      <c r="B31" s="710"/>
      <c r="C31" s="311" t="s">
        <v>31</v>
      </c>
      <c r="D31" s="579"/>
      <c r="E31" s="579"/>
      <c r="F31" s="579"/>
      <c r="G31" s="579">
        <v>1</v>
      </c>
      <c r="H31" s="579"/>
      <c r="I31" s="393">
        <v>1</v>
      </c>
      <c r="J31" s="78"/>
      <c r="K31" s="15">
        <f t="shared" si="0"/>
        <v>1</v>
      </c>
      <c r="L31" s="579"/>
      <c r="M31" s="579">
        <f t="shared" si="2"/>
        <v>1</v>
      </c>
      <c r="N31" s="600"/>
      <c r="O31" s="417">
        <f t="shared" si="3"/>
        <v>7.1428571428571426E-3</v>
      </c>
      <c r="Q31" s="291">
        <v>21</v>
      </c>
      <c r="R31" s="600"/>
      <c r="S31" s="600"/>
      <c r="T31" s="600"/>
      <c r="U31" s="600"/>
      <c r="V31" s="600"/>
      <c r="W31" s="600"/>
      <c r="AC31">
        <v>24</v>
      </c>
      <c r="AG31">
        <v>1</v>
      </c>
      <c r="AH31">
        <v>2</v>
      </c>
      <c r="AI31">
        <v>3</v>
      </c>
      <c r="AJ31">
        <v>3</v>
      </c>
    </row>
    <row r="32" spans="1:36" x14ac:dyDescent="0.2">
      <c r="A32" s="703"/>
      <c r="B32" s="710"/>
      <c r="C32" s="311" t="s">
        <v>32</v>
      </c>
      <c r="D32" s="580"/>
      <c r="E32" s="580"/>
      <c r="F32" s="580"/>
      <c r="G32" s="580"/>
      <c r="H32" s="580"/>
      <c r="I32" s="394"/>
      <c r="J32" s="78"/>
      <c r="K32" s="18"/>
      <c r="L32" s="580"/>
      <c r="M32" s="580"/>
      <c r="N32" s="600"/>
      <c r="O32" s="418">
        <f t="shared" si="3"/>
        <v>0</v>
      </c>
      <c r="Q32" s="291">
        <v>22</v>
      </c>
      <c r="R32" s="600"/>
      <c r="S32" s="600"/>
      <c r="T32" s="600"/>
      <c r="U32" s="600"/>
      <c r="V32" s="600"/>
      <c r="W32" s="600"/>
      <c r="AC32" t="s">
        <v>596</v>
      </c>
      <c r="AD32">
        <v>6</v>
      </c>
      <c r="AE32">
        <v>15</v>
      </c>
      <c r="AF32">
        <v>21</v>
      </c>
      <c r="AH32">
        <v>6</v>
      </c>
      <c r="AI32">
        <v>6</v>
      </c>
      <c r="AJ32">
        <v>27</v>
      </c>
    </row>
    <row r="33" spans="1:36" x14ac:dyDescent="0.2">
      <c r="A33" s="703"/>
      <c r="B33" s="710"/>
      <c r="C33" s="311" t="s">
        <v>33</v>
      </c>
      <c r="D33" s="579"/>
      <c r="E33" s="579">
        <v>1</v>
      </c>
      <c r="F33" s="579">
        <v>1</v>
      </c>
      <c r="G33" s="579">
        <v>1</v>
      </c>
      <c r="H33" s="579"/>
      <c r="I33" s="393">
        <v>1</v>
      </c>
      <c r="J33" s="78"/>
      <c r="K33" s="15">
        <f t="shared" si="0"/>
        <v>1</v>
      </c>
      <c r="L33" s="579">
        <f t="shared" si="1"/>
        <v>1</v>
      </c>
      <c r="M33" s="579">
        <f t="shared" si="2"/>
        <v>2</v>
      </c>
      <c r="N33" s="600"/>
      <c r="O33" s="417">
        <f t="shared" si="3"/>
        <v>1.4285714285714285E-2</v>
      </c>
      <c r="Q33" s="291">
        <v>23</v>
      </c>
      <c r="R33" s="600"/>
      <c r="S33" s="600"/>
      <c r="T33" s="600"/>
      <c r="U33" s="600"/>
      <c r="V33" s="600"/>
      <c r="W33" s="600"/>
      <c r="AC33" t="s">
        <v>596</v>
      </c>
      <c r="AD33">
        <v>6</v>
      </c>
      <c r="AE33">
        <v>15</v>
      </c>
      <c r="AF33">
        <v>21</v>
      </c>
      <c r="AH33">
        <v>6</v>
      </c>
      <c r="AI33">
        <v>6</v>
      </c>
      <c r="AJ33">
        <v>27</v>
      </c>
    </row>
    <row r="34" spans="1:36" x14ac:dyDescent="0.2">
      <c r="A34" s="703"/>
      <c r="B34" s="710"/>
      <c r="C34" s="312" t="s">
        <v>34</v>
      </c>
      <c r="D34" s="185"/>
      <c r="E34" s="185"/>
      <c r="F34" s="185"/>
      <c r="G34" s="185">
        <v>1</v>
      </c>
      <c r="H34" s="185">
        <v>2</v>
      </c>
      <c r="I34" s="394">
        <v>3</v>
      </c>
      <c r="J34" s="78"/>
      <c r="K34" s="18">
        <f t="shared" si="0"/>
        <v>1</v>
      </c>
      <c r="L34" s="185">
        <f t="shared" si="1"/>
        <v>2</v>
      </c>
      <c r="M34" s="185">
        <f t="shared" si="2"/>
        <v>3</v>
      </c>
      <c r="O34" s="418">
        <f t="shared" si="3"/>
        <v>2.1428571428571429E-2</v>
      </c>
      <c r="Q34" s="291">
        <v>24</v>
      </c>
      <c r="R34" s="600"/>
      <c r="S34" s="600"/>
      <c r="T34" s="600"/>
      <c r="U34" s="600"/>
      <c r="V34" s="600"/>
      <c r="W34" s="600"/>
      <c r="AC34" t="s">
        <v>596</v>
      </c>
      <c r="AD34">
        <v>6</v>
      </c>
      <c r="AE34">
        <v>15</v>
      </c>
      <c r="AF34">
        <v>21</v>
      </c>
      <c r="AH34">
        <v>6</v>
      </c>
      <c r="AI34">
        <v>6</v>
      </c>
      <c r="AJ34">
        <v>27</v>
      </c>
    </row>
    <row r="35" spans="1:36" ht="13.5" x14ac:dyDescent="0.25">
      <c r="A35" s="703"/>
      <c r="B35" s="694" t="s">
        <v>636</v>
      </c>
      <c r="C35" s="739"/>
      <c r="D35" s="416">
        <v>6</v>
      </c>
      <c r="E35" s="416">
        <v>6</v>
      </c>
      <c r="F35" s="520">
        <v>12</v>
      </c>
      <c r="G35" s="416">
        <v>3</v>
      </c>
      <c r="H35" s="416">
        <v>3</v>
      </c>
      <c r="I35" s="521">
        <v>6</v>
      </c>
      <c r="J35" s="77"/>
      <c r="K35" s="415">
        <f t="shared" si="0"/>
        <v>9</v>
      </c>
      <c r="L35" s="416">
        <f t="shared" si="1"/>
        <v>9</v>
      </c>
      <c r="M35" s="521">
        <f t="shared" si="2"/>
        <v>18</v>
      </c>
      <c r="N35" s="600"/>
      <c r="O35" s="575">
        <f t="shared" si="3"/>
        <v>0.12857142857142856</v>
      </c>
      <c r="Q35" s="291" t="s">
        <v>350</v>
      </c>
      <c r="R35" s="600"/>
      <c r="S35" s="600"/>
      <c r="T35" s="600"/>
      <c r="U35" s="600"/>
      <c r="V35" s="600"/>
      <c r="W35" s="600"/>
      <c r="AC35" t="s">
        <v>74</v>
      </c>
      <c r="AD35">
        <v>2</v>
      </c>
      <c r="AE35">
        <v>4</v>
      </c>
      <c r="AF35">
        <v>6</v>
      </c>
      <c r="AJ35">
        <v>6</v>
      </c>
    </row>
    <row r="36" spans="1:36" ht="12.75" customHeight="1" x14ac:dyDescent="0.2">
      <c r="A36" s="703"/>
      <c r="B36" s="710" t="s">
        <v>710</v>
      </c>
      <c r="C36" s="310">
        <v>7</v>
      </c>
      <c r="D36" s="579"/>
      <c r="E36" s="579"/>
      <c r="F36" s="579"/>
      <c r="G36" s="579"/>
      <c r="H36" s="579"/>
      <c r="I36" s="393"/>
      <c r="J36" s="78"/>
      <c r="K36" s="15"/>
      <c r="L36" s="579"/>
      <c r="M36" s="579"/>
      <c r="N36" s="600"/>
      <c r="O36" s="417">
        <f t="shared" si="3"/>
        <v>0</v>
      </c>
      <c r="Q36" s="291">
        <v>7</v>
      </c>
      <c r="R36" s="600"/>
      <c r="S36" s="600"/>
      <c r="T36" s="600"/>
      <c r="U36" s="600"/>
      <c r="V36" s="600"/>
      <c r="W36" s="600"/>
      <c r="AC36" t="s">
        <v>75</v>
      </c>
      <c r="AD36">
        <v>2</v>
      </c>
      <c r="AE36">
        <v>4</v>
      </c>
      <c r="AF36">
        <v>6</v>
      </c>
      <c r="AJ36">
        <v>6</v>
      </c>
    </row>
    <row r="37" spans="1:36" x14ac:dyDescent="0.2">
      <c r="A37" s="703"/>
      <c r="B37" s="710"/>
      <c r="C37" s="311" t="s">
        <v>36</v>
      </c>
      <c r="D37" s="580">
        <v>7</v>
      </c>
      <c r="E37" s="580"/>
      <c r="F37" s="580">
        <v>7</v>
      </c>
      <c r="G37" s="580"/>
      <c r="H37" s="580">
        <v>1</v>
      </c>
      <c r="I37" s="394">
        <v>1</v>
      </c>
      <c r="J37" s="78"/>
      <c r="K37" s="18">
        <f t="shared" si="0"/>
        <v>7</v>
      </c>
      <c r="L37" s="580">
        <f t="shared" si="1"/>
        <v>1</v>
      </c>
      <c r="M37" s="580">
        <f t="shared" si="2"/>
        <v>8</v>
      </c>
      <c r="N37" s="600"/>
      <c r="O37" s="418">
        <f t="shared" si="3"/>
        <v>5.7142857142857141E-2</v>
      </c>
      <c r="Q37" s="291">
        <v>71</v>
      </c>
      <c r="R37" s="600"/>
      <c r="S37" s="600"/>
      <c r="T37" s="600"/>
      <c r="U37" s="600"/>
      <c r="V37" s="600"/>
      <c r="W37" s="600"/>
      <c r="AC37">
        <v>85</v>
      </c>
      <c r="AE37">
        <v>1</v>
      </c>
      <c r="AF37">
        <v>1</v>
      </c>
      <c r="AJ37">
        <v>1</v>
      </c>
    </row>
    <row r="38" spans="1:36" x14ac:dyDescent="0.2">
      <c r="A38" s="703"/>
      <c r="B38" s="710"/>
      <c r="C38" s="311" t="s">
        <v>37</v>
      </c>
      <c r="D38" s="183"/>
      <c r="E38" s="183"/>
      <c r="F38" s="183"/>
      <c r="G38" s="183"/>
      <c r="H38" s="183"/>
      <c r="I38" s="393"/>
      <c r="J38" s="78"/>
      <c r="K38" s="15"/>
      <c r="L38" s="183"/>
      <c r="M38" s="183"/>
      <c r="O38" s="417">
        <f t="shared" si="3"/>
        <v>0</v>
      </c>
      <c r="Q38" s="291">
        <v>72</v>
      </c>
      <c r="R38" s="600"/>
      <c r="S38" s="600"/>
      <c r="T38" s="600"/>
      <c r="U38" s="600"/>
      <c r="V38" s="600"/>
      <c r="W38" s="600"/>
      <c r="AC38">
        <v>86</v>
      </c>
      <c r="AD38">
        <v>2</v>
      </c>
      <c r="AE38">
        <v>3</v>
      </c>
      <c r="AF38">
        <v>5</v>
      </c>
      <c r="AJ38">
        <v>5</v>
      </c>
    </row>
    <row r="39" spans="1:36" x14ac:dyDescent="0.2">
      <c r="A39" s="703"/>
      <c r="B39" s="710"/>
      <c r="C39" s="311" t="s">
        <v>38</v>
      </c>
      <c r="D39" s="185"/>
      <c r="E39" s="185"/>
      <c r="F39" s="185"/>
      <c r="G39" s="185"/>
      <c r="H39" s="185"/>
      <c r="I39" s="394"/>
      <c r="J39" s="78"/>
      <c r="K39" s="18"/>
      <c r="L39" s="185"/>
      <c r="M39" s="185"/>
      <c r="O39" s="418">
        <f t="shared" si="3"/>
        <v>0</v>
      </c>
      <c r="Q39" s="291">
        <v>73</v>
      </c>
      <c r="R39" s="600"/>
      <c r="S39" s="600"/>
      <c r="T39" s="600"/>
      <c r="U39" s="600"/>
      <c r="V39" s="600"/>
      <c r="W39" s="600"/>
      <c r="AC39" t="s">
        <v>592</v>
      </c>
      <c r="AD39">
        <v>4</v>
      </c>
      <c r="AE39">
        <v>11</v>
      </c>
      <c r="AF39">
        <v>15</v>
      </c>
      <c r="AG39">
        <v>1</v>
      </c>
      <c r="AH39">
        <v>7</v>
      </c>
      <c r="AI39">
        <v>8</v>
      </c>
      <c r="AJ39">
        <v>23</v>
      </c>
    </row>
    <row r="40" spans="1:36" x14ac:dyDescent="0.2">
      <c r="A40" s="703"/>
      <c r="B40" s="710"/>
      <c r="C40" s="311" t="s">
        <v>39</v>
      </c>
      <c r="D40" s="204"/>
      <c r="E40" s="204">
        <v>1</v>
      </c>
      <c r="F40" s="204">
        <v>1</v>
      </c>
      <c r="G40" s="204"/>
      <c r="H40" s="204"/>
      <c r="I40" s="407"/>
      <c r="J40" s="78"/>
      <c r="K40" s="21"/>
      <c r="L40" s="204">
        <f t="shared" si="1"/>
        <v>1</v>
      </c>
      <c r="M40" s="204">
        <f t="shared" si="2"/>
        <v>1</v>
      </c>
      <c r="O40" s="419">
        <f t="shared" si="3"/>
        <v>7.1428571428571426E-3</v>
      </c>
      <c r="Q40" s="291">
        <v>74</v>
      </c>
      <c r="R40" s="600"/>
      <c r="S40" s="600"/>
      <c r="T40" s="600"/>
      <c r="U40" s="600"/>
      <c r="V40" s="600"/>
      <c r="W40" s="600"/>
      <c r="AC40" t="s">
        <v>595</v>
      </c>
      <c r="AD40">
        <v>1</v>
      </c>
      <c r="AE40">
        <v>2</v>
      </c>
      <c r="AF40">
        <v>3</v>
      </c>
      <c r="AJ40">
        <v>3</v>
      </c>
    </row>
    <row r="41" spans="1:36" ht="13.5" x14ac:dyDescent="0.25">
      <c r="A41" s="703"/>
      <c r="B41" s="694" t="s">
        <v>600</v>
      </c>
      <c r="C41" s="739"/>
      <c r="D41" s="416">
        <v>7</v>
      </c>
      <c r="E41" s="416">
        <v>1</v>
      </c>
      <c r="F41" s="520">
        <v>8</v>
      </c>
      <c r="G41" s="416"/>
      <c r="H41" s="416">
        <v>1</v>
      </c>
      <c r="I41" s="521">
        <v>1</v>
      </c>
      <c r="J41" s="77"/>
      <c r="K41" s="415">
        <f t="shared" si="0"/>
        <v>7</v>
      </c>
      <c r="L41" s="416">
        <f t="shared" si="1"/>
        <v>2</v>
      </c>
      <c r="M41" s="521">
        <f t="shared" si="2"/>
        <v>9</v>
      </c>
      <c r="O41" s="81">
        <f t="shared" si="3"/>
        <v>6.4285714285714279E-2</v>
      </c>
      <c r="Q41" s="291" t="s">
        <v>363</v>
      </c>
      <c r="R41" s="600"/>
      <c r="S41" s="600"/>
      <c r="T41" s="600"/>
      <c r="U41" s="600"/>
      <c r="V41" s="600"/>
      <c r="W41" s="600"/>
      <c r="AC41">
        <v>64</v>
      </c>
      <c r="AD41">
        <v>1</v>
      </c>
      <c r="AE41">
        <v>2</v>
      </c>
      <c r="AF41">
        <v>3</v>
      </c>
      <c r="AJ41">
        <v>3</v>
      </c>
    </row>
    <row r="42" spans="1:36" ht="12.75" customHeight="1" x14ac:dyDescent="0.2">
      <c r="A42" s="703"/>
      <c r="B42" s="710" t="s">
        <v>637</v>
      </c>
      <c r="C42" s="311" t="s">
        <v>41</v>
      </c>
      <c r="D42" s="183"/>
      <c r="E42" s="183"/>
      <c r="F42" s="183"/>
      <c r="G42" s="183"/>
      <c r="H42" s="183"/>
      <c r="I42" s="393"/>
      <c r="J42" s="522"/>
      <c r="K42" s="15"/>
      <c r="L42" s="183"/>
      <c r="M42" s="183"/>
      <c r="O42" s="417">
        <f t="shared" si="3"/>
        <v>0</v>
      </c>
      <c r="Q42" s="291">
        <v>76</v>
      </c>
      <c r="R42" s="600"/>
      <c r="S42" s="600"/>
      <c r="T42" s="600"/>
      <c r="U42" s="600"/>
      <c r="V42" s="600"/>
      <c r="W42" s="600"/>
      <c r="AC42" t="s">
        <v>381</v>
      </c>
      <c r="AD42">
        <v>1</v>
      </c>
      <c r="AE42">
        <v>5</v>
      </c>
      <c r="AF42">
        <v>6</v>
      </c>
      <c r="AH42">
        <v>1</v>
      </c>
      <c r="AI42">
        <v>1</v>
      </c>
      <c r="AJ42">
        <v>7</v>
      </c>
    </row>
    <row r="43" spans="1:36" x14ac:dyDescent="0.2">
      <c r="A43" s="703"/>
      <c r="B43" s="710"/>
      <c r="C43" s="464" t="s">
        <v>276</v>
      </c>
      <c r="D43" s="204"/>
      <c r="E43" s="204"/>
      <c r="F43" s="204"/>
      <c r="G43" s="204"/>
      <c r="H43" s="204"/>
      <c r="I43" s="407"/>
      <c r="J43" s="523"/>
      <c r="K43" s="21"/>
      <c r="L43" s="204"/>
      <c r="M43" s="204"/>
      <c r="O43" s="419">
        <f t="shared" si="3"/>
        <v>0</v>
      </c>
      <c r="Q43" s="291">
        <v>77</v>
      </c>
      <c r="R43" s="600"/>
      <c r="S43" s="600"/>
      <c r="T43" s="600"/>
      <c r="U43" s="600"/>
      <c r="V43" s="600"/>
      <c r="W43" s="600"/>
      <c r="AC43">
        <v>31</v>
      </c>
      <c r="AD43">
        <v>1</v>
      </c>
      <c r="AE43">
        <v>4</v>
      </c>
      <c r="AF43">
        <v>5</v>
      </c>
      <c r="AJ43">
        <v>5</v>
      </c>
    </row>
    <row r="44" spans="1:36" ht="13.5" x14ac:dyDescent="0.25">
      <c r="A44" s="704"/>
      <c r="B44" s="694" t="s">
        <v>42</v>
      </c>
      <c r="C44" s="739"/>
      <c r="D44" s="416"/>
      <c r="E44" s="416"/>
      <c r="F44" s="520"/>
      <c r="G44" s="416"/>
      <c r="H44" s="416"/>
      <c r="I44" s="521"/>
      <c r="J44" s="77"/>
      <c r="K44" s="415"/>
      <c r="L44" s="416"/>
      <c r="M44" s="521"/>
      <c r="N44" s="600"/>
      <c r="O44" s="608">
        <f t="shared" si="3"/>
        <v>0</v>
      </c>
      <c r="Q44" s="291" t="s">
        <v>40</v>
      </c>
      <c r="R44" s="600"/>
      <c r="S44" s="600"/>
      <c r="T44" s="600"/>
      <c r="U44" s="600"/>
      <c r="V44" s="600"/>
      <c r="W44" s="600"/>
      <c r="AC44">
        <v>32</v>
      </c>
      <c r="AE44">
        <v>1</v>
      </c>
      <c r="AF44">
        <v>1</v>
      </c>
      <c r="AH44">
        <v>1</v>
      </c>
      <c r="AI44">
        <v>1</v>
      </c>
      <c r="AJ44">
        <v>2</v>
      </c>
    </row>
    <row r="45" spans="1:36" x14ac:dyDescent="0.2">
      <c r="A45" s="698" t="s">
        <v>602</v>
      </c>
      <c r="B45" s="698"/>
      <c r="C45" s="740"/>
      <c r="D45" s="530">
        <v>18</v>
      </c>
      <c r="E45" s="530">
        <v>7</v>
      </c>
      <c r="F45" s="531">
        <v>25</v>
      </c>
      <c r="G45" s="530">
        <v>4</v>
      </c>
      <c r="H45" s="530">
        <v>5</v>
      </c>
      <c r="I45" s="531">
        <v>9</v>
      </c>
      <c r="J45" s="77"/>
      <c r="K45" s="530">
        <f t="shared" si="0"/>
        <v>22</v>
      </c>
      <c r="L45" s="530">
        <f t="shared" si="1"/>
        <v>12</v>
      </c>
      <c r="M45" s="531">
        <f t="shared" si="2"/>
        <v>34</v>
      </c>
      <c r="N45" s="600"/>
      <c r="O45" s="609">
        <f t="shared" si="3"/>
        <v>0.24285714285714285</v>
      </c>
      <c r="Q45" s="291" t="s">
        <v>591</v>
      </c>
      <c r="R45" s="600"/>
      <c r="S45" s="600"/>
      <c r="T45" s="600"/>
      <c r="U45" s="600"/>
      <c r="V45" s="600"/>
      <c r="W45" s="600"/>
      <c r="AC45" t="s">
        <v>593</v>
      </c>
      <c r="AE45">
        <v>2</v>
      </c>
      <c r="AF45">
        <v>2</v>
      </c>
      <c r="AH45">
        <v>3</v>
      </c>
      <c r="AI45">
        <v>3</v>
      </c>
      <c r="AJ45">
        <v>5</v>
      </c>
    </row>
    <row r="46" spans="1:36" ht="12.75" customHeight="1" x14ac:dyDescent="0.2">
      <c r="A46" s="702" t="s">
        <v>592</v>
      </c>
      <c r="B46" s="713" t="s">
        <v>638</v>
      </c>
      <c r="C46" s="310" t="s">
        <v>45</v>
      </c>
      <c r="D46" s="185"/>
      <c r="E46" s="185"/>
      <c r="F46" s="185"/>
      <c r="G46" s="185"/>
      <c r="H46" s="185"/>
      <c r="I46" s="394"/>
      <c r="J46" s="78"/>
      <c r="K46" s="18"/>
      <c r="L46" s="185"/>
      <c r="M46" s="185"/>
      <c r="O46" s="418">
        <f t="shared" si="3"/>
        <v>0</v>
      </c>
      <c r="Q46" s="291">
        <v>25</v>
      </c>
      <c r="R46" s="600"/>
      <c r="S46" s="600"/>
      <c r="T46" s="600"/>
      <c r="U46" s="600"/>
      <c r="V46" s="600"/>
      <c r="W46" s="600"/>
      <c r="AC46">
        <v>27</v>
      </c>
      <c r="AE46">
        <v>2</v>
      </c>
      <c r="AF46">
        <v>2</v>
      </c>
      <c r="AH46">
        <v>3</v>
      </c>
      <c r="AI46">
        <v>3</v>
      </c>
      <c r="AJ46">
        <v>5</v>
      </c>
    </row>
    <row r="47" spans="1:36" x14ac:dyDescent="0.2">
      <c r="A47" s="703"/>
      <c r="B47" s="710"/>
      <c r="C47" s="311" t="s">
        <v>46</v>
      </c>
      <c r="D47" s="579"/>
      <c r="E47" s="579"/>
      <c r="F47" s="579"/>
      <c r="G47" s="579"/>
      <c r="H47" s="579"/>
      <c r="I47" s="393"/>
      <c r="J47" s="78"/>
      <c r="K47" s="15"/>
      <c r="L47" s="579"/>
      <c r="M47" s="579"/>
      <c r="N47" s="600"/>
      <c r="O47" s="417">
        <f t="shared" si="3"/>
        <v>0</v>
      </c>
      <c r="Q47" s="291">
        <v>26</v>
      </c>
      <c r="R47" s="600"/>
      <c r="S47" s="600"/>
      <c r="T47" s="600"/>
      <c r="U47" s="600"/>
      <c r="V47" s="600"/>
      <c r="W47" s="600"/>
      <c r="AC47" t="s">
        <v>594</v>
      </c>
      <c r="AD47">
        <v>2</v>
      </c>
      <c r="AE47">
        <v>1</v>
      </c>
      <c r="AF47">
        <v>3</v>
      </c>
      <c r="AG47">
        <v>1</v>
      </c>
      <c r="AH47">
        <v>1</v>
      </c>
      <c r="AI47">
        <v>2</v>
      </c>
      <c r="AJ47">
        <v>5</v>
      </c>
    </row>
    <row r="48" spans="1:36" x14ac:dyDescent="0.2">
      <c r="A48" s="703"/>
      <c r="B48" s="710"/>
      <c r="C48" s="311" t="s">
        <v>47</v>
      </c>
      <c r="D48" s="580"/>
      <c r="E48" s="580">
        <v>2</v>
      </c>
      <c r="F48" s="580">
        <v>2</v>
      </c>
      <c r="G48" s="580"/>
      <c r="H48" s="580">
        <v>3</v>
      </c>
      <c r="I48" s="394">
        <v>3</v>
      </c>
      <c r="J48" s="78"/>
      <c r="K48" s="18"/>
      <c r="L48" s="580">
        <f t="shared" si="1"/>
        <v>5</v>
      </c>
      <c r="M48" s="580">
        <f t="shared" si="2"/>
        <v>5</v>
      </c>
      <c r="N48" s="600"/>
      <c r="O48" s="418">
        <f t="shared" si="3"/>
        <v>3.5714285714285712E-2</v>
      </c>
      <c r="Q48" s="291">
        <v>27</v>
      </c>
      <c r="R48" s="600"/>
      <c r="S48" s="600"/>
      <c r="T48" s="600"/>
      <c r="U48" s="600"/>
      <c r="V48" s="600"/>
      <c r="W48" s="600"/>
      <c r="AC48">
        <v>61</v>
      </c>
      <c r="AE48">
        <v>1</v>
      </c>
      <c r="AF48">
        <v>1</v>
      </c>
      <c r="AH48">
        <v>1</v>
      </c>
      <c r="AI48">
        <v>1</v>
      </c>
      <c r="AJ48">
        <v>2</v>
      </c>
    </row>
    <row r="49" spans="1:36" ht="13.5" x14ac:dyDescent="0.25">
      <c r="A49" s="703"/>
      <c r="B49" s="694" t="s">
        <v>639</v>
      </c>
      <c r="C49" s="739"/>
      <c r="D49" s="416"/>
      <c r="E49" s="416">
        <v>2</v>
      </c>
      <c r="F49" s="520">
        <v>2</v>
      </c>
      <c r="G49" s="416"/>
      <c r="H49" s="416">
        <v>3</v>
      </c>
      <c r="I49" s="521">
        <v>3</v>
      </c>
      <c r="J49" s="77"/>
      <c r="K49" s="415"/>
      <c r="L49" s="416">
        <f t="shared" si="1"/>
        <v>5</v>
      </c>
      <c r="M49" s="521">
        <f t="shared" si="2"/>
        <v>5</v>
      </c>
      <c r="N49" s="600"/>
      <c r="O49" s="575">
        <f t="shared" si="3"/>
        <v>3.5714285714285712E-2</v>
      </c>
      <c r="Q49" s="291" t="s">
        <v>593</v>
      </c>
      <c r="R49" s="600"/>
      <c r="S49" s="600"/>
      <c r="T49" s="600"/>
      <c r="U49" s="600"/>
      <c r="V49" s="600"/>
      <c r="W49" s="600"/>
      <c r="AC49">
        <v>62</v>
      </c>
      <c r="AD49">
        <v>2</v>
      </c>
      <c r="AF49">
        <v>2</v>
      </c>
      <c r="AJ49">
        <v>2</v>
      </c>
    </row>
    <row r="50" spans="1:36" ht="12.75" customHeight="1" x14ac:dyDescent="0.2">
      <c r="A50" s="703"/>
      <c r="B50" s="710" t="s">
        <v>640</v>
      </c>
      <c r="C50" s="310" t="s">
        <v>48</v>
      </c>
      <c r="D50" s="185"/>
      <c r="E50" s="185"/>
      <c r="F50" s="185"/>
      <c r="G50" s="185"/>
      <c r="H50" s="185">
        <v>1</v>
      </c>
      <c r="I50" s="394">
        <v>1</v>
      </c>
      <c r="J50" s="78"/>
      <c r="K50" s="18"/>
      <c r="L50" s="185">
        <f t="shared" si="1"/>
        <v>1</v>
      </c>
      <c r="M50" s="185">
        <f t="shared" si="2"/>
        <v>1</v>
      </c>
      <c r="O50" s="418">
        <f t="shared" si="3"/>
        <v>7.1428571428571426E-3</v>
      </c>
      <c r="Q50" s="291">
        <v>28</v>
      </c>
      <c r="R50" s="600"/>
      <c r="S50" s="600"/>
      <c r="T50" s="600"/>
      <c r="U50" s="600"/>
      <c r="V50" s="600"/>
      <c r="W50" s="600"/>
      <c r="AC50">
        <v>63</v>
      </c>
      <c r="AG50">
        <v>1</v>
      </c>
      <c r="AI50">
        <v>1</v>
      </c>
      <c r="AJ50">
        <v>1</v>
      </c>
    </row>
    <row r="51" spans="1:36" x14ac:dyDescent="0.2">
      <c r="A51" s="703"/>
      <c r="B51" s="710"/>
      <c r="C51" s="311" t="s">
        <v>49</v>
      </c>
      <c r="D51" s="579"/>
      <c r="E51" s="579"/>
      <c r="F51" s="579"/>
      <c r="G51" s="579"/>
      <c r="H51" s="579"/>
      <c r="I51" s="393"/>
      <c r="J51" s="78"/>
      <c r="K51" s="15"/>
      <c r="L51" s="579"/>
      <c r="M51" s="579"/>
      <c r="N51" s="600"/>
      <c r="O51" s="417">
        <f t="shared" si="3"/>
        <v>0</v>
      </c>
      <c r="Q51" s="291">
        <v>29</v>
      </c>
      <c r="R51" s="600"/>
      <c r="S51" s="600"/>
      <c r="T51" s="600"/>
      <c r="U51" s="600"/>
      <c r="V51" s="600"/>
      <c r="W51" s="600"/>
      <c r="AC51" t="s">
        <v>377</v>
      </c>
      <c r="AH51">
        <v>2</v>
      </c>
      <c r="AI51">
        <v>2</v>
      </c>
      <c r="AJ51">
        <v>2</v>
      </c>
    </row>
    <row r="52" spans="1:36" x14ac:dyDescent="0.2">
      <c r="A52" s="703"/>
      <c r="B52" s="710"/>
      <c r="C52" s="312">
        <v>30</v>
      </c>
      <c r="D52" s="580"/>
      <c r="E52" s="580"/>
      <c r="F52" s="580"/>
      <c r="G52" s="580"/>
      <c r="H52" s="580">
        <v>1</v>
      </c>
      <c r="I52" s="394">
        <v>1</v>
      </c>
      <c r="J52" s="78"/>
      <c r="K52" s="18"/>
      <c r="L52" s="580">
        <f t="shared" si="1"/>
        <v>1</v>
      </c>
      <c r="M52" s="580">
        <f t="shared" si="2"/>
        <v>1</v>
      </c>
      <c r="N52" s="600"/>
      <c r="O52" s="418">
        <f t="shared" si="3"/>
        <v>7.1428571428571426E-3</v>
      </c>
      <c r="Q52" s="291">
        <v>3</v>
      </c>
      <c r="R52" s="600"/>
      <c r="S52" s="600"/>
      <c r="T52" s="600"/>
      <c r="U52" s="600"/>
      <c r="V52" s="600"/>
      <c r="W52" s="600"/>
      <c r="AC52">
        <v>28</v>
      </c>
      <c r="AH52">
        <v>1</v>
      </c>
      <c r="AI52">
        <v>1</v>
      </c>
      <c r="AJ52">
        <v>1</v>
      </c>
    </row>
    <row r="53" spans="1:36" ht="13.5" x14ac:dyDescent="0.25">
      <c r="A53" s="703"/>
      <c r="B53" s="694" t="s">
        <v>641</v>
      </c>
      <c r="C53" s="739"/>
      <c r="D53" s="416"/>
      <c r="E53" s="416"/>
      <c r="F53" s="520"/>
      <c r="G53" s="416"/>
      <c r="H53" s="416">
        <v>2</v>
      </c>
      <c r="I53" s="521">
        <v>2</v>
      </c>
      <c r="J53" s="77"/>
      <c r="K53" s="415"/>
      <c r="L53" s="416">
        <f t="shared" si="1"/>
        <v>2</v>
      </c>
      <c r="M53" s="521">
        <f t="shared" si="2"/>
        <v>2</v>
      </c>
      <c r="N53" s="600"/>
      <c r="O53" s="575">
        <f t="shared" si="3"/>
        <v>1.4285714285714285E-2</v>
      </c>
      <c r="Q53" s="291" t="s">
        <v>377</v>
      </c>
      <c r="R53" s="600"/>
      <c r="S53" s="600"/>
      <c r="T53" s="600"/>
      <c r="U53" s="600"/>
      <c r="V53" s="600"/>
      <c r="W53" s="600"/>
      <c r="AC53">
        <v>3</v>
      </c>
      <c r="AH53">
        <v>1</v>
      </c>
      <c r="AI53">
        <v>1</v>
      </c>
      <c r="AJ53">
        <v>1</v>
      </c>
    </row>
    <row r="54" spans="1:36" ht="12.75" customHeight="1" x14ac:dyDescent="0.2">
      <c r="A54" s="703"/>
      <c r="B54" s="710" t="s">
        <v>642</v>
      </c>
      <c r="C54" s="310" t="s">
        <v>52</v>
      </c>
      <c r="D54" s="185">
        <v>1</v>
      </c>
      <c r="E54" s="185">
        <v>4</v>
      </c>
      <c r="F54" s="185">
        <v>5</v>
      </c>
      <c r="G54" s="185"/>
      <c r="H54" s="185"/>
      <c r="I54" s="394"/>
      <c r="J54" s="78"/>
      <c r="K54" s="18">
        <f t="shared" si="0"/>
        <v>1</v>
      </c>
      <c r="L54" s="185">
        <f t="shared" si="1"/>
        <v>4</v>
      </c>
      <c r="M54" s="185">
        <f t="shared" si="2"/>
        <v>5</v>
      </c>
      <c r="O54" s="418">
        <f t="shared" si="3"/>
        <v>3.5714285714285712E-2</v>
      </c>
      <c r="Q54" s="291">
        <v>31</v>
      </c>
      <c r="R54" s="600"/>
      <c r="S54" s="600"/>
      <c r="T54" s="600"/>
      <c r="U54" s="600"/>
      <c r="V54" s="600"/>
      <c r="W54" s="600"/>
      <c r="AC54" t="s">
        <v>385</v>
      </c>
      <c r="AE54">
        <v>1</v>
      </c>
      <c r="AF54">
        <v>1</v>
      </c>
      <c r="AJ54">
        <v>1</v>
      </c>
    </row>
    <row r="55" spans="1:36" x14ac:dyDescent="0.2">
      <c r="A55" s="703"/>
      <c r="B55" s="710"/>
      <c r="C55" s="311" t="s">
        <v>53</v>
      </c>
      <c r="D55" s="185"/>
      <c r="E55" s="185">
        <v>1</v>
      </c>
      <c r="F55" s="185">
        <v>1</v>
      </c>
      <c r="G55" s="185"/>
      <c r="H55" s="185">
        <v>1</v>
      </c>
      <c r="I55" s="394">
        <v>1</v>
      </c>
      <c r="J55" s="78"/>
      <c r="K55" s="18"/>
      <c r="L55" s="185">
        <f t="shared" si="1"/>
        <v>2</v>
      </c>
      <c r="M55" s="185">
        <f t="shared" si="2"/>
        <v>2</v>
      </c>
      <c r="O55" s="418">
        <f t="shared" si="3"/>
        <v>1.4285714285714285E-2</v>
      </c>
      <c r="Q55" s="291">
        <v>32</v>
      </c>
      <c r="R55" s="600"/>
      <c r="S55" s="600"/>
      <c r="T55" s="600"/>
      <c r="U55" s="600"/>
      <c r="V55" s="600"/>
      <c r="W55" s="600"/>
      <c r="AC55">
        <v>35</v>
      </c>
      <c r="AE55">
        <v>1</v>
      </c>
      <c r="AF55">
        <v>1</v>
      </c>
      <c r="AJ55">
        <v>1</v>
      </c>
    </row>
    <row r="56" spans="1:36" x14ac:dyDescent="0.2">
      <c r="A56" s="703"/>
      <c r="B56" s="710"/>
      <c r="C56" s="312" t="s">
        <v>54</v>
      </c>
      <c r="D56" s="204"/>
      <c r="E56" s="204"/>
      <c r="F56" s="204"/>
      <c r="G56" s="204"/>
      <c r="H56" s="204"/>
      <c r="I56" s="407"/>
      <c r="J56" s="78"/>
      <c r="K56" s="21"/>
      <c r="L56" s="204"/>
      <c r="M56" s="204"/>
      <c r="O56" s="419">
        <f t="shared" si="3"/>
        <v>0</v>
      </c>
      <c r="Q56" s="291">
        <v>33</v>
      </c>
      <c r="R56" s="600"/>
      <c r="S56" s="600"/>
      <c r="T56" s="600"/>
      <c r="U56" s="600"/>
      <c r="V56" s="600"/>
      <c r="W56" s="600"/>
    </row>
    <row r="57" spans="1:36" ht="13.5" x14ac:dyDescent="0.25">
      <c r="A57" s="703"/>
      <c r="B57" s="694" t="s">
        <v>643</v>
      </c>
      <c r="C57" s="739"/>
      <c r="D57" s="416">
        <v>1</v>
      </c>
      <c r="E57" s="416">
        <v>5</v>
      </c>
      <c r="F57" s="520">
        <v>6</v>
      </c>
      <c r="G57" s="416"/>
      <c r="H57" s="416">
        <v>1</v>
      </c>
      <c r="I57" s="521">
        <v>1</v>
      </c>
      <c r="J57" s="77"/>
      <c r="K57" s="415">
        <f t="shared" si="0"/>
        <v>1</v>
      </c>
      <c r="L57" s="416">
        <f t="shared" si="1"/>
        <v>6</v>
      </c>
      <c r="M57" s="521">
        <f t="shared" si="2"/>
        <v>7</v>
      </c>
      <c r="O57" s="81">
        <f t="shared" si="3"/>
        <v>0.05</v>
      </c>
      <c r="Q57" s="291" t="s">
        <v>381</v>
      </c>
      <c r="R57" s="600"/>
      <c r="S57" s="600"/>
      <c r="T57" s="600"/>
      <c r="U57" s="600"/>
      <c r="V57" s="600"/>
      <c r="W57" s="600"/>
    </row>
    <row r="58" spans="1:36" ht="12.75" customHeight="1" x14ac:dyDescent="0.2">
      <c r="A58" s="703"/>
      <c r="B58" s="710" t="s">
        <v>644</v>
      </c>
      <c r="C58" s="310" t="s">
        <v>56</v>
      </c>
      <c r="D58" s="183"/>
      <c r="E58" s="183"/>
      <c r="F58" s="183"/>
      <c r="G58" s="183"/>
      <c r="H58" s="183"/>
      <c r="I58" s="393"/>
      <c r="J58" s="78"/>
      <c r="K58" s="15"/>
      <c r="L58" s="183"/>
      <c r="M58" s="183"/>
      <c r="O58" s="417">
        <f t="shared" si="3"/>
        <v>0</v>
      </c>
      <c r="Q58" s="291">
        <v>34</v>
      </c>
      <c r="R58" s="600"/>
      <c r="S58" s="600"/>
      <c r="T58" s="600"/>
      <c r="U58" s="600"/>
      <c r="V58" s="600"/>
      <c r="W58" s="600"/>
    </row>
    <row r="59" spans="1:36" x14ac:dyDescent="0.2">
      <c r="A59" s="703"/>
      <c r="B59" s="710"/>
      <c r="C59" s="311" t="s">
        <v>57</v>
      </c>
      <c r="D59" s="183"/>
      <c r="E59" s="183">
        <v>1</v>
      </c>
      <c r="F59" s="183">
        <v>1</v>
      </c>
      <c r="G59" s="183"/>
      <c r="H59" s="183"/>
      <c r="I59" s="393"/>
      <c r="J59" s="78"/>
      <c r="K59" s="15"/>
      <c r="L59" s="183">
        <f t="shared" si="1"/>
        <v>1</v>
      </c>
      <c r="M59" s="183">
        <f t="shared" si="2"/>
        <v>1</v>
      </c>
      <c r="O59" s="417">
        <f t="shared" si="3"/>
        <v>7.1428571428571426E-3</v>
      </c>
      <c r="Q59" s="291">
        <v>35</v>
      </c>
      <c r="R59" s="600"/>
      <c r="S59" s="600"/>
      <c r="T59" s="600"/>
      <c r="U59" s="600"/>
      <c r="V59" s="600"/>
      <c r="W59" s="600"/>
    </row>
    <row r="60" spans="1:36" x14ac:dyDescent="0.2">
      <c r="A60" s="703"/>
      <c r="B60" s="710"/>
      <c r="C60" s="311" t="s">
        <v>58</v>
      </c>
      <c r="D60" s="185"/>
      <c r="E60" s="185"/>
      <c r="F60" s="185"/>
      <c r="G60" s="185"/>
      <c r="H60" s="185"/>
      <c r="I60" s="394"/>
      <c r="J60" s="78"/>
      <c r="K60" s="18"/>
      <c r="L60" s="185"/>
      <c r="M60" s="185"/>
      <c r="O60" s="418">
        <f t="shared" si="3"/>
        <v>0</v>
      </c>
      <c r="Q60" s="291">
        <v>36</v>
      </c>
      <c r="R60" s="600"/>
      <c r="S60" s="600"/>
      <c r="T60" s="600"/>
      <c r="U60" s="600"/>
      <c r="V60" s="600"/>
      <c r="W60" s="600"/>
    </row>
    <row r="61" spans="1:36" x14ac:dyDescent="0.2">
      <c r="A61" s="703"/>
      <c r="B61" s="710"/>
      <c r="C61" s="311" t="s">
        <v>59</v>
      </c>
      <c r="D61" s="185"/>
      <c r="E61" s="185"/>
      <c r="F61" s="185"/>
      <c r="G61" s="185"/>
      <c r="H61" s="185"/>
      <c r="I61" s="394"/>
      <c r="J61" s="78"/>
      <c r="K61" s="18"/>
      <c r="L61" s="185"/>
      <c r="M61" s="185"/>
      <c r="O61" s="418">
        <f t="shared" si="3"/>
        <v>0</v>
      </c>
      <c r="Q61" s="291">
        <v>37</v>
      </c>
      <c r="R61" s="600"/>
      <c r="S61" s="600"/>
      <c r="T61" s="600"/>
      <c r="U61" s="600"/>
      <c r="V61" s="600"/>
      <c r="W61" s="600"/>
    </row>
    <row r="62" spans="1:36" ht="13.5" x14ac:dyDescent="0.25">
      <c r="A62" s="703"/>
      <c r="B62" s="694" t="s">
        <v>645</v>
      </c>
      <c r="C62" s="739"/>
      <c r="D62" s="416"/>
      <c r="E62" s="416">
        <v>1</v>
      </c>
      <c r="F62" s="520">
        <v>1</v>
      </c>
      <c r="G62" s="416"/>
      <c r="H62" s="416"/>
      <c r="I62" s="521"/>
      <c r="J62" s="77"/>
      <c r="K62" s="415"/>
      <c r="L62" s="416">
        <f t="shared" si="1"/>
        <v>1</v>
      </c>
      <c r="M62" s="521">
        <f t="shared" si="2"/>
        <v>1</v>
      </c>
      <c r="N62" s="600"/>
      <c r="O62" s="575">
        <f t="shared" si="3"/>
        <v>7.1428571428571426E-3</v>
      </c>
      <c r="Q62" s="291" t="s">
        <v>385</v>
      </c>
      <c r="R62" s="600"/>
      <c r="S62" s="600"/>
      <c r="T62" s="600"/>
      <c r="U62" s="600"/>
      <c r="V62" s="600"/>
      <c r="W62" s="600"/>
    </row>
    <row r="63" spans="1:36" ht="15" customHeight="1" x14ac:dyDescent="0.2">
      <c r="A63" s="703"/>
      <c r="B63" s="710" t="s">
        <v>646</v>
      </c>
      <c r="C63" s="310">
        <v>6</v>
      </c>
      <c r="D63" s="579"/>
      <c r="E63" s="579"/>
      <c r="F63" s="579"/>
      <c r="G63" s="579"/>
      <c r="H63" s="579"/>
      <c r="I63" s="393"/>
      <c r="J63" s="78"/>
      <c r="K63" s="15"/>
      <c r="L63" s="579"/>
      <c r="M63" s="579"/>
      <c r="N63" s="600"/>
      <c r="O63" s="417">
        <f t="shared" si="3"/>
        <v>0</v>
      </c>
      <c r="Q63" s="291">
        <v>6</v>
      </c>
      <c r="R63" s="600"/>
      <c r="S63" s="600"/>
      <c r="T63" s="600"/>
      <c r="U63" s="600"/>
      <c r="V63" s="600"/>
      <c r="W63" s="600"/>
    </row>
    <row r="64" spans="1:36" ht="16.5" customHeight="1" x14ac:dyDescent="0.2">
      <c r="A64" s="703"/>
      <c r="B64" s="710"/>
      <c r="C64" s="311" t="s">
        <v>62</v>
      </c>
      <c r="D64" s="580"/>
      <c r="E64" s="580">
        <v>1</v>
      </c>
      <c r="F64" s="580">
        <v>1</v>
      </c>
      <c r="G64" s="580"/>
      <c r="H64" s="580">
        <v>1</v>
      </c>
      <c r="I64" s="394">
        <v>1</v>
      </c>
      <c r="J64" s="78"/>
      <c r="K64" s="18"/>
      <c r="L64" s="580">
        <f t="shared" si="1"/>
        <v>2</v>
      </c>
      <c r="M64" s="580">
        <f t="shared" si="2"/>
        <v>2</v>
      </c>
      <c r="N64" s="600"/>
      <c r="O64" s="418">
        <f t="shared" si="3"/>
        <v>1.4285714285714285E-2</v>
      </c>
      <c r="Q64" s="291">
        <v>61</v>
      </c>
      <c r="R64" s="600"/>
      <c r="S64" s="600"/>
      <c r="T64" s="600"/>
      <c r="U64" s="600"/>
      <c r="V64" s="600"/>
      <c r="W64" s="600"/>
    </row>
    <row r="65" spans="1:23" ht="14.25" customHeight="1" x14ac:dyDescent="0.2">
      <c r="A65" s="703"/>
      <c r="B65" s="710"/>
      <c r="C65" s="311" t="s">
        <v>63</v>
      </c>
      <c r="D65" s="580">
        <v>2</v>
      </c>
      <c r="E65" s="580"/>
      <c r="F65" s="580">
        <v>2</v>
      </c>
      <c r="G65" s="580"/>
      <c r="H65" s="580"/>
      <c r="I65" s="394"/>
      <c r="J65" s="78"/>
      <c r="K65" s="18">
        <f t="shared" si="0"/>
        <v>2</v>
      </c>
      <c r="L65" s="580"/>
      <c r="M65" s="580">
        <f t="shared" si="2"/>
        <v>2</v>
      </c>
      <c r="N65" s="600"/>
      <c r="O65" s="418">
        <f t="shared" si="3"/>
        <v>1.4285714285714285E-2</v>
      </c>
      <c r="Q65" s="291">
        <v>62</v>
      </c>
      <c r="R65" s="600"/>
      <c r="S65" s="600"/>
      <c r="T65" s="600"/>
      <c r="U65" s="600"/>
      <c r="V65" s="600"/>
      <c r="W65" s="600"/>
    </row>
    <row r="66" spans="1:23" ht="18.75" customHeight="1" x14ac:dyDescent="0.2">
      <c r="A66" s="703"/>
      <c r="B66" s="710"/>
      <c r="C66" s="311" t="s">
        <v>64</v>
      </c>
      <c r="D66" s="414"/>
      <c r="E66" s="414"/>
      <c r="F66" s="414"/>
      <c r="G66" s="414">
        <v>1</v>
      </c>
      <c r="H66" s="414"/>
      <c r="I66" s="424">
        <v>1</v>
      </c>
      <c r="J66" s="78"/>
      <c r="K66" s="413">
        <f t="shared" si="0"/>
        <v>1</v>
      </c>
      <c r="L66" s="414"/>
      <c r="M66" s="414">
        <f t="shared" si="2"/>
        <v>1</v>
      </c>
      <c r="O66" s="420">
        <f t="shared" si="3"/>
        <v>7.1428571428571426E-3</v>
      </c>
      <c r="Q66" s="291">
        <v>63</v>
      </c>
      <c r="R66" s="600"/>
      <c r="S66" s="600"/>
      <c r="T66" s="600"/>
      <c r="U66" s="600"/>
      <c r="V66" s="600"/>
      <c r="W66" s="600"/>
    </row>
    <row r="67" spans="1:23" ht="13.5" x14ac:dyDescent="0.25">
      <c r="A67" s="703"/>
      <c r="B67" s="694" t="s">
        <v>647</v>
      </c>
      <c r="C67" s="739"/>
      <c r="D67" s="416">
        <v>2</v>
      </c>
      <c r="E67" s="416">
        <v>1</v>
      </c>
      <c r="F67" s="520">
        <v>3</v>
      </c>
      <c r="G67" s="416">
        <v>1</v>
      </c>
      <c r="H67" s="416">
        <v>1</v>
      </c>
      <c r="I67" s="521">
        <v>2</v>
      </c>
      <c r="J67" s="77"/>
      <c r="K67" s="415">
        <f t="shared" si="0"/>
        <v>3</v>
      </c>
      <c r="L67" s="416">
        <f t="shared" si="1"/>
        <v>2</v>
      </c>
      <c r="M67" s="521">
        <f t="shared" si="2"/>
        <v>5</v>
      </c>
      <c r="N67" s="600"/>
      <c r="O67" s="575">
        <f t="shared" si="3"/>
        <v>3.5714285714285712E-2</v>
      </c>
      <c r="Q67" s="291" t="s">
        <v>594</v>
      </c>
      <c r="R67" s="600"/>
      <c r="S67" s="600"/>
      <c r="T67" s="600"/>
      <c r="U67" s="600"/>
      <c r="V67" s="600"/>
      <c r="W67" s="600"/>
    </row>
    <row r="68" spans="1:23" ht="12.75" customHeight="1" x14ac:dyDescent="0.2">
      <c r="A68" s="703"/>
      <c r="B68" s="710" t="s">
        <v>712</v>
      </c>
      <c r="C68" s="310" t="s">
        <v>66</v>
      </c>
      <c r="D68" s="579">
        <v>1</v>
      </c>
      <c r="E68" s="579">
        <v>2</v>
      </c>
      <c r="F68" s="579">
        <v>3</v>
      </c>
      <c r="G68" s="579"/>
      <c r="H68" s="579"/>
      <c r="I68" s="393"/>
      <c r="J68" s="78"/>
      <c r="K68" s="15">
        <f t="shared" si="0"/>
        <v>1</v>
      </c>
      <c r="L68" s="579">
        <f t="shared" si="1"/>
        <v>2</v>
      </c>
      <c r="M68" s="579">
        <f t="shared" si="2"/>
        <v>3</v>
      </c>
      <c r="N68" s="600"/>
      <c r="O68" s="417">
        <f t="shared" si="3"/>
        <v>2.1428571428571429E-2</v>
      </c>
      <c r="Q68" s="291">
        <v>64</v>
      </c>
      <c r="R68" s="600"/>
      <c r="S68" s="600"/>
      <c r="T68" s="600"/>
      <c r="U68" s="600"/>
      <c r="V68" s="600"/>
      <c r="W68" s="600"/>
    </row>
    <row r="69" spans="1:23" x14ac:dyDescent="0.2">
      <c r="A69" s="703"/>
      <c r="B69" s="710"/>
      <c r="C69" s="311" t="s">
        <v>67</v>
      </c>
      <c r="D69" s="580"/>
      <c r="E69" s="580"/>
      <c r="F69" s="580"/>
      <c r="G69" s="580"/>
      <c r="H69" s="580"/>
      <c r="I69" s="394"/>
      <c r="J69" s="78"/>
      <c r="K69" s="18"/>
      <c r="L69" s="580"/>
      <c r="M69" s="580"/>
      <c r="N69" s="600"/>
      <c r="O69" s="418">
        <f t="shared" si="3"/>
        <v>0</v>
      </c>
      <c r="Q69" s="291">
        <v>65</v>
      </c>
      <c r="R69" s="600"/>
      <c r="S69" s="600"/>
      <c r="T69" s="600"/>
      <c r="U69" s="600"/>
      <c r="V69" s="600"/>
      <c r="W69" s="600"/>
    </row>
    <row r="70" spans="1:23" x14ac:dyDescent="0.2">
      <c r="A70" s="703"/>
      <c r="B70" s="710"/>
      <c r="C70" s="311" t="s">
        <v>68</v>
      </c>
      <c r="D70" s="579"/>
      <c r="E70" s="579"/>
      <c r="F70" s="579"/>
      <c r="G70" s="579"/>
      <c r="H70" s="579"/>
      <c r="I70" s="393"/>
      <c r="J70" s="78"/>
      <c r="K70" s="15"/>
      <c r="L70" s="579"/>
      <c r="M70" s="579"/>
      <c r="N70" s="600"/>
      <c r="O70" s="417">
        <f t="shared" si="3"/>
        <v>0</v>
      </c>
      <c r="Q70" s="291">
        <v>66</v>
      </c>
      <c r="R70" s="600"/>
      <c r="S70" s="600"/>
      <c r="T70" s="600"/>
      <c r="U70" s="600"/>
      <c r="V70" s="600"/>
      <c r="W70" s="600"/>
    </row>
    <row r="71" spans="1:23" x14ac:dyDescent="0.2">
      <c r="A71" s="703"/>
      <c r="B71" s="710"/>
      <c r="C71" s="311" t="s">
        <v>69</v>
      </c>
      <c r="D71" s="580"/>
      <c r="E71" s="580"/>
      <c r="F71" s="580"/>
      <c r="G71" s="580"/>
      <c r="H71" s="580"/>
      <c r="I71" s="394"/>
      <c r="J71" s="78"/>
      <c r="K71" s="18"/>
      <c r="L71" s="580"/>
      <c r="M71" s="580"/>
      <c r="N71" s="600"/>
      <c r="O71" s="418">
        <f t="shared" si="3"/>
        <v>0</v>
      </c>
      <c r="Q71" s="291">
        <v>67</v>
      </c>
      <c r="R71" s="600"/>
      <c r="S71" s="600"/>
      <c r="T71" s="600"/>
      <c r="U71" s="600"/>
      <c r="V71" s="600"/>
      <c r="W71" s="600"/>
    </row>
    <row r="72" spans="1:23" x14ac:dyDescent="0.2">
      <c r="A72" s="703"/>
      <c r="B72" s="710"/>
      <c r="C72" s="311" t="s">
        <v>70</v>
      </c>
      <c r="D72" s="579"/>
      <c r="E72" s="579"/>
      <c r="F72" s="579"/>
      <c r="G72" s="579"/>
      <c r="H72" s="579"/>
      <c r="I72" s="393"/>
      <c r="J72" s="78"/>
      <c r="K72" s="15"/>
      <c r="L72" s="579"/>
      <c r="M72" s="579"/>
      <c r="N72" s="600"/>
      <c r="O72" s="417">
        <f t="shared" ref="O72:O83" si="4">M72/$M$83</f>
        <v>0</v>
      </c>
      <c r="Q72" s="291">
        <v>68</v>
      </c>
      <c r="R72" s="600"/>
      <c r="S72" s="600"/>
      <c r="T72" s="600"/>
      <c r="U72" s="600"/>
      <c r="V72" s="600"/>
      <c r="W72" s="600"/>
    </row>
    <row r="73" spans="1:23" x14ac:dyDescent="0.2">
      <c r="A73" s="703"/>
      <c r="B73" s="710"/>
      <c r="C73" s="312" t="s">
        <v>71</v>
      </c>
      <c r="D73" s="580"/>
      <c r="E73" s="580"/>
      <c r="F73" s="580"/>
      <c r="G73" s="580"/>
      <c r="H73" s="580"/>
      <c r="I73" s="394"/>
      <c r="J73" s="78"/>
      <c r="K73" s="18"/>
      <c r="L73" s="580"/>
      <c r="M73" s="580"/>
      <c r="N73" s="600"/>
      <c r="O73" s="418">
        <f t="shared" si="4"/>
        <v>0</v>
      </c>
      <c r="Q73" s="291">
        <v>69</v>
      </c>
      <c r="R73" s="600"/>
      <c r="S73" s="600"/>
      <c r="T73" s="600"/>
      <c r="U73" s="600"/>
      <c r="V73" s="600"/>
      <c r="W73" s="600"/>
    </row>
    <row r="74" spans="1:23" ht="13.5" x14ac:dyDescent="0.25">
      <c r="A74" s="704"/>
      <c r="B74" s="694" t="s">
        <v>72</v>
      </c>
      <c r="C74" s="739"/>
      <c r="D74" s="416">
        <v>1</v>
      </c>
      <c r="E74" s="416">
        <v>2</v>
      </c>
      <c r="F74" s="520">
        <v>3</v>
      </c>
      <c r="G74" s="416"/>
      <c r="H74" s="416"/>
      <c r="I74" s="521"/>
      <c r="J74" s="77"/>
      <c r="K74" s="415">
        <f t="shared" ref="K74:K81" si="5">D74+G74</f>
        <v>1</v>
      </c>
      <c r="L74" s="416">
        <f t="shared" ref="L74:L81" si="6">E74+H74</f>
        <v>2</v>
      </c>
      <c r="M74" s="521">
        <f t="shared" ref="M74:M81" si="7">K74+L74</f>
        <v>3</v>
      </c>
      <c r="N74" s="600"/>
      <c r="O74" s="608">
        <f t="shared" si="4"/>
        <v>2.1428571428571429E-2</v>
      </c>
      <c r="Q74" s="291" t="s">
        <v>595</v>
      </c>
      <c r="R74" s="600"/>
      <c r="S74" s="600"/>
      <c r="T74" s="600"/>
      <c r="U74" s="600"/>
      <c r="V74" s="600"/>
      <c r="W74" s="600"/>
    </row>
    <row r="75" spans="1:23" x14ac:dyDescent="0.2">
      <c r="A75" s="698" t="s">
        <v>603</v>
      </c>
      <c r="B75" s="698"/>
      <c r="C75" s="740"/>
      <c r="D75" s="530">
        <v>4</v>
      </c>
      <c r="E75" s="530">
        <v>11</v>
      </c>
      <c r="F75" s="531">
        <v>15</v>
      </c>
      <c r="G75" s="530">
        <v>1</v>
      </c>
      <c r="H75" s="530">
        <v>7</v>
      </c>
      <c r="I75" s="531">
        <v>8</v>
      </c>
      <c r="J75" s="77"/>
      <c r="K75" s="530">
        <f t="shared" si="5"/>
        <v>5</v>
      </c>
      <c r="L75" s="530">
        <f t="shared" si="6"/>
        <v>18</v>
      </c>
      <c r="M75" s="531">
        <f t="shared" si="7"/>
        <v>23</v>
      </c>
      <c r="N75" s="600"/>
      <c r="O75" s="609">
        <f t="shared" si="4"/>
        <v>0.16428571428571428</v>
      </c>
      <c r="Q75" s="291" t="s">
        <v>592</v>
      </c>
      <c r="R75" s="600"/>
      <c r="S75" s="600"/>
      <c r="T75" s="600"/>
      <c r="U75" s="600"/>
      <c r="V75" s="600"/>
      <c r="W75" s="600"/>
    </row>
    <row r="76" spans="1:23" x14ac:dyDescent="0.2">
      <c r="A76" s="711" t="s">
        <v>74</v>
      </c>
      <c r="B76" s="712" t="s">
        <v>75</v>
      </c>
      <c r="C76" s="310" t="s">
        <v>76</v>
      </c>
      <c r="D76" s="579"/>
      <c r="E76" s="579">
        <v>1</v>
      </c>
      <c r="F76" s="579">
        <v>1</v>
      </c>
      <c r="G76" s="579"/>
      <c r="H76" s="579"/>
      <c r="I76" s="393"/>
      <c r="J76" s="78"/>
      <c r="K76" s="15"/>
      <c r="L76" s="579">
        <f t="shared" si="6"/>
        <v>1</v>
      </c>
      <c r="M76" s="579">
        <f t="shared" si="7"/>
        <v>1</v>
      </c>
      <c r="N76" s="600"/>
      <c r="O76" s="417">
        <f t="shared" si="4"/>
        <v>7.1428571428571426E-3</v>
      </c>
      <c r="Q76" s="291">
        <v>85</v>
      </c>
      <c r="R76" s="600"/>
      <c r="S76" s="600"/>
      <c r="T76" s="600"/>
      <c r="U76" s="600"/>
      <c r="V76" s="600"/>
      <c r="W76" s="600"/>
    </row>
    <row r="77" spans="1:23" x14ac:dyDescent="0.2">
      <c r="A77" s="691"/>
      <c r="B77" s="693"/>
      <c r="C77" s="311" t="s">
        <v>77</v>
      </c>
      <c r="D77" s="580">
        <v>2</v>
      </c>
      <c r="E77" s="580">
        <v>3</v>
      </c>
      <c r="F77" s="580">
        <v>5</v>
      </c>
      <c r="G77" s="580"/>
      <c r="H77" s="580"/>
      <c r="I77" s="394"/>
      <c r="J77" s="78"/>
      <c r="K77" s="18">
        <f t="shared" si="5"/>
        <v>2</v>
      </c>
      <c r="L77" s="580">
        <f t="shared" si="6"/>
        <v>3</v>
      </c>
      <c r="M77" s="580">
        <f t="shared" si="7"/>
        <v>5</v>
      </c>
      <c r="N77" s="600"/>
      <c r="O77" s="418">
        <f t="shared" si="4"/>
        <v>3.5714285714285712E-2</v>
      </c>
      <c r="Q77" s="291">
        <v>86</v>
      </c>
      <c r="R77" s="600"/>
      <c r="S77" s="600"/>
      <c r="T77" s="600"/>
      <c r="U77" s="600"/>
      <c r="V77" s="600"/>
      <c r="W77" s="600"/>
    </row>
    <row r="78" spans="1:23" x14ac:dyDescent="0.2">
      <c r="A78" s="691"/>
      <c r="B78" s="693"/>
      <c r="C78" s="311" t="s">
        <v>78</v>
      </c>
      <c r="D78" s="579"/>
      <c r="E78" s="579"/>
      <c r="F78" s="579"/>
      <c r="G78" s="579"/>
      <c r="H78" s="579"/>
      <c r="I78" s="393"/>
      <c r="J78" s="78"/>
      <c r="K78" s="15"/>
      <c r="L78" s="579"/>
      <c r="M78" s="579"/>
      <c r="N78" s="600"/>
      <c r="O78" s="417">
        <f t="shared" si="4"/>
        <v>0</v>
      </c>
      <c r="Q78" s="291">
        <v>87</v>
      </c>
      <c r="R78" s="600"/>
      <c r="S78" s="600"/>
      <c r="T78" s="600"/>
      <c r="U78" s="600"/>
      <c r="V78" s="600"/>
      <c r="W78" s="600"/>
    </row>
    <row r="79" spans="1:23" x14ac:dyDescent="0.2">
      <c r="A79" s="705" t="s">
        <v>79</v>
      </c>
      <c r="B79" s="705"/>
      <c r="C79" s="742"/>
      <c r="D79" s="530">
        <v>2</v>
      </c>
      <c r="E79" s="530">
        <v>4</v>
      </c>
      <c r="F79" s="531">
        <v>6</v>
      </c>
      <c r="G79" s="530"/>
      <c r="H79" s="530"/>
      <c r="I79" s="531"/>
      <c r="J79" s="77"/>
      <c r="K79" s="530">
        <f t="shared" si="5"/>
        <v>2</v>
      </c>
      <c r="L79" s="530">
        <f t="shared" si="6"/>
        <v>4</v>
      </c>
      <c r="M79" s="531">
        <f t="shared" si="7"/>
        <v>6</v>
      </c>
      <c r="N79" s="600"/>
      <c r="O79" s="609">
        <f t="shared" si="4"/>
        <v>4.2857142857142858E-2</v>
      </c>
      <c r="Q79" s="291" t="s">
        <v>74</v>
      </c>
      <c r="R79" s="600"/>
      <c r="S79" s="600"/>
      <c r="T79" s="600"/>
      <c r="U79" s="600"/>
      <c r="V79" s="600"/>
      <c r="W79" s="600"/>
    </row>
    <row r="80" spans="1:23" ht="13.5" x14ac:dyDescent="0.25">
      <c r="A80" s="169"/>
      <c r="B80" s="169"/>
      <c r="C80" s="170"/>
      <c r="R80" s="600"/>
      <c r="S80" s="600"/>
      <c r="T80" s="600"/>
      <c r="U80" s="600"/>
      <c r="V80" s="600"/>
      <c r="W80" s="600"/>
    </row>
    <row r="81" spans="1:23" x14ac:dyDescent="0.2">
      <c r="A81" s="717" t="s">
        <v>442</v>
      </c>
      <c r="B81" s="717"/>
      <c r="C81" s="718"/>
      <c r="D81" s="416">
        <v>6</v>
      </c>
      <c r="E81" s="416">
        <v>15</v>
      </c>
      <c r="F81" s="520">
        <v>21</v>
      </c>
      <c r="G81" s="416"/>
      <c r="H81" s="416">
        <v>6</v>
      </c>
      <c r="I81" s="521">
        <v>6</v>
      </c>
      <c r="J81" s="77"/>
      <c r="K81" s="415">
        <f t="shared" si="5"/>
        <v>6</v>
      </c>
      <c r="L81" s="416">
        <f t="shared" si="6"/>
        <v>21</v>
      </c>
      <c r="M81" s="521">
        <f t="shared" si="7"/>
        <v>27</v>
      </c>
      <c r="N81" s="600"/>
      <c r="O81" s="575">
        <f t="shared" si="4"/>
        <v>0.19285714285714287</v>
      </c>
      <c r="Q81" s="291" t="s">
        <v>596</v>
      </c>
      <c r="R81" s="600"/>
      <c r="S81" s="600"/>
      <c r="T81" s="600"/>
      <c r="U81" s="600"/>
      <c r="V81" s="600"/>
      <c r="W81" s="600"/>
    </row>
    <row r="82" spans="1:23" x14ac:dyDescent="0.2">
      <c r="C82" s="600"/>
    </row>
    <row r="83" spans="1:23" x14ac:dyDescent="0.2">
      <c r="A83" s="706" t="s">
        <v>4</v>
      </c>
      <c r="B83" s="707"/>
      <c r="C83" s="707"/>
      <c r="D83" s="530">
        <f>D15+D45+D75+D79+D81</f>
        <v>43</v>
      </c>
      <c r="E83" s="530">
        <f t="shared" ref="E83:M83" si="8">E15+E45+E75+E79+E81</f>
        <v>56</v>
      </c>
      <c r="F83" s="531">
        <f t="shared" si="8"/>
        <v>99</v>
      </c>
      <c r="G83" s="530">
        <f t="shared" si="8"/>
        <v>7</v>
      </c>
      <c r="H83" s="530">
        <f t="shared" si="8"/>
        <v>34</v>
      </c>
      <c r="I83" s="531">
        <f t="shared" si="8"/>
        <v>41</v>
      </c>
      <c r="J83" s="77"/>
      <c r="K83" s="530">
        <f>K15+K45+K75+K79+K81</f>
        <v>50</v>
      </c>
      <c r="L83" s="530">
        <f t="shared" si="8"/>
        <v>90</v>
      </c>
      <c r="M83" s="531">
        <f t="shared" si="8"/>
        <v>140</v>
      </c>
      <c r="N83" s="600"/>
      <c r="O83" s="609">
        <f t="shared" si="4"/>
        <v>1</v>
      </c>
    </row>
  </sheetData>
  <mergeCells count="40">
    <mergeCell ref="A83:C83"/>
    <mergeCell ref="A75:C75"/>
    <mergeCell ref="A76:A78"/>
    <mergeCell ref="B76:B78"/>
    <mergeCell ref="A79:C79"/>
    <mergeCell ref="A81:C81"/>
    <mergeCell ref="A45:C45"/>
    <mergeCell ref="A46:A74"/>
    <mergeCell ref="B46:B48"/>
    <mergeCell ref="B49:C49"/>
    <mergeCell ref="B50:B52"/>
    <mergeCell ref="B53:C53"/>
    <mergeCell ref="B54:B56"/>
    <mergeCell ref="B57:C57"/>
    <mergeCell ref="B58:B61"/>
    <mergeCell ref="B62:C62"/>
    <mergeCell ref="B63:B66"/>
    <mergeCell ref="B67:C67"/>
    <mergeCell ref="B68:B73"/>
    <mergeCell ref="B74:C74"/>
    <mergeCell ref="A15:C15"/>
    <mergeCell ref="A16:A44"/>
    <mergeCell ref="B16:B24"/>
    <mergeCell ref="B25:C25"/>
    <mergeCell ref="B26:B34"/>
    <mergeCell ref="B35:C35"/>
    <mergeCell ref="B36:B40"/>
    <mergeCell ref="B41:C41"/>
    <mergeCell ref="B42:B43"/>
    <mergeCell ref="B44:C44"/>
    <mergeCell ref="A7:A14"/>
    <mergeCell ref="B7:B10"/>
    <mergeCell ref="B11:C11"/>
    <mergeCell ref="B12:B13"/>
    <mergeCell ref="B14:C14"/>
    <mergeCell ref="O4:O5"/>
    <mergeCell ref="D4:F4"/>
    <mergeCell ref="G4:I4"/>
    <mergeCell ref="K4:M4"/>
    <mergeCell ref="A2:O2"/>
  </mergeCells>
  <printOptions horizontalCentered="1"/>
  <pageMargins left="0.70866141732283472" right="0.70866141732283472" top="0.74803149606299213" bottom="0.74803149606299213" header="0.31496062992125984" footer="0.31496062992125984"/>
  <pageSetup paperSize="9" scale="63" firstPageNumber="48" fitToHeight="0" orientation="portrait" r:id="rId1"/>
  <headerFooter>
    <oddFooter>&amp;CPage &amp;P</oddFooter>
  </headerFooter>
  <ignoredErrors>
    <ignoredError sqref="C24 C26:C34 C37:C40 C42:C43 C46:C48 C50:C51 C54:C56 C58:C61 C64:C66 C68:C73 C76:C78"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rgb="FF92D050"/>
    <pageSetUpPr fitToPage="1"/>
  </sheetPr>
  <dimension ref="A1:Y83"/>
  <sheetViews>
    <sheetView showGridLines="0" topLeftCell="A46" zoomScaleNormal="100" workbookViewId="0">
      <selection activeCell="P26" sqref="P26"/>
    </sheetView>
  </sheetViews>
  <sheetFormatPr baseColWidth="10" defaultRowHeight="12.75" x14ac:dyDescent="0.2"/>
  <cols>
    <col min="1" max="1" width="14.33203125" style="600" customWidth="1"/>
    <col min="2" max="2" width="20" style="600" customWidth="1"/>
    <col min="3" max="3" width="19" bestFit="1" customWidth="1"/>
    <col min="4" max="4" width="10" bestFit="1" customWidth="1"/>
    <col min="5" max="5" width="10.83203125" bestFit="1" customWidth="1"/>
    <col min="6" max="6" width="8.5" bestFit="1" customWidth="1"/>
    <col min="7" max="7" width="10" bestFit="1" customWidth="1"/>
    <col min="8" max="8" width="10.83203125" bestFit="1" customWidth="1"/>
    <col min="9" max="9" width="7.33203125" bestFit="1" customWidth="1"/>
    <col min="10" max="10" width="3.6640625" customWidth="1"/>
    <col min="11" max="11" width="10" bestFit="1" customWidth="1"/>
    <col min="12" max="12" width="10.83203125" bestFit="1" customWidth="1"/>
    <col min="13" max="13" width="9.33203125" bestFit="1" customWidth="1"/>
    <col min="14" max="14" width="3.5" customWidth="1"/>
    <col min="15" max="15" width="14" customWidth="1"/>
    <col min="17" max="17" width="12" style="291"/>
  </cols>
  <sheetData>
    <row r="1" spans="1:25" ht="6.6" customHeight="1" x14ac:dyDescent="0.2"/>
    <row r="2" spans="1:25" ht="12.75" customHeight="1" x14ac:dyDescent="0.2">
      <c r="A2" s="685" t="s">
        <v>696</v>
      </c>
      <c r="B2" s="685"/>
      <c r="C2" s="685"/>
      <c r="D2" s="685"/>
      <c r="E2" s="685"/>
      <c r="F2" s="685"/>
      <c r="G2" s="685"/>
      <c r="H2" s="685"/>
      <c r="I2" s="685"/>
      <c r="J2" s="685"/>
      <c r="K2" s="685"/>
      <c r="L2" s="685"/>
      <c r="M2" s="685"/>
      <c r="N2" s="685"/>
      <c r="O2" s="685"/>
    </row>
    <row r="3" spans="1:25" ht="9.75" customHeight="1" x14ac:dyDescent="0.2"/>
    <row r="4" spans="1:25" ht="12.75" customHeight="1" x14ac:dyDescent="0.2">
      <c r="C4" s="120"/>
      <c r="D4" s="714" t="s">
        <v>283</v>
      </c>
      <c r="E4" s="715"/>
      <c r="F4" s="715"/>
      <c r="G4" s="715" t="s">
        <v>284</v>
      </c>
      <c r="H4" s="715"/>
      <c r="I4" s="716"/>
      <c r="J4" s="120"/>
      <c r="K4" s="723" t="s">
        <v>285</v>
      </c>
      <c r="L4" s="723"/>
      <c r="M4" s="723"/>
      <c r="O4" s="685" t="s">
        <v>483</v>
      </c>
    </row>
    <row r="5" spans="1:25" ht="25.5" x14ac:dyDescent="0.2">
      <c r="A5" s="47" t="s">
        <v>273</v>
      </c>
      <c r="B5" s="590" t="s">
        <v>324</v>
      </c>
      <c r="C5" s="590" t="s">
        <v>5</v>
      </c>
      <c r="D5" s="422" t="s">
        <v>117</v>
      </c>
      <c r="E5" s="423" t="s">
        <v>118</v>
      </c>
      <c r="F5" s="112" t="s">
        <v>80</v>
      </c>
      <c r="G5" s="422" t="s">
        <v>117</v>
      </c>
      <c r="H5" s="423" t="s">
        <v>118</v>
      </c>
      <c r="I5" s="112" t="s">
        <v>80</v>
      </c>
      <c r="J5" s="120"/>
      <c r="K5" s="422" t="s">
        <v>117</v>
      </c>
      <c r="L5" s="423" t="s">
        <v>118</v>
      </c>
      <c r="M5" s="112" t="s">
        <v>80</v>
      </c>
      <c r="O5" s="685"/>
    </row>
    <row r="6" spans="1:25" s="33" customFormat="1" x14ac:dyDescent="0.2">
      <c r="A6" s="115"/>
      <c r="B6" s="30"/>
      <c r="C6" s="30"/>
      <c r="D6" s="30"/>
      <c r="E6" s="30"/>
      <c r="F6" s="31"/>
      <c r="G6" s="30"/>
      <c r="H6" s="30"/>
      <c r="I6" s="31"/>
      <c r="J6" s="203"/>
      <c r="K6" s="30"/>
      <c r="L6" s="30"/>
      <c r="M6" s="31"/>
      <c r="O6" s="116"/>
      <c r="Q6" s="474"/>
    </row>
    <row r="7" spans="1:25" x14ac:dyDescent="0.2">
      <c r="A7" s="691" t="s">
        <v>6</v>
      </c>
      <c r="B7" s="710" t="s">
        <v>630</v>
      </c>
      <c r="C7" s="310" t="s">
        <v>7</v>
      </c>
      <c r="D7" s="19">
        <v>30</v>
      </c>
      <c r="E7" s="19">
        <v>84</v>
      </c>
      <c r="F7" s="19">
        <v>114</v>
      </c>
      <c r="G7" s="19">
        <v>9</v>
      </c>
      <c r="H7" s="19">
        <v>48</v>
      </c>
      <c r="I7" s="20">
        <v>57</v>
      </c>
      <c r="J7" s="434"/>
      <c r="K7" s="587">
        <f>D7+G7</f>
        <v>39</v>
      </c>
      <c r="L7" s="19">
        <f>E7+H7</f>
        <v>132</v>
      </c>
      <c r="M7" s="19">
        <f>K7+L7</f>
        <v>171</v>
      </c>
      <c r="N7" s="600"/>
      <c r="O7" s="418">
        <f>M7/$M$83</f>
        <v>7.2519083969465645E-2</v>
      </c>
      <c r="Q7" s="291">
        <v>1</v>
      </c>
      <c r="S7" s="600"/>
      <c r="T7" s="600"/>
      <c r="U7" s="600"/>
      <c r="V7" s="600"/>
      <c r="W7" s="600"/>
      <c r="X7" s="600"/>
      <c r="Y7" s="600"/>
    </row>
    <row r="8" spans="1:25" s="56" customFormat="1" x14ac:dyDescent="0.2">
      <c r="A8" s="691"/>
      <c r="B8" s="710"/>
      <c r="C8" s="311" t="s">
        <v>8</v>
      </c>
      <c r="D8" s="19">
        <v>9</v>
      </c>
      <c r="E8" s="19">
        <v>49</v>
      </c>
      <c r="F8" s="19">
        <v>58</v>
      </c>
      <c r="G8" s="19">
        <v>10</v>
      </c>
      <c r="H8" s="19">
        <v>38</v>
      </c>
      <c r="I8" s="20">
        <v>48</v>
      </c>
      <c r="J8" s="434"/>
      <c r="K8" s="587">
        <f t="shared" ref="K8:K71" si="0">D8+G8</f>
        <v>19</v>
      </c>
      <c r="L8" s="19">
        <f t="shared" ref="L8:L71" si="1">E8+H8</f>
        <v>87</v>
      </c>
      <c r="M8" s="19">
        <f t="shared" ref="M8:M71" si="2">K8+L8</f>
        <v>106</v>
      </c>
      <c r="N8" s="600"/>
      <c r="O8" s="418">
        <f t="shared" ref="O8:O71" si="3">M8/$M$83</f>
        <v>4.4953350296861747E-2</v>
      </c>
      <c r="Q8" s="561">
        <v>2</v>
      </c>
      <c r="R8" s="600"/>
      <c r="S8" s="600"/>
      <c r="T8" s="600"/>
      <c r="U8" s="600"/>
      <c r="V8" s="600"/>
      <c r="W8" s="600"/>
    </row>
    <row r="9" spans="1:25" x14ac:dyDescent="0.2">
      <c r="A9" s="691"/>
      <c r="B9" s="710"/>
      <c r="C9" s="311" t="s">
        <v>9</v>
      </c>
      <c r="D9" s="16">
        <v>1</v>
      </c>
      <c r="E9" s="16"/>
      <c r="F9" s="16">
        <v>1</v>
      </c>
      <c r="G9" s="16"/>
      <c r="H9" s="16">
        <v>1</v>
      </c>
      <c r="I9" s="17">
        <v>1</v>
      </c>
      <c r="J9" s="434"/>
      <c r="K9" s="303">
        <f t="shared" si="0"/>
        <v>1</v>
      </c>
      <c r="L9" s="16">
        <f t="shared" si="1"/>
        <v>1</v>
      </c>
      <c r="M9" s="16">
        <f t="shared" si="2"/>
        <v>2</v>
      </c>
      <c r="O9" s="417">
        <f t="shared" si="3"/>
        <v>8.4817642069550466E-4</v>
      </c>
      <c r="Q9" s="291">
        <v>3</v>
      </c>
      <c r="R9" s="600"/>
      <c r="S9" s="600"/>
      <c r="T9" s="600"/>
      <c r="U9" s="600"/>
      <c r="V9" s="600"/>
      <c r="W9" s="600"/>
    </row>
    <row r="10" spans="1:25" x14ac:dyDescent="0.2">
      <c r="A10" s="691"/>
      <c r="B10" s="710"/>
      <c r="C10" s="312" t="s">
        <v>10</v>
      </c>
      <c r="D10" s="19">
        <v>4</v>
      </c>
      <c r="E10" s="19">
        <v>8</v>
      </c>
      <c r="F10" s="19">
        <v>12</v>
      </c>
      <c r="G10" s="19">
        <v>2</v>
      </c>
      <c r="H10" s="19">
        <v>8</v>
      </c>
      <c r="I10" s="20">
        <v>10</v>
      </c>
      <c r="J10" s="434"/>
      <c r="K10" s="304">
        <f t="shared" si="0"/>
        <v>6</v>
      </c>
      <c r="L10" s="19">
        <f t="shared" si="1"/>
        <v>16</v>
      </c>
      <c r="M10" s="19">
        <f t="shared" si="2"/>
        <v>22</v>
      </c>
      <c r="O10" s="418">
        <f t="shared" si="3"/>
        <v>9.3299406276505514E-3</v>
      </c>
      <c r="Q10" s="291">
        <v>4</v>
      </c>
      <c r="R10" s="600"/>
      <c r="S10" s="600"/>
      <c r="T10" s="600"/>
      <c r="U10" s="600"/>
      <c r="V10" s="600"/>
      <c r="W10" s="600"/>
    </row>
    <row r="11" spans="1:25" ht="13.5" x14ac:dyDescent="0.25">
      <c r="A11" s="691"/>
      <c r="B11" s="694" t="s">
        <v>631</v>
      </c>
      <c r="C11" s="739"/>
      <c r="D11" s="429">
        <v>44</v>
      </c>
      <c r="E11" s="429">
        <v>141</v>
      </c>
      <c r="F11" s="430">
        <v>185</v>
      </c>
      <c r="G11" s="429">
        <v>21</v>
      </c>
      <c r="H11" s="429">
        <v>95</v>
      </c>
      <c r="I11" s="431">
        <v>116</v>
      </c>
      <c r="J11" s="427"/>
      <c r="K11" s="432">
        <f t="shared" si="0"/>
        <v>65</v>
      </c>
      <c r="L11" s="429">
        <f t="shared" si="1"/>
        <v>236</v>
      </c>
      <c r="M11" s="433">
        <f t="shared" si="2"/>
        <v>301</v>
      </c>
      <c r="N11" s="56"/>
      <c r="O11" s="610">
        <f t="shared" si="3"/>
        <v>0.12765055131467345</v>
      </c>
      <c r="Q11" s="291" t="s">
        <v>606</v>
      </c>
      <c r="R11" s="600"/>
      <c r="S11" s="600"/>
      <c r="T11" s="600"/>
      <c r="U11" s="600"/>
      <c r="V11" s="600"/>
      <c r="W11" s="600"/>
    </row>
    <row r="12" spans="1:25" ht="24.75" customHeight="1" x14ac:dyDescent="0.2">
      <c r="A12" s="691"/>
      <c r="B12" s="696" t="s">
        <v>632</v>
      </c>
      <c r="C12" s="310" t="s">
        <v>12</v>
      </c>
      <c r="D12" s="19">
        <v>17</v>
      </c>
      <c r="E12" s="19">
        <v>69</v>
      </c>
      <c r="F12" s="19">
        <v>86</v>
      </c>
      <c r="G12" s="19">
        <v>6</v>
      </c>
      <c r="H12" s="19">
        <v>25</v>
      </c>
      <c r="I12" s="20">
        <v>31</v>
      </c>
      <c r="J12" s="434"/>
      <c r="K12" s="587">
        <f t="shared" si="0"/>
        <v>23</v>
      </c>
      <c r="L12" s="19">
        <f t="shared" si="1"/>
        <v>94</v>
      </c>
      <c r="M12" s="19">
        <f t="shared" si="2"/>
        <v>117</v>
      </c>
      <c r="N12" s="600"/>
      <c r="O12" s="418">
        <f t="shared" si="3"/>
        <v>4.9618320610687022E-2</v>
      </c>
      <c r="Q12" s="291">
        <v>5</v>
      </c>
      <c r="R12" s="600"/>
      <c r="S12" s="600"/>
      <c r="T12" s="600"/>
      <c r="U12" s="600"/>
      <c r="V12" s="600"/>
      <c r="W12" s="600"/>
    </row>
    <row r="13" spans="1:25" s="56" customFormat="1" ht="22.5" customHeight="1" x14ac:dyDescent="0.2">
      <c r="A13" s="691"/>
      <c r="B13" s="696"/>
      <c r="C13" s="312" t="s">
        <v>13</v>
      </c>
      <c r="D13" s="19">
        <v>103</v>
      </c>
      <c r="E13" s="19">
        <v>298</v>
      </c>
      <c r="F13" s="19">
        <v>401</v>
      </c>
      <c r="G13" s="19">
        <v>19</v>
      </c>
      <c r="H13" s="19">
        <v>88</v>
      </c>
      <c r="I13" s="20">
        <v>107</v>
      </c>
      <c r="J13" s="434"/>
      <c r="K13" s="587">
        <f t="shared" si="0"/>
        <v>122</v>
      </c>
      <c r="L13" s="19">
        <f t="shared" si="1"/>
        <v>386</v>
      </c>
      <c r="M13" s="19">
        <f t="shared" si="2"/>
        <v>508</v>
      </c>
      <c r="N13" s="600"/>
      <c r="O13" s="418">
        <f t="shared" si="3"/>
        <v>0.2154368108566582</v>
      </c>
      <c r="Q13" s="561">
        <v>6</v>
      </c>
      <c r="R13" s="600"/>
      <c r="S13" s="600"/>
      <c r="T13" s="600"/>
      <c r="U13" s="600"/>
      <c r="V13" s="600"/>
      <c r="W13" s="600"/>
    </row>
    <row r="14" spans="1:25" ht="13.5" x14ac:dyDescent="0.25">
      <c r="A14" s="741"/>
      <c r="B14" s="694" t="s">
        <v>633</v>
      </c>
      <c r="C14" s="739"/>
      <c r="D14" s="429">
        <v>120</v>
      </c>
      <c r="E14" s="429">
        <v>367</v>
      </c>
      <c r="F14" s="430">
        <v>487</v>
      </c>
      <c r="G14" s="429">
        <v>25</v>
      </c>
      <c r="H14" s="429">
        <v>113</v>
      </c>
      <c r="I14" s="431">
        <v>138</v>
      </c>
      <c r="J14" s="427"/>
      <c r="K14" s="432">
        <f t="shared" si="0"/>
        <v>145</v>
      </c>
      <c r="L14" s="429">
        <f t="shared" si="1"/>
        <v>480</v>
      </c>
      <c r="M14" s="433">
        <f t="shared" si="2"/>
        <v>625</v>
      </c>
      <c r="N14" s="56"/>
      <c r="O14" s="610">
        <f t="shared" si="3"/>
        <v>0.26505513146734522</v>
      </c>
      <c r="Q14" s="291" t="s">
        <v>607</v>
      </c>
      <c r="R14" s="600"/>
      <c r="S14" s="600"/>
      <c r="T14" s="600"/>
      <c r="U14" s="600"/>
      <c r="V14" s="600"/>
      <c r="W14" s="600"/>
    </row>
    <row r="15" spans="1:25" x14ac:dyDescent="0.2">
      <c r="A15" s="698" t="s">
        <v>15</v>
      </c>
      <c r="B15" s="698"/>
      <c r="C15" s="740"/>
      <c r="D15" s="425">
        <v>164</v>
      </c>
      <c r="E15" s="425">
        <v>508</v>
      </c>
      <c r="F15" s="29">
        <v>672</v>
      </c>
      <c r="G15" s="425">
        <v>46</v>
      </c>
      <c r="H15" s="425">
        <v>208</v>
      </c>
      <c r="I15" s="426">
        <v>254</v>
      </c>
      <c r="J15" s="427"/>
      <c r="K15" s="428">
        <f t="shared" si="0"/>
        <v>210</v>
      </c>
      <c r="L15" s="425">
        <f t="shared" si="1"/>
        <v>716</v>
      </c>
      <c r="M15" s="426">
        <f t="shared" si="2"/>
        <v>926</v>
      </c>
      <c r="N15" s="600"/>
      <c r="O15" s="611">
        <f t="shared" si="3"/>
        <v>0.39270568278201867</v>
      </c>
      <c r="Q15" s="291" t="s">
        <v>6</v>
      </c>
      <c r="R15" s="600"/>
      <c r="S15" s="600"/>
      <c r="T15" s="600"/>
      <c r="U15" s="600"/>
      <c r="V15" s="600"/>
      <c r="W15" s="600"/>
    </row>
    <row r="16" spans="1:25" x14ac:dyDescent="0.2">
      <c r="A16" s="702" t="s">
        <v>591</v>
      </c>
      <c r="B16" s="713" t="s">
        <v>711</v>
      </c>
      <c r="C16" s="310" t="s">
        <v>17</v>
      </c>
      <c r="D16" s="19">
        <v>9</v>
      </c>
      <c r="E16" s="19">
        <v>4</v>
      </c>
      <c r="F16" s="19">
        <v>13</v>
      </c>
      <c r="G16" s="19"/>
      <c r="H16" s="19">
        <v>1</v>
      </c>
      <c r="I16" s="20">
        <v>1</v>
      </c>
      <c r="J16" s="434"/>
      <c r="K16" s="587">
        <f t="shared" si="0"/>
        <v>9</v>
      </c>
      <c r="L16" s="19">
        <f t="shared" si="1"/>
        <v>5</v>
      </c>
      <c r="M16" s="19">
        <f t="shared" si="2"/>
        <v>14</v>
      </c>
      <c r="N16" s="600"/>
      <c r="O16" s="418">
        <f t="shared" si="3"/>
        <v>5.9372349448685328E-3</v>
      </c>
      <c r="Q16" s="291">
        <v>7</v>
      </c>
      <c r="R16" s="600"/>
      <c r="S16" s="600"/>
      <c r="T16" s="600"/>
      <c r="U16" s="600"/>
      <c r="V16" s="600"/>
      <c r="W16" s="600"/>
    </row>
    <row r="17" spans="1:23" s="56" customFormat="1" x14ac:dyDescent="0.2">
      <c r="A17" s="703"/>
      <c r="B17" s="710"/>
      <c r="C17" s="311" t="s">
        <v>18</v>
      </c>
      <c r="D17" s="19">
        <v>1</v>
      </c>
      <c r="E17" s="19"/>
      <c r="F17" s="19">
        <v>1</v>
      </c>
      <c r="G17" s="19"/>
      <c r="H17" s="19"/>
      <c r="I17" s="20"/>
      <c r="J17" s="434"/>
      <c r="K17" s="587">
        <f t="shared" si="0"/>
        <v>1</v>
      </c>
      <c r="L17" s="19">
        <f t="shared" si="1"/>
        <v>0</v>
      </c>
      <c r="M17" s="19">
        <f t="shared" si="2"/>
        <v>1</v>
      </c>
      <c r="N17" s="600"/>
      <c r="O17" s="418">
        <f t="shared" si="3"/>
        <v>4.2408821034775233E-4</v>
      </c>
      <c r="Q17" s="561">
        <v>8</v>
      </c>
      <c r="R17" s="600"/>
      <c r="S17" s="600"/>
      <c r="T17" s="600"/>
      <c r="U17" s="600"/>
      <c r="V17" s="600"/>
      <c r="W17" s="600"/>
    </row>
    <row r="18" spans="1:23" x14ac:dyDescent="0.2">
      <c r="A18" s="703"/>
      <c r="B18" s="710"/>
      <c r="C18" s="311" t="s">
        <v>19</v>
      </c>
      <c r="D18" s="19">
        <v>8</v>
      </c>
      <c r="E18" s="19">
        <v>9</v>
      </c>
      <c r="F18" s="19">
        <v>17</v>
      </c>
      <c r="G18" s="19">
        <v>1</v>
      </c>
      <c r="H18" s="19">
        <v>1</v>
      </c>
      <c r="I18" s="20">
        <v>2</v>
      </c>
      <c r="J18" s="434"/>
      <c r="K18" s="304">
        <f t="shared" si="0"/>
        <v>9</v>
      </c>
      <c r="L18" s="19">
        <f t="shared" si="1"/>
        <v>10</v>
      </c>
      <c r="M18" s="19">
        <f t="shared" si="2"/>
        <v>19</v>
      </c>
      <c r="O18" s="417">
        <f t="shared" si="3"/>
        <v>8.0576759966072935E-3</v>
      </c>
      <c r="Q18" s="291">
        <v>9</v>
      </c>
      <c r="R18" s="600"/>
      <c r="S18" s="600"/>
      <c r="T18" s="600"/>
      <c r="U18" s="600"/>
      <c r="V18" s="600"/>
      <c r="W18" s="600"/>
    </row>
    <row r="19" spans="1:23" x14ac:dyDescent="0.2">
      <c r="A19" s="703"/>
      <c r="B19" s="710"/>
      <c r="C19" s="311" t="s">
        <v>20</v>
      </c>
      <c r="D19" s="19">
        <v>30</v>
      </c>
      <c r="E19" s="19">
        <v>84</v>
      </c>
      <c r="F19" s="19">
        <v>114</v>
      </c>
      <c r="G19" s="19">
        <v>9</v>
      </c>
      <c r="H19" s="19">
        <v>48</v>
      </c>
      <c r="I19" s="20">
        <v>57</v>
      </c>
      <c r="J19" s="434"/>
      <c r="K19" s="304">
        <f t="shared" si="0"/>
        <v>39</v>
      </c>
      <c r="L19" s="19">
        <f t="shared" si="1"/>
        <v>132</v>
      </c>
      <c r="M19" s="19">
        <f t="shared" si="2"/>
        <v>171</v>
      </c>
      <c r="O19" s="418">
        <f t="shared" si="3"/>
        <v>7.2519083969465645E-2</v>
      </c>
      <c r="Q19" s="291">
        <v>1</v>
      </c>
      <c r="R19" s="600"/>
      <c r="S19" s="600"/>
      <c r="T19" s="600"/>
      <c r="U19" s="600"/>
      <c r="V19" s="600"/>
      <c r="W19" s="600"/>
    </row>
    <row r="20" spans="1:23" x14ac:dyDescent="0.2">
      <c r="A20" s="703"/>
      <c r="B20" s="710"/>
      <c r="C20" s="311" t="s">
        <v>21</v>
      </c>
      <c r="D20" s="19">
        <v>16</v>
      </c>
      <c r="E20" s="19">
        <v>8</v>
      </c>
      <c r="F20" s="19">
        <v>24</v>
      </c>
      <c r="G20" s="19">
        <v>2</v>
      </c>
      <c r="H20" s="19">
        <v>1</v>
      </c>
      <c r="I20" s="20">
        <v>3</v>
      </c>
      <c r="J20" s="434"/>
      <c r="K20" s="304">
        <f t="shared" si="0"/>
        <v>18</v>
      </c>
      <c r="L20" s="19">
        <f t="shared" si="1"/>
        <v>9</v>
      </c>
      <c r="M20" s="19">
        <f t="shared" si="2"/>
        <v>27</v>
      </c>
      <c r="O20" s="418">
        <f t="shared" si="3"/>
        <v>1.1450381679389313E-2</v>
      </c>
      <c r="Q20" s="291">
        <v>11</v>
      </c>
      <c r="R20" s="600"/>
      <c r="S20" s="600"/>
      <c r="T20" s="600"/>
      <c r="U20" s="600"/>
      <c r="V20" s="600"/>
      <c r="W20" s="600"/>
    </row>
    <row r="21" spans="1:23" x14ac:dyDescent="0.2">
      <c r="A21" s="703"/>
      <c r="B21" s="710"/>
      <c r="C21" s="311" t="s">
        <v>22</v>
      </c>
      <c r="D21" s="19">
        <v>1</v>
      </c>
      <c r="E21" s="19"/>
      <c r="F21" s="19">
        <v>1</v>
      </c>
      <c r="G21" s="19"/>
      <c r="H21" s="19"/>
      <c r="I21" s="20"/>
      <c r="J21" s="434"/>
      <c r="K21" s="304">
        <f t="shared" si="0"/>
        <v>1</v>
      </c>
      <c r="L21" s="19">
        <f t="shared" si="1"/>
        <v>0</v>
      </c>
      <c r="M21" s="19">
        <f t="shared" si="2"/>
        <v>1</v>
      </c>
      <c r="O21" s="418">
        <f t="shared" si="3"/>
        <v>4.2408821034775233E-4</v>
      </c>
      <c r="Q21" s="291">
        <v>12</v>
      </c>
      <c r="R21" s="600"/>
      <c r="S21" s="600"/>
      <c r="T21" s="600"/>
      <c r="U21" s="600"/>
      <c r="V21" s="600"/>
      <c r="W21" s="600"/>
    </row>
    <row r="22" spans="1:23" x14ac:dyDescent="0.2">
      <c r="A22" s="703"/>
      <c r="B22" s="710"/>
      <c r="C22" s="311" t="s">
        <v>23</v>
      </c>
      <c r="D22" s="19"/>
      <c r="E22" s="19"/>
      <c r="F22" s="19"/>
      <c r="G22" s="19"/>
      <c r="H22" s="19"/>
      <c r="I22" s="20"/>
      <c r="J22" s="434"/>
      <c r="K22" s="304">
        <f t="shared" si="0"/>
        <v>0</v>
      </c>
      <c r="L22" s="19">
        <f t="shared" si="1"/>
        <v>0</v>
      </c>
      <c r="M22" s="19">
        <f t="shared" si="2"/>
        <v>0</v>
      </c>
      <c r="O22" s="418"/>
      <c r="Q22" s="291">
        <v>13</v>
      </c>
      <c r="R22" s="600"/>
      <c r="S22" s="600"/>
      <c r="T22" s="600"/>
      <c r="U22" s="600"/>
      <c r="V22" s="600"/>
      <c r="W22" s="600"/>
    </row>
    <row r="23" spans="1:23" x14ac:dyDescent="0.2">
      <c r="A23" s="703"/>
      <c r="B23" s="710"/>
      <c r="C23" s="311" t="s">
        <v>24</v>
      </c>
      <c r="D23" s="19">
        <v>4</v>
      </c>
      <c r="E23" s="19">
        <v>3</v>
      </c>
      <c r="F23" s="19">
        <v>7</v>
      </c>
      <c r="G23" s="19"/>
      <c r="H23" s="19"/>
      <c r="I23" s="20"/>
      <c r="J23" s="434"/>
      <c r="K23" s="304">
        <f t="shared" si="0"/>
        <v>4</v>
      </c>
      <c r="L23" s="19">
        <f t="shared" si="1"/>
        <v>3</v>
      </c>
      <c r="M23" s="19">
        <f t="shared" si="2"/>
        <v>7</v>
      </c>
      <c r="O23" s="418">
        <f t="shared" si="3"/>
        <v>2.9686174724342664E-3</v>
      </c>
      <c r="Q23" s="291">
        <v>14</v>
      </c>
      <c r="R23" s="600"/>
      <c r="S23" s="600"/>
      <c r="T23" s="600"/>
      <c r="U23" s="600"/>
      <c r="V23" s="600"/>
      <c r="W23" s="600"/>
    </row>
    <row r="24" spans="1:23" x14ac:dyDescent="0.2">
      <c r="A24" s="703"/>
      <c r="B24" s="710"/>
      <c r="C24" s="312" t="s">
        <v>25</v>
      </c>
      <c r="D24" s="19"/>
      <c r="E24" s="19"/>
      <c r="F24" s="19"/>
      <c r="G24" s="19">
        <v>1</v>
      </c>
      <c r="H24" s="19">
        <v>1</v>
      </c>
      <c r="I24" s="20">
        <v>2</v>
      </c>
      <c r="J24" s="434"/>
      <c r="K24" s="304">
        <f t="shared" si="0"/>
        <v>1</v>
      </c>
      <c r="L24" s="19">
        <f t="shared" si="1"/>
        <v>1</v>
      </c>
      <c r="M24" s="19">
        <f t="shared" si="2"/>
        <v>2</v>
      </c>
      <c r="O24" s="418">
        <f t="shared" si="3"/>
        <v>8.4817642069550466E-4</v>
      </c>
      <c r="Q24" s="291">
        <v>15</v>
      </c>
      <c r="R24" s="600"/>
      <c r="S24" s="600"/>
      <c r="T24" s="600"/>
      <c r="U24" s="600"/>
      <c r="V24" s="600"/>
      <c r="W24" s="600"/>
    </row>
    <row r="25" spans="1:23" ht="13.5" x14ac:dyDescent="0.25">
      <c r="A25" s="703"/>
      <c r="B25" s="694" t="s">
        <v>634</v>
      </c>
      <c r="C25" s="739"/>
      <c r="D25" s="429">
        <v>40</v>
      </c>
      <c r="E25" s="429">
        <v>24</v>
      </c>
      <c r="F25" s="430">
        <v>64</v>
      </c>
      <c r="G25" s="429">
        <v>4</v>
      </c>
      <c r="H25" s="429">
        <v>4</v>
      </c>
      <c r="I25" s="431">
        <v>8</v>
      </c>
      <c r="J25" s="427"/>
      <c r="K25" s="432">
        <f t="shared" si="0"/>
        <v>44</v>
      </c>
      <c r="L25" s="429">
        <f t="shared" si="1"/>
        <v>28</v>
      </c>
      <c r="M25" s="433">
        <f t="shared" si="2"/>
        <v>72</v>
      </c>
      <c r="N25" s="56"/>
      <c r="O25" s="610">
        <f t="shared" si="3"/>
        <v>3.0534351145038167E-2</v>
      </c>
      <c r="Q25" s="291" t="s">
        <v>608</v>
      </c>
      <c r="R25" s="600"/>
      <c r="S25" s="600"/>
      <c r="T25" s="600"/>
      <c r="U25" s="600"/>
      <c r="V25" s="600"/>
      <c r="W25" s="600"/>
    </row>
    <row r="26" spans="1:23" x14ac:dyDescent="0.2">
      <c r="A26" s="703"/>
      <c r="B26" s="710" t="s">
        <v>635</v>
      </c>
      <c r="C26" s="311" t="s">
        <v>26</v>
      </c>
      <c r="D26" s="19">
        <v>40</v>
      </c>
      <c r="E26" s="19">
        <v>29</v>
      </c>
      <c r="F26" s="19">
        <v>69</v>
      </c>
      <c r="G26" s="19">
        <v>5</v>
      </c>
      <c r="H26" s="19">
        <v>9</v>
      </c>
      <c r="I26" s="20">
        <v>14</v>
      </c>
      <c r="J26" s="434"/>
      <c r="K26" s="304">
        <f t="shared" si="0"/>
        <v>45</v>
      </c>
      <c r="L26" s="19">
        <f t="shared" si="1"/>
        <v>38</v>
      </c>
      <c r="M26" s="19">
        <f t="shared" si="2"/>
        <v>83</v>
      </c>
      <c r="O26" s="418">
        <f t="shared" si="3"/>
        <v>3.5199321458863446E-2</v>
      </c>
      <c r="Q26" s="291">
        <v>16</v>
      </c>
      <c r="R26" s="600"/>
      <c r="S26" s="600"/>
      <c r="T26" s="600"/>
      <c r="U26" s="600"/>
      <c r="V26" s="600"/>
      <c r="W26" s="600"/>
    </row>
    <row r="27" spans="1:23" s="56" customFormat="1" x14ac:dyDescent="0.2">
      <c r="A27" s="703"/>
      <c r="B27" s="710"/>
      <c r="C27" s="311" t="s">
        <v>27</v>
      </c>
      <c r="D27" s="19">
        <v>2</v>
      </c>
      <c r="E27" s="19">
        <v>1</v>
      </c>
      <c r="F27" s="19">
        <v>3</v>
      </c>
      <c r="G27" s="19"/>
      <c r="H27" s="19">
        <v>1</v>
      </c>
      <c r="I27" s="20">
        <v>1</v>
      </c>
      <c r="J27" s="434"/>
      <c r="K27" s="587">
        <f t="shared" si="0"/>
        <v>2</v>
      </c>
      <c r="L27" s="19">
        <f t="shared" si="1"/>
        <v>2</v>
      </c>
      <c r="M27" s="19">
        <f t="shared" si="2"/>
        <v>4</v>
      </c>
      <c r="N27" s="600"/>
      <c r="O27" s="418">
        <f t="shared" si="3"/>
        <v>1.6963528413910093E-3</v>
      </c>
      <c r="Q27" s="561">
        <v>17</v>
      </c>
      <c r="R27" s="600"/>
      <c r="S27" s="600"/>
      <c r="T27" s="600"/>
      <c r="U27" s="600"/>
      <c r="V27" s="600"/>
      <c r="W27" s="600"/>
    </row>
    <row r="28" spans="1:23" x14ac:dyDescent="0.2">
      <c r="A28" s="703"/>
      <c r="B28" s="710"/>
      <c r="C28" s="311" t="s">
        <v>28</v>
      </c>
      <c r="D28" s="19">
        <v>38</v>
      </c>
      <c r="E28" s="19">
        <v>76</v>
      </c>
      <c r="F28" s="19">
        <v>114</v>
      </c>
      <c r="G28" s="19">
        <v>10</v>
      </c>
      <c r="H28" s="19">
        <v>34</v>
      </c>
      <c r="I28" s="20">
        <v>44</v>
      </c>
      <c r="J28" s="434"/>
      <c r="K28" s="587">
        <f t="shared" si="0"/>
        <v>48</v>
      </c>
      <c r="L28" s="19">
        <f t="shared" si="1"/>
        <v>110</v>
      </c>
      <c r="M28" s="19">
        <f t="shared" si="2"/>
        <v>158</v>
      </c>
      <c r="N28" s="600"/>
      <c r="O28" s="418">
        <f t="shared" si="3"/>
        <v>6.7005937234944871E-2</v>
      </c>
      <c r="Q28" s="291">
        <v>18</v>
      </c>
      <c r="R28" s="600"/>
      <c r="S28" s="600"/>
      <c r="T28" s="600"/>
      <c r="U28" s="600"/>
      <c r="V28" s="600"/>
      <c r="W28" s="600"/>
    </row>
    <row r="29" spans="1:23" x14ac:dyDescent="0.2">
      <c r="A29" s="703"/>
      <c r="B29" s="710"/>
      <c r="C29" s="311" t="s">
        <v>29</v>
      </c>
      <c r="D29" s="19">
        <v>18</v>
      </c>
      <c r="E29" s="19">
        <v>27</v>
      </c>
      <c r="F29" s="19">
        <v>45</v>
      </c>
      <c r="G29" s="19">
        <v>2</v>
      </c>
      <c r="H29" s="19">
        <v>8</v>
      </c>
      <c r="I29" s="20">
        <v>10</v>
      </c>
      <c r="J29" s="434"/>
      <c r="K29" s="304">
        <f t="shared" si="0"/>
        <v>20</v>
      </c>
      <c r="L29" s="19">
        <f t="shared" si="1"/>
        <v>35</v>
      </c>
      <c r="M29" s="19">
        <f t="shared" si="2"/>
        <v>55</v>
      </c>
      <c r="O29" s="418">
        <f t="shared" si="3"/>
        <v>2.3324851569126379E-2</v>
      </c>
      <c r="Q29" s="291">
        <v>19</v>
      </c>
      <c r="R29" s="600"/>
      <c r="S29" s="600"/>
      <c r="T29" s="600"/>
      <c r="U29" s="600"/>
      <c r="V29" s="600"/>
      <c r="W29" s="600"/>
    </row>
    <row r="30" spans="1:23" x14ac:dyDescent="0.2">
      <c r="A30" s="703"/>
      <c r="B30" s="710"/>
      <c r="C30" s="311">
        <v>2</v>
      </c>
      <c r="D30" s="19">
        <v>9</v>
      </c>
      <c r="E30" s="19">
        <v>49</v>
      </c>
      <c r="F30" s="19">
        <v>58</v>
      </c>
      <c r="G30" s="19">
        <v>10</v>
      </c>
      <c r="H30" s="19">
        <v>38</v>
      </c>
      <c r="I30" s="20">
        <v>48</v>
      </c>
      <c r="J30" s="434"/>
      <c r="K30" s="304">
        <f t="shared" si="0"/>
        <v>19</v>
      </c>
      <c r="L30" s="19">
        <f t="shared" si="1"/>
        <v>87</v>
      </c>
      <c r="M30" s="19">
        <f t="shared" si="2"/>
        <v>106</v>
      </c>
      <c r="O30" s="418">
        <f t="shared" si="3"/>
        <v>4.4953350296861747E-2</v>
      </c>
      <c r="Q30" s="291">
        <v>2</v>
      </c>
      <c r="R30" s="600"/>
      <c r="S30" s="600"/>
      <c r="T30" s="600"/>
      <c r="U30" s="600"/>
      <c r="V30" s="600"/>
      <c r="W30" s="600"/>
    </row>
    <row r="31" spans="1:23" x14ac:dyDescent="0.2">
      <c r="A31" s="703"/>
      <c r="B31" s="710"/>
      <c r="C31" s="311" t="s">
        <v>31</v>
      </c>
      <c r="D31" s="19"/>
      <c r="E31" s="19">
        <v>3</v>
      </c>
      <c r="F31" s="19">
        <v>3</v>
      </c>
      <c r="G31" s="19">
        <v>1</v>
      </c>
      <c r="H31" s="19">
        <v>1</v>
      </c>
      <c r="I31" s="20">
        <v>2</v>
      </c>
      <c r="J31" s="434"/>
      <c r="K31" s="304">
        <f t="shared" si="0"/>
        <v>1</v>
      </c>
      <c r="L31" s="19">
        <f t="shared" si="1"/>
        <v>4</v>
      </c>
      <c r="M31" s="19">
        <f t="shared" si="2"/>
        <v>5</v>
      </c>
      <c r="O31" s="418">
        <f t="shared" si="3"/>
        <v>2.1204410517387615E-3</v>
      </c>
      <c r="Q31" s="291">
        <v>21</v>
      </c>
      <c r="R31" s="600"/>
      <c r="S31" s="600"/>
      <c r="T31" s="600"/>
      <c r="U31" s="600"/>
      <c r="V31" s="600"/>
      <c r="W31" s="600"/>
    </row>
    <row r="32" spans="1:23" x14ac:dyDescent="0.2">
      <c r="A32" s="703"/>
      <c r="B32" s="710"/>
      <c r="C32" s="311" t="s">
        <v>32</v>
      </c>
      <c r="D32" s="19">
        <v>12</v>
      </c>
      <c r="E32" s="19">
        <v>7</v>
      </c>
      <c r="F32" s="19">
        <v>19</v>
      </c>
      <c r="G32" s="19">
        <v>1</v>
      </c>
      <c r="H32" s="19">
        <v>7</v>
      </c>
      <c r="I32" s="20">
        <v>8</v>
      </c>
      <c r="J32" s="434"/>
      <c r="K32" s="304">
        <f t="shared" si="0"/>
        <v>13</v>
      </c>
      <c r="L32" s="19">
        <f t="shared" si="1"/>
        <v>14</v>
      </c>
      <c r="M32" s="19">
        <f t="shared" si="2"/>
        <v>27</v>
      </c>
      <c r="O32" s="418">
        <f t="shared" si="3"/>
        <v>1.1450381679389313E-2</v>
      </c>
      <c r="Q32" s="291">
        <v>22</v>
      </c>
      <c r="R32" s="600"/>
      <c r="S32" s="600"/>
      <c r="T32" s="600"/>
      <c r="U32" s="600"/>
      <c r="V32" s="600"/>
      <c r="W32" s="600"/>
    </row>
    <row r="33" spans="1:23" x14ac:dyDescent="0.2">
      <c r="A33" s="703"/>
      <c r="B33" s="710"/>
      <c r="C33" s="311" t="s">
        <v>33</v>
      </c>
      <c r="D33" s="19">
        <v>10</v>
      </c>
      <c r="E33" s="19">
        <v>20</v>
      </c>
      <c r="F33" s="19">
        <v>30</v>
      </c>
      <c r="G33" s="19">
        <v>1</v>
      </c>
      <c r="H33" s="19">
        <v>9</v>
      </c>
      <c r="I33" s="20">
        <v>10</v>
      </c>
      <c r="J33" s="434"/>
      <c r="K33" s="304">
        <f t="shared" si="0"/>
        <v>11</v>
      </c>
      <c r="L33" s="19">
        <f t="shared" si="1"/>
        <v>29</v>
      </c>
      <c r="M33" s="19">
        <f t="shared" si="2"/>
        <v>40</v>
      </c>
      <c r="O33" s="418">
        <f t="shared" si="3"/>
        <v>1.6963528413910092E-2</v>
      </c>
      <c r="Q33" s="291">
        <v>23</v>
      </c>
      <c r="R33" s="600"/>
      <c r="S33" s="600"/>
      <c r="T33" s="600"/>
      <c r="U33" s="600"/>
      <c r="V33" s="600"/>
      <c r="W33" s="600"/>
    </row>
    <row r="34" spans="1:23" x14ac:dyDescent="0.2">
      <c r="A34" s="703"/>
      <c r="B34" s="710"/>
      <c r="C34" s="312" t="s">
        <v>34</v>
      </c>
      <c r="D34" s="19">
        <v>9</v>
      </c>
      <c r="E34" s="19">
        <v>24</v>
      </c>
      <c r="F34" s="19">
        <v>33</v>
      </c>
      <c r="G34" s="19">
        <v>8</v>
      </c>
      <c r="H34" s="19">
        <v>13</v>
      </c>
      <c r="I34" s="20">
        <v>21</v>
      </c>
      <c r="J34" s="434"/>
      <c r="K34" s="304">
        <f t="shared" si="0"/>
        <v>17</v>
      </c>
      <c r="L34" s="19">
        <f t="shared" si="1"/>
        <v>37</v>
      </c>
      <c r="M34" s="19">
        <f t="shared" si="2"/>
        <v>54</v>
      </c>
      <c r="O34" s="418">
        <f t="shared" si="3"/>
        <v>2.2900763358778626E-2</v>
      </c>
      <c r="Q34" s="291">
        <v>24</v>
      </c>
      <c r="R34" s="600"/>
      <c r="S34" s="600"/>
      <c r="T34" s="600"/>
      <c r="U34" s="600"/>
      <c r="V34" s="600"/>
      <c r="W34" s="600"/>
    </row>
    <row r="35" spans="1:23" ht="13.5" x14ac:dyDescent="0.25">
      <c r="A35" s="703"/>
      <c r="B35" s="694" t="s">
        <v>636</v>
      </c>
      <c r="C35" s="739"/>
      <c r="D35" s="429">
        <v>129</v>
      </c>
      <c r="E35" s="429">
        <v>188</v>
      </c>
      <c r="F35" s="430">
        <v>317</v>
      </c>
      <c r="G35" s="429">
        <v>28</v>
      </c>
      <c r="H35" s="429">
        <v>82</v>
      </c>
      <c r="I35" s="431">
        <v>110</v>
      </c>
      <c r="J35" s="427"/>
      <c r="K35" s="432">
        <f t="shared" si="0"/>
        <v>157</v>
      </c>
      <c r="L35" s="429">
        <f t="shared" si="1"/>
        <v>270</v>
      </c>
      <c r="M35" s="433">
        <f t="shared" si="2"/>
        <v>427</v>
      </c>
      <c r="N35" s="56"/>
      <c r="O35" s="610">
        <f t="shared" si="3"/>
        <v>0.18108566581849025</v>
      </c>
      <c r="Q35" s="291" t="s">
        <v>350</v>
      </c>
      <c r="R35" s="600"/>
      <c r="S35" s="600"/>
      <c r="T35" s="600"/>
      <c r="U35" s="600"/>
      <c r="V35" s="600"/>
      <c r="W35" s="600"/>
    </row>
    <row r="36" spans="1:23" x14ac:dyDescent="0.2">
      <c r="A36" s="703"/>
      <c r="B36" s="692" t="s">
        <v>599</v>
      </c>
      <c r="C36" s="310">
        <v>7</v>
      </c>
      <c r="D36" s="19">
        <v>9</v>
      </c>
      <c r="E36" s="19">
        <v>4</v>
      </c>
      <c r="F36" s="19">
        <v>13</v>
      </c>
      <c r="G36" s="19"/>
      <c r="H36" s="19">
        <v>1</v>
      </c>
      <c r="I36" s="20">
        <v>1</v>
      </c>
      <c r="J36" s="434"/>
      <c r="K36" s="304">
        <f t="shared" si="0"/>
        <v>9</v>
      </c>
      <c r="L36" s="19">
        <f t="shared" si="1"/>
        <v>5</v>
      </c>
      <c r="M36" s="19">
        <f t="shared" si="2"/>
        <v>14</v>
      </c>
      <c r="O36" s="418">
        <f t="shared" si="3"/>
        <v>5.9372349448685328E-3</v>
      </c>
      <c r="Q36" s="291">
        <v>7</v>
      </c>
      <c r="R36" s="600"/>
      <c r="S36" s="600"/>
      <c r="T36" s="600"/>
      <c r="U36" s="600"/>
      <c r="V36" s="600"/>
      <c r="W36" s="600"/>
    </row>
    <row r="37" spans="1:23" s="56" customFormat="1" x14ac:dyDescent="0.2">
      <c r="A37" s="703"/>
      <c r="B37" s="692"/>
      <c r="C37" s="311" t="s">
        <v>36</v>
      </c>
      <c r="D37" s="19">
        <v>78</v>
      </c>
      <c r="E37" s="19">
        <v>126</v>
      </c>
      <c r="F37" s="19">
        <v>204</v>
      </c>
      <c r="G37" s="19">
        <v>7</v>
      </c>
      <c r="H37" s="19">
        <v>25</v>
      </c>
      <c r="I37" s="20">
        <v>32</v>
      </c>
      <c r="J37" s="434"/>
      <c r="K37" s="587">
        <f t="shared" si="0"/>
        <v>85</v>
      </c>
      <c r="L37" s="19">
        <f t="shared" si="1"/>
        <v>151</v>
      </c>
      <c r="M37" s="19">
        <f t="shared" si="2"/>
        <v>236</v>
      </c>
      <c r="N37" s="600"/>
      <c r="O37" s="418">
        <f t="shared" si="3"/>
        <v>0.10008481764206956</v>
      </c>
      <c r="Q37" s="561">
        <v>71</v>
      </c>
      <c r="R37" s="600"/>
      <c r="S37" s="600"/>
      <c r="T37" s="600"/>
      <c r="U37" s="600"/>
      <c r="V37" s="600"/>
      <c r="W37" s="600"/>
    </row>
    <row r="38" spans="1:23" x14ac:dyDescent="0.2">
      <c r="A38" s="703"/>
      <c r="B38" s="692"/>
      <c r="C38" s="311" t="s">
        <v>37</v>
      </c>
      <c r="D38" s="19"/>
      <c r="E38" s="19"/>
      <c r="F38" s="19"/>
      <c r="G38" s="19"/>
      <c r="H38" s="19"/>
      <c r="I38" s="20"/>
      <c r="J38" s="434"/>
      <c r="K38" s="587">
        <f t="shared" si="0"/>
        <v>0</v>
      </c>
      <c r="L38" s="19">
        <f t="shared" si="1"/>
        <v>0</v>
      </c>
      <c r="M38" s="19">
        <f t="shared" si="2"/>
        <v>0</v>
      </c>
      <c r="N38" s="600"/>
      <c r="O38" s="418">
        <f t="shared" si="3"/>
        <v>0</v>
      </c>
      <c r="Q38" s="291">
        <v>72</v>
      </c>
      <c r="R38" s="600"/>
      <c r="S38" s="600"/>
      <c r="T38" s="600"/>
      <c r="U38" s="600"/>
      <c r="V38" s="600"/>
      <c r="W38" s="600"/>
    </row>
    <row r="39" spans="1:23" x14ac:dyDescent="0.2">
      <c r="A39" s="703"/>
      <c r="B39" s="692"/>
      <c r="C39" s="311" t="s">
        <v>38</v>
      </c>
      <c r="D39" s="19"/>
      <c r="E39" s="19">
        <v>1</v>
      </c>
      <c r="F39" s="19">
        <v>1</v>
      </c>
      <c r="G39" s="19"/>
      <c r="H39" s="19"/>
      <c r="I39" s="20"/>
      <c r="J39" s="434"/>
      <c r="K39" s="304">
        <f t="shared" si="0"/>
        <v>0</v>
      </c>
      <c r="L39" s="19">
        <f t="shared" si="1"/>
        <v>1</v>
      </c>
      <c r="M39" s="19">
        <f t="shared" si="2"/>
        <v>1</v>
      </c>
      <c r="O39" s="418">
        <f t="shared" si="3"/>
        <v>4.2408821034775233E-4</v>
      </c>
      <c r="Q39" s="291">
        <v>73</v>
      </c>
      <c r="R39" s="600"/>
      <c r="S39" s="600"/>
      <c r="T39" s="600"/>
      <c r="U39" s="600"/>
      <c r="V39" s="600"/>
      <c r="W39" s="600"/>
    </row>
    <row r="40" spans="1:23" x14ac:dyDescent="0.2">
      <c r="A40" s="703"/>
      <c r="B40" s="692"/>
      <c r="C40" s="311" t="s">
        <v>39</v>
      </c>
      <c r="D40" s="19">
        <v>10</v>
      </c>
      <c r="E40" s="19">
        <v>22</v>
      </c>
      <c r="F40" s="19">
        <v>32</v>
      </c>
      <c r="G40" s="19"/>
      <c r="H40" s="19">
        <v>2</v>
      </c>
      <c r="I40" s="20">
        <v>2</v>
      </c>
      <c r="J40" s="434"/>
      <c r="K40" s="304">
        <f t="shared" si="0"/>
        <v>10</v>
      </c>
      <c r="L40" s="19">
        <f t="shared" si="1"/>
        <v>24</v>
      </c>
      <c r="M40" s="19">
        <f t="shared" si="2"/>
        <v>34</v>
      </c>
      <c r="O40" s="418">
        <f t="shared" si="3"/>
        <v>1.441899915182358E-2</v>
      </c>
      <c r="Q40" s="291">
        <v>74</v>
      </c>
      <c r="R40" s="600"/>
      <c r="S40" s="600"/>
      <c r="T40" s="600"/>
      <c r="U40" s="600"/>
      <c r="V40" s="600"/>
      <c r="W40" s="600"/>
    </row>
    <row r="41" spans="1:23" ht="13.5" x14ac:dyDescent="0.25">
      <c r="A41" s="703"/>
      <c r="B41" s="694" t="s">
        <v>600</v>
      </c>
      <c r="C41" s="739"/>
      <c r="D41" s="429">
        <v>102</v>
      </c>
      <c r="E41" s="429">
        <v>165</v>
      </c>
      <c r="F41" s="430">
        <v>267</v>
      </c>
      <c r="G41" s="429">
        <v>10</v>
      </c>
      <c r="H41" s="429">
        <v>30</v>
      </c>
      <c r="I41" s="431">
        <v>40</v>
      </c>
      <c r="J41" s="427"/>
      <c r="K41" s="432">
        <f t="shared" si="0"/>
        <v>112</v>
      </c>
      <c r="L41" s="429">
        <f t="shared" si="1"/>
        <v>195</v>
      </c>
      <c r="M41" s="433">
        <f t="shared" si="2"/>
        <v>307</v>
      </c>
      <c r="N41" s="56"/>
      <c r="O41" s="610">
        <f t="shared" si="3"/>
        <v>0.13019508057675996</v>
      </c>
      <c r="Q41" s="291" t="s">
        <v>363</v>
      </c>
      <c r="R41" s="600"/>
      <c r="S41" s="600"/>
      <c r="T41" s="600"/>
      <c r="U41" s="600"/>
      <c r="V41" s="600"/>
      <c r="W41" s="600"/>
    </row>
    <row r="42" spans="1:23" x14ac:dyDescent="0.2">
      <c r="A42" s="703"/>
      <c r="B42" s="710" t="s">
        <v>637</v>
      </c>
      <c r="C42" s="311" t="s">
        <v>41</v>
      </c>
      <c r="D42" s="19"/>
      <c r="E42" s="19"/>
      <c r="F42" s="19"/>
      <c r="G42" s="19"/>
      <c r="H42" s="19"/>
      <c r="I42" s="20"/>
      <c r="J42" s="434"/>
      <c r="K42" s="587">
        <f t="shared" si="0"/>
        <v>0</v>
      </c>
      <c r="L42" s="19">
        <f t="shared" si="1"/>
        <v>0</v>
      </c>
      <c r="M42" s="19">
        <f t="shared" si="2"/>
        <v>0</v>
      </c>
      <c r="N42" s="600"/>
      <c r="O42" s="418">
        <f t="shared" si="3"/>
        <v>0</v>
      </c>
      <c r="Q42" s="291">
        <v>76</v>
      </c>
      <c r="R42" s="600"/>
      <c r="S42" s="600"/>
      <c r="T42" s="600"/>
      <c r="U42" s="600"/>
      <c r="V42" s="600"/>
      <c r="W42" s="600"/>
    </row>
    <row r="43" spans="1:23" s="56" customFormat="1" x14ac:dyDescent="0.2">
      <c r="A43" s="703"/>
      <c r="B43" s="710"/>
      <c r="C43" s="464" t="s">
        <v>276</v>
      </c>
      <c r="D43" s="19"/>
      <c r="E43" s="19"/>
      <c r="F43" s="19"/>
      <c r="G43" s="19"/>
      <c r="H43" s="19"/>
      <c r="I43" s="20"/>
      <c r="J43" s="434"/>
      <c r="K43" s="587">
        <f t="shared" si="0"/>
        <v>0</v>
      </c>
      <c r="L43" s="19">
        <f t="shared" si="1"/>
        <v>0</v>
      </c>
      <c r="M43" s="19">
        <f t="shared" si="2"/>
        <v>0</v>
      </c>
      <c r="N43" s="600"/>
      <c r="O43" s="418">
        <f t="shared" si="3"/>
        <v>0</v>
      </c>
      <c r="Q43" s="561">
        <v>77</v>
      </c>
      <c r="R43" s="600"/>
      <c r="S43" s="600"/>
      <c r="T43" s="600"/>
      <c r="U43" s="600"/>
      <c r="V43" s="600"/>
      <c r="W43" s="600"/>
    </row>
    <row r="44" spans="1:23" ht="13.5" x14ac:dyDescent="0.25">
      <c r="A44" s="704"/>
      <c r="B44" s="694" t="s">
        <v>42</v>
      </c>
      <c r="C44" s="739"/>
      <c r="D44" s="429"/>
      <c r="E44" s="429"/>
      <c r="F44" s="430"/>
      <c r="G44" s="429"/>
      <c r="H44" s="429"/>
      <c r="I44" s="431"/>
      <c r="J44" s="427"/>
      <c r="K44" s="432">
        <f t="shared" si="0"/>
        <v>0</v>
      </c>
      <c r="L44" s="429">
        <f t="shared" si="1"/>
        <v>0</v>
      </c>
      <c r="M44" s="433">
        <f t="shared" si="2"/>
        <v>0</v>
      </c>
      <c r="N44" s="56"/>
      <c r="O44" s="610">
        <f t="shared" si="3"/>
        <v>0</v>
      </c>
      <c r="Q44" s="291" t="s">
        <v>40</v>
      </c>
      <c r="R44" s="600"/>
      <c r="S44" s="600"/>
      <c r="T44" s="600"/>
      <c r="U44" s="600"/>
      <c r="V44" s="600"/>
      <c r="W44" s="600"/>
    </row>
    <row r="45" spans="1:23" x14ac:dyDescent="0.2">
      <c r="A45" s="698" t="s">
        <v>602</v>
      </c>
      <c r="B45" s="698"/>
      <c r="C45" s="740"/>
      <c r="D45" s="425">
        <v>271</v>
      </c>
      <c r="E45" s="425">
        <v>377</v>
      </c>
      <c r="F45" s="29">
        <v>648</v>
      </c>
      <c r="G45" s="425">
        <v>42</v>
      </c>
      <c r="H45" s="425">
        <v>116</v>
      </c>
      <c r="I45" s="426">
        <v>158</v>
      </c>
      <c r="J45" s="427"/>
      <c r="K45" s="428">
        <f t="shared" si="0"/>
        <v>313</v>
      </c>
      <c r="L45" s="425">
        <f t="shared" si="1"/>
        <v>493</v>
      </c>
      <c r="M45" s="426">
        <f t="shared" si="2"/>
        <v>806</v>
      </c>
      <c r="N45" s="600"/>
      <c r="O45" s="611">
        <f t="shared" si="3"/>
        <v>0.34181509754028838</v>
      </c>
      <c r="Q45" s="291" t="s">
        <v>591</v>
      </c>
      <c r="R45" s="600"/>
      <c r="S45" s="600"/>
      <c r="T45" s="600"/>
      <c r="U45" s="600"/>
      <c r="V45" s="600"/>
      <c r="W45" s="600"/>
    </row>
    <row r="46" spans="1:23" x14ac:dyDescent="0.2">
      <c r="A46" s="702" t="s">
        <v>592</v>
      </c>
      <c r="B46" s="713" t="s">
        <v>638</v>
      </c>
      <c r="C46" s="310" t="s">
        <v>45</v>
      </c>
      <c r="D46" s="19"/>
      <c r="E46" s="19">
        <v>5</v>
      </c>
      <c r="F46" s="19">
        <v>5</v>
      </c>
      <c r="G46" s="19"/>
      <c r="H46" s="19"/>
      <c r="I46" s="20"/>
      <c r="J46" s="434"/>
      <c r="K46" s="587">
        <f t="shared" si="0"/>
        <v>0</v>
      </c>
      <c r="L46" s="19">
        <f t="shared" si="1"/>
        <v>5</v>
      </c>
      <c r="M46" s="19">
        <f t="shared" si="2"/>
        <v>5</v>
      </c>
      <c r="N46" s="600"/>
      <c r="O46" s="418">
        <f t="shared" si="3"/>
        <v>2.1204410517387615E-3</v>
      </c>
      <c r="Q46" s="291">
        <v>25</v>
      </c>
      <c r="R46" s="600"/>
      <c r="S46" s="600"/>
      <c r="T46" s="600"/>
      <c r="U46" s="600"/>
      <c r="V46" s="600"/>
      <c r="W46" s="600"/>
    </row>
    <row r="47" spans="1:23" s="56" customFormat="1" x14ac:dyDescent="0.2">
      <c r="A47" s="703"/>
      <c r="B47" s="710"/>
      <c r="C47" s="311" t="s">
        <v>46</v>
      </c>
      <c r="D47" s="19">
        <v>2</v>
      </c>
      <c r="E47" s="19">
        <v>9</v>
      </c>
      <c r="F47" s="19">
        <v>11</v>
      </c>
      <c r="G47" s="19"/>
      <c r="H47" s="19">
        <v>9</v>
      </c>
      <c r="I47" s="20">
        <v>9</v>
      </c>
      <c r="J47" s="434"/>
      <c r="K47" s="587">
        <f t="shared" si="0"/>
        <v>2</v>
      </c>
      <c r="L47" s="19">
        <f t="shared" si="1"/>
        <v>18</v>
      </c>
      <c r="M47" s="19">
        <f t="shared" si="2"/>
        <v>20</v>
      </c>
      <c r="N47" s="600"/>
      <c r="O47" s="418">
        <f t="shared" si="3"/>
        <v>8.4817642069550461E-3</v>
      </c>
      <c r="Q47" s="561">
        <v>26</v>
      </c>
      <c r="R47" s="600"/>
      <c r="S47" s="600"/>
      <c r="T47" s="600"/>
      <c r="U47" s="600"/>
      <c r="V47" s="600"/>
      <c r="W47" s="600"/>
    </row>
    <row r="48" spans="1:23" x14ac:dyDescent="0.2">
      <c r="A48" s="703"/>
      <c r="B48" s="710"/>
      <c r="C48" s="311" t="s">
        <v>47</v>
      </c>
      <c r="D48" s="19">
        <v>10</v>
      </c>
      <c r="E48" s="19">
        <v>86</v>
      </c>
      <c r="F48" s="19">
        <v>96</v>
      </c>
      <c r="G48" s="19">
        <v>1</v>
      </c>
      <c r="H48" s="19">
        <v>24</v>
      </c>
      <c r="I48" s="20">
        <v>25</v>
      </c>
      <c r="J48" s="434"/>
      <c r="K48" s="304">
        <f t="shared" si="0"/>
        <v>11</v>
      </c>
      <c r="L48" s="19">
        <f t="shared" si="1"/>
        <v>110</v>
      </c>
      <c r="M48" s="19">
        <f t="shared" si="2"/>
        <v>121</v>
      </c>
      <c r="O48" s="417">
        <f t="shared" si="3"/>
        <v>5.1314673452078033E-2</v>
      </c>
      <c r="Q48" s="291">
        <v>27</v>
      </c>
      <c r="R48" s="600"/>
      <c r="S48" s="600"/>
      <c r="T48" s="600"/>
      <c r="U48" s="600"/>
      <c r="V48" s="600"/>
      <c r="W48" s="600"/>
    </row>
    <row r="49" spans="1:23" ht="13.5" x14ac:dyDescent="0.25">
      <c r="A49" s="703"/>
      <c r="B49" s="694" t="s">
        <v>639</v>
      </c>
      <c r="C49" s="739"/>
      <c r="D49" s="429">
        <v>12</v>
      </c>
      <c r="E49" s="429">
        <v>100</v>
      </c>
      <c r="F49" s="430">
        <v>112</v>
      </c>
      <c r="G49" s="429">
        <v>1</v>
      </c>
      <c r="H49" s="429">
        <v>33</v>
      </c>
      <c r="I49" s="431">
        <v>34</v>
      </c>
      <c r="J49" s="427"/>
      <c r="K49" s="432">
        <f t="shared" si="0"/>
        <v>13</v>
      </c>
      <c r="L49" s="429">
        <f t="shared" si="1"/>
        <v>133</v>
      </c>
      <c r="M49" s="433">
        <f t="shared" si="2"/>
        <v>146</v>
      </c>
      <c r="N49" s="56"/>
      <c r="O49" s="610">
        <f t="shared" si="3"/>
        <v>6.1916878710771839E-2</v>
      </c>
      <c r="Q49" s="291" t="s">
        <v>593</v>
      </c>
      <c r="R49" s="600"/>
      <c r="S49" s="600"/>
      <c r="T49" s="600"/>
      <c r="U49" s="600"/>
      <c r="V49" s="600"/>
      <c r="W49" s="600"/>
    </row>
    <row r="50" spans="1:23" x14ac:dyDescent="0.2">
      <c r="A50" s="703"/>
      <c r="B50" s="710" t="s">
        <v>640</v>
      </c>
      <c r="C50" s="310" t="s">
        <v>48</v>
      </c>
      <c r="D50" s="19">
        <v>3</v>
      </c>
      <c r="E50" s="19">
        <v>2</v>
      </c>
      <c r="F50" s="19">
        <v>5</v>
      </c>
      <c r="G50" s="19">
        <v>1</v>
      </c>
      <c r="H50" s="19">
        <v>3</v>
      </c>
      <c r="I50" s="20">
        <v>4</v>
      </c>
      <c r="J50" s="434"/>
      <c r="K50" s="587">
        <f t="shared" si="0"/>
        <v>4</v>
      </c>
      <c r="L50" s="19">
        <f t="shared" si="1"/>
        <v>5</v>
      </c>
      <c r="M50" s="19">
        <f t="shared" si="2"/>
        <v>9</v>
      </c>
      <c r="N50" s="600"/>
      <c r="O50" s="418">
        <f t="shared" si="3"/>
        <v>3.8167938931297708E-3</v>
      </c>
      <c r="Q50" s="291">
        <v>28</v>
      </c>
      <c r="R50" s="600"/>
      <c r="S50" s="600"/>
      <c r="T50" s="600"/>
      <c r="U50" s="600"/>
      <c r="V50" s="600"/>
      <c r="W50" s="600"/>
    </row>
    <row r="51" spans="1:23" s="56" customFormat="1" x14ac:dyDescent="0.2">
      <c r="A51" s="703"/>
      <c r="B51" s="710"/>
      <c r="C51" s="311" t="s">
        <v>49</v>
      </c>
      <c r="D51" s="19"/>
      <c r="E51" s="19"/>
      <c r="F51" s="19"/>
      <c r="G51" s="19"/>
      <c r="H51" s="19">
        <v>1</v>
      </c>
      <c r="I51" s="20">
        <v>1</v>
      </c>
      <c r="J51" s="434"/>
      <c r="K51" s="587">
        <f t="shared" si="0"/>
        <v>0</v>
      </c>
      <c r="L51" s="19">
        <f t="shared" si="1"/>
        <v>1</v>
      </c>
      <c r="M51" s="19">
        <f t="shared" si="2"/>
        <v>1</v>
      </c>
      <c r="N51" s="600"/>
      <c r="O51" s="418">
        <f t="shared" si="3"/>
        <v>4.2408821034775233E-4</v>
      </c>
      <c r="Q51" s="561">
        <v>29</v>
      </c>
      <c r="R51" s="600"/>
      <c r="S51" s="600"/>
      <c r="T51" s="600"/>
      <c r="U51" s="600"/>
      <c r="V51" s="600"/>
      <c r="W51" s="600"/>
    </row>
    <row r="52" spans="1:23" x14ac:dyDescent="0.2">
      <c r="A52" s="703"/>
      <c r="B52" s="710"/>
      <c r="C52" s="312">
        <v>3</v>
      </c>
      <c r="D52" s="19">
        <v>1</v>
      </c>
      <c r="E52" s="19"/>
      <c r="F52" s="19">
        <v>1</v>
      </c>
      <c r="G52" s="19"/>
      <c r="H52" s="19">
        <v>1</v>
      </c>
      <c r="I52" s="20">
        <v>1</v>
      </c>
      <c r="J52" s="434"/>
      <c r="K52" s="304">
        <f t="shared" si="0"/>
        <v>1</v>
      </c>
      <c r="L52" s="19">
        <f t="shared" si="1"/>
        <v>1</v>
      </c>
      <c r="M52" s="19">
        <f t="shared" si="2"/>
        <v>2</v>
      </c>
      <c r="O52" s="417">
        <f t="shared" si="3"/>
        <v>8.4817642069550466E-4</v>
      </c>
      <c r="Q52" s="291">
        <v>3</v>
      </c>
      <c r="R52" s="600"/>
      <c r="S52" s="600"/>
      <c r="T52" s="600"/>
      <c r="U52" s="600"/>
      <c r="V52" s="600"/>
      <c r="W52" s="600"/>
    </row>
    <row r="53" spans="1:23" ht="13.5" x14ac:dyDescent="0.25">
      <c r="A53" s="703"/>
      <c r="B53" s="694" t="s">
        <v>641</v>
      </c>
      <c r="C53" s="739"/>
      <c r="D53" s="429">
        <v>7</v>
      </c>
      <c r="E53" s="429">
        <v>4</v>
      </c>
      <c r="F53" s="430">
        <v>11</v>
      </c>
      <c r="G53" s="429">
        <v>1</v>
      </c>
      <c r="H53" s="429">
        <v>5</v>
      </c>
      <c r="I53" s="431">
        <v>6</v>
      </c>
      <c r="J53" s="427"/>
      <c r="K53" s="432">
        <f t="shared" si="0"/>
        <v>8</v>
      </c>
      <c r="L53" s="429">
        <f t="shared" si="1"/>
        <v>9</v>
      </c>
      <c r="M53" s="433">
        <f t="shared" si="2"/>
        <v>17</v>
      </c>
      <c r="N53" s="56"/>
      <c r="O53" s="610">
        <f t="shared" si="3"/>
        <v>7.2094995759117899E-3</v>
      </c>
      <c r="Q53" s="291" t="s">
        <v>377</v>
      </c>
      <c r="R53" s="600"/>
      <c r="S53" s="600"/>
      <c r="T53" s="600"/>
      <c r="U53" s="600"/>
      <c r="V53" s="600"/>
      <c r="W53" s="600"/>
    </row>
    <row r="54" spans="1:23" x14ac:dyDescent="0.2">
      <c r="A54" s="703"/>
      <c r="B54" s="710" t="s">
        <v>642</v>
      </c>
      <c r="C54" s="310" t="s">
        <v>52</v>
      </c>
      <c r="D54" s="19">
        <v>2</v>
      </c>
      <c r="E54" s="19">
        <v>1</v>
      </c>
      <c r="F54" s="19">
        <v>3</v>
      </c>
      <c r="G54" s="19">
        <v>1</v>
      </c>
      <c r="H54" s="19">
        <v>3</v>
      </c>
      <c r="I54" s="20">
        <v>4</v>
      </c>
      <c r="J54" s="434"/>
      <c r="K54" s="587">
        <f t="shared" si="0"/>
        <v>3</v>
      </c>
      <c r="L54" s="19">
        <f t="shared" si="1"/>
        <v>4</v>
      </c>
      <c r="M54" s="19">
        <f t="shared" si="2"/>
        <v>7</v>
      </c>
      <c r="N54" s="600"/>
      <c r="O54" s="418">
        <f t="shared" si="3"/>
        <v>2.9686174724342664E-3</v>
      </c>
      <c r="Q54" s="291">
        <v>31</v>
      </c>
      <c r="R54" s="600"/>
      <c r="S54" s="600"/>
      <c r="T54" s="600"/>
      <c r="U54" s="600"/>
      <c r="V54" s="600"/>
      <c r="W54" s="600"/>
    </row>
    <row r="55" spans="1:23" s="56" customFormat="1" x14ac:dyDescent="0.2">
      <c r="A55" s="703"/>
      <c r="B55" s="710"/>
      <c r="C55" s="311" t="s">
        <v>53</v>
      </c>
      <c r="D55" s="19">
        <v>7</v>
      </c>
      <c r="E55" s="19">
        <v>2</v>
      </c>
      <c r="F55" s="19">
        <v>9</v>
      </c>
      <c r="G55" s="19"/>
      <c r="H55" s="19">
        <v>5</v>
      </c>
      <c r="I55" s="20">
        <v>5</v>
      </c>
      <c r="J55" s="434"/>
      <c r="K55" s="587">
        <f t="shared" si="0"/>
        <v>7</v>
      </c>
      <c r="L55" s="19">
        <f t="shared" si="1"/>
        <v>7</v>
      </c>
      <c r="M55" s="19">
        <f t="shared" si="2"/>
        <v>14</v>
      </c>
      <c r="N55" s="600"/>
      <c r="O55" s="418">
        <f t="shared" si="3"/>
        <v>5.9372349448685328E-3</v>
      </c>
      <c r="Q55" s="561">
        <v>32</v>
      </c>
      <c r="R55" s="600"/>
      <c r="S55" s="600"/>
      <c r="T55" s="600"/>
      <c r="U55" s="600"/>
      <c r="V55" s="600"/>
      <c r="W55" s="600"/>
    </row>
    <row r="56" spans="1:23" x14ac:dyDescent="0.2">
      <c r="A56" s="703"/>
      <c r="B56" s="710"/>
      <c r="C56" s="312" t="s">
        <v>54</v>
      </c>
      <c r="D56" s="19"/>
      <c r="E56" s="19">
        <v>2</v>
      </c>
      <c r="F56" s="19">
        <v>2</v>
      </c>
      <c r="G56" s="19"/>
      <c r="H56" s="19">
        <v>2</v>
      </c>
      <c r="I56" s="20">
        <v>2</v>
      </c>
      <c r="J56" s="434"/>
      <c r="K56" s="304">
        <f t="shared" si="0"/>
        <v>0</v>
      </c>
      <c r="L56" s="19">
        <f t="shared" si="1"/>
        <v>4</v>
      </c>
      <c r="M56" s="19">
        <f t="shared" si="2"/>
        <v>4</v>
      </c>
      <c r="O56" s="417">
        <f t="shared" si="3"/>
        <v>1.6963528413910093E-3</v>
      </c>
      <c r="Q56" s="291">
        <v>33</v>
      </c>
      <c r="R56" s="600"/>
      <c r="S56" s="600"/>
      <c r="T56" s="600"/>
      <c r="U56" s="600"/>
      <c r="V56" s="600"/>
      <c r="W56" s="600"/>
    </row>
    <row r="57" spans="1:23" ht="13.5" x14ac:dyDescent="0.25">
      <c r="A57" s="703"/>
      <c r="B57" s="694" t="s">
        <v>643</v>
      </c>
      <c r="C57" s="739"/>
      <c r="D57" s="429">
        <v>9</v>
      </c>
      <c r="E57" s="429">
        <v>5</v>
      </c>
      <c r="F57" s="430">
        <v>14</v>
      </c>
      <c r="G57" s="429">
        <v>1</v>
      </c>
      <c r="H57" s="429">
        <v>10</v>
      </c>
      <c r="I57" s="431">
        <v>11</v>
      </c>
      <c r="J57" s="427"/>
      <c r="K57" s="432">
        <f t="shared" si="0"/>
        <v>10</v>
      </c>
      <c r="L57" s="429">
        <f t="shared" si="1"/>
        <v>15</v>
      </c>
      <c r="M57" s="433">
        <f t="shared" si="2"/>
        <v>25</v>
      </c>
      <c r="N57" s="56"/>
      <c r="O57" s="610">
        <f t="shared" si="3"/>
        <v>1.0602205258693808E-2</v>
      </c>
      <c r="Q57" s="291" t="s">
        <v>381</v>
      </c>
      <c r="R57" s="600"/>
      <c r="S57" s="600"/>
      <c r="T57" s="600"/>
      <c r="U57" s="600"/>
      <c r="V57" s="600"/>
      <c r="W57" s="600"/>
    </row>
    <row r="58" spans="1:23" x14ac:dyDescent="0.2">
      <c r="A58" s="703"/>
      <c r="B58" s="710" t="s">
        <v>644</v>
      </c>
      <c r="C58" s="310" t="s">
        <v>56</v>
      </c>
      <c r="D58" s="19"/>
      <c r="E58" s="19"/>
      <c r="F58" s="19"/>
      <c r="G58" s="19"/>
      <c r="H58" s="19"/>
      <c r="I58" s="20"/>
      <c r="J58" s="434"/>
      <c r="K58" s="304">
        <f t="shared" si="0"/>
        <v>0</v>
      </c>
      <c r="L58" s="19">
        <f t="shared" si="1"/>
        <v>0</v>
      </c>
      <c r="M58" s="19">
        <f t="shared" si="2"/>
        <v>0</v>
      </c>
      <c r="O58" s="418">
        <f t="shared" si="3"/>
        <v>0</v>
      </c>
      <c r="Q58" s="291">
        <v>34</v>
      </c>
      <c r="R58" s="600"/>
      <c r="S58" s="600"/>
      <c r="T58" s="600"/>
      <c r="U58" s="600"/>
      <c r="V58" s="600"/>
      <c r="W58" s="600"/>
    </row>
    <row r="59" spans="1:23" x14ac:dyDescent="0.2">
      <c r="A59" s="703"/>
      <c r="B59" s="710"/>
      <c r="C59" s="311" t="s">
        <v>57</v>
      </c>
      <c r="D59" s="19"/>
      <c r="E59" s="19">
        <v>8</v>
      </c>
      <c r="F59" s="19">
        <v>8</v>
      </c>
      <c r="G59" s="19"/>
      <c r="H59" s="19">
        <v>3</v>
      </c>
      <c r="I59" s="20">
        <v>3</v>
      </c>
      <c r="J59" s="434"/>
      <c r="K59" s="587">
        <f t="shared" si="0"/>
        <v>0</v>
      </c>
      <c r="L59" s="19">
        <f t="shared" si="1"/>
        <v>11</v>
      </c>
      <c r="M59" s="19">
        <f t="shared" si="2"/>
        <v>11</v>
      </c>
      <c r="N59" s="600"/>
      <c r="O59" s="418">
        <f t="shared" si="3"/>
        <v>4.6649703138252757E-3</v>
      </c>
      <c r="Q59" s="291">
        <v>35</v>
      </c>
      <c r="R59" s="600"/>
      <c r="S59" s="600"/>
      <c r="T59" s="600"/>
      <c r="U59" s="600"/>
      <c r="V59" s="600"/>
      <c r="W59" s="600"/>
    </row>
    <row r="60" spans="1:23" s="56" customFormat="1" x14ac:dyDescent="0.2">
      <c r="A60" s="703"/>
      <c r="B60" s="710"/>
      <c r="C60" s="311" t="s">
        <v>58</v>
      </c>
      <c r="D60" s="19"/>
      <c r="E60" s="19">
        <v>4</v>
      </c>
      <c r="F60" s="19">
        <v>4</v>
      </c>
      <c r="G60" s="19"/>
      <c r="H60" s="19">
        <v>1</v>
      </c>
      <c r="I60" s="20">
        <v>1</v>
      </c>
      <c r="J60" s="434"/>
      <c r="K60" s="587">
        <f t="shared" si="0"/>
        <v>0</v>
      </c>
      <c r="L60" s="19">
        <f t="shared" si="1"/>
        <v>5</v>
      </c>
      <c r="M60" s="19">
        <f t="shared" si="2"/>
        <v>5</v>
      </c>
      <c r="N60" s="600"/>
      <c r="O60" s="418">
        <f t="shared" si="3"/>
        <v>2.1204410517387615E-3</v>
      </c>
      <c r="Q60" s="561">
        <v>36</v>
      </c>
      <c r="R60" s="600"/>
      <c r="S60" s="600"/>
      <c r="T60" s="600"/>
      <c r="U60" s="600"/>
      <c r="V60" s="600"/>
      <c r="W60" s="600"/>
    </row>
    <row r="61" spans="1:23" x14ac:dyDescent="0.2">
      <c r="A61" s="703"/>
      <c r="B61" s="710"/>
      <c r="C61" s="311" t="s">
        <v>59</v>
      </c>
      <c r="D61" s="19"/>
      <c r="E61" s="19">
        <v>1</v>
      </c>
      <c r="F61" s="19">
        <v>1</v>
      </c>
      <c r="G61" s="19"/>
      <c r="H61" s="19">
        <v>1</v>
      </c>
      <c r="I61" s="20">
        <v>1</v>
      </c>
      <c r="J61" s="434"/>
      <c r="K61" s="304">
        <f t="shared" si="0"/>
        <v>0</v>
      </c>
      <c r="L61" s="19">
        <f t="shared" si="1"/>
        <v>2</v>
      </c>
      <c r="M61" s="19">
        <f t="shared" si="2"/>
        <v>2</v>
      </c>
      <c r="O61" s="417">
        <f t="shared" si="3"/>
        <v>8.4817642069550466E-4</v>
      </c>
      <c r="Q61" s="291">
        <v>37</v>
      </c>
      <c r="R61" s="600"/>
      <c r="S61" s="600"/>
      <c r="T61" s="600"/>
      <c r="U61" s="600"/>
      <c r="V61" s="600"/>
      <c r="W61" s="600"/>
    </row>
    <row r="62" spans="1:23" ht="13.5" x14ac:dyDescent="0.25">
      <c r="A62" s="703"/>
      <c r="B62" s="694" t="s">
        <v>645</v>
      </c>
      <c r="C62" s="739"/>
      <c r="D62" s="429"/>
      <c r="E62" s="429">
        <v>13</v>
      </c>
      <c r="F62" s="430">
        <v>13</v>
      </c>
      <c r="G62" s="429"/>
      <c r="H62" s="429">
        <v>5</v>
      </c>
      <c r="I62" s="431">
        <v>5</v>
      </c>
      <c r="J62" s="427"/>
      <c r="K62" s="432">
        <f t="shared" si="0"/>
        <v>0</v>
      </c>
      <c r="L62" s="429">
        <f t="shared" si="1"/>
        <v>18</v>
      </c>
      <c r="M62" s="433">
        <f t="shared" si="2"/>
        <v>18</v>
      </c>
      <c r="N62" s="56"/>
      <c r="O62" s="610">
        <f t="shared" si="3"/>
        <v>7.6335877862595417E-3</v>
      </c>
      <c r="Q62" s="291" t="s">
        <v>385</v>
      </c>
      <c r="R62" s="600"/>
      <c r="S62" s="600"/>
      <c r="T62" s="600"/>
      <c r="U62" s="600"/>
      <c r="V62" s="600"/>
      <c r="W62" s="600"/>
    </row>
    <row r="63" spans="1:23" ht="16.5" customHeight="1" x14ac:dyDescent="0.2">
      <c r="A63" s="703"/>
      <c r="B63" s="710" t="s">
        <v>646</v>
      </c>
      <c r="C63" s="310">
        <v>6</v>
      </c>
      <c r="D63" s="19">
        <v>103</v>
      </c>
      <c r="E63" s="19">
        <v>298</v>
      </c>
      <c r="F63" s="19">
        <v>401</v>
      </c>
      <c r="G63" s="19">
        <v>19</v>
      </c>
      <c r="H63" s="19">
        <v>88</v>
      </c>
      <c r="I63" s="20">
        <v>107</v>
      </c>
      <c r="J63" s="434"/>
      <c r="K63" s="304">
        <f t="shared" si="0"/>
        <v>122</v>
      </c>
      <c r="L63" s="19">
        <f t="shared" si="1"/>
        <v>386</v>
      </c>
      <c r="M63" s="19">
        <f t="shared" si="2"/>
        <v>508</v>
      </c>
      <c r="O63" s="418">
        <f t="shared" si="3"/>
        <v>0.2154368108566582</v>
      </c>
      <c r="Q63" s="291">
        <v>6</v>
      </c>
      <c r="R63" s="600"/>
      <c r="S63" s="600"/>
      <c r="T63" s="600"/>
      <c r="U63" s="600"/>
      <c r="V63" s="600"/>
      <c r="W63" s="600"/>
    </row>
    <row r="64" spans="1:23" ht="15" customHeight="1" x14ac:dyDescent="0.2">
      <c r="A64" s="703"/>
      <c r="B64" s="710"/>
      <c r="C64" s="311" t="s">
        <v>62</v>
      </c>
      <c r="D64" s="19">
        <v>1</v>
      </c>
      <c r="E64" s="19">
        <v>39</v>
      </c>
      <c r="F64" s="19">
        <v>40</v>
      </c>
      <c r="G64" s="19">
        <v>1</v>
      </c>
      <c r="H64" s="19">
        <v>13</v>
      </c>
      <c r="I64" s="20">
        <v>14</v>
      </c>
      <c r="J64" s="434"/>
      <c r="K64" s="587">
        <f t="shared" si="0"/>
        <v>2</v>
      </c>
      <c r="L64" s="19">
        <f t="shared" si="1"/>
        <v>52</v>
      </c>
      <c r="M64" s="19">
        <f t="shared" si="2"/>
        <v>54</v>
      </c>
      <c r="N64" s="600"/>
      <c r="O64" s="418">
        <f t="shared" si="3"/>
        <v>2.2900763358778626E-2</v>
      </c>
      <c r="Q64" s="291">
        <v>61</v>
      </c>
      <c r="R64" s="600"/>
      <c r="S64" s="600"/>
      <c r="T64" s="600"/>
      <c r="U64" s="600"/>
      <c r="V64" s="600"/>
      <c r="W64" s="600"/>
    </row>
    <row r="65" spans="1:23" s="56" customFormat="1" ht="15.75" customHeight="1" x14ac:dyDescent="0.2">
      <c r="A65" s="703"/>
      <c r="B65" s="710"/>
      <c r="C65" s="311" t="s">
        <v>63</v>
      </c>
      <c r="D65" s="19">
        <v>6</v>
      </c>
      <c r="E65" s="19">
        <v>18</v>
      </c>
      <c r="F65" s="19">
        <v>24</v>
      </c>
      <c r="G65" s="19">
        <v>5</v>
      </c>
      <c r="H65" s="19">
        <v>7</v>
      </c>
      <c r="I65" s="20">
        <v>12</v>
      </c>
      <c r="J65" s="434"/>
      <c r="K65" s="587">
        <f t="shared" si="0"/>
        <v>11</v>
      </c>
      <c r="L65" s="19">
        <f t="shared" si="1"/>
        <v>25</v>
      </c>
      <c r="M65" s="19">
        <f t="shared" si="2"/>
        <v>36</v>
      </c>
      <c r="N65" s="600"/>
      <c r="O65" s="418">
        <f t="shared" si="3"/>
        <v>1.5267175572519083E-2</v>
      </c>
      <c r="Q65" s="561">
        <v>62</v>
      </c>
      <c r="R65" s="600"/>
      <c r="S65" s="600"/>
      <c r="T65" s="600"/>
      <c r="U65" s="600"/>
      <c r="V65" s="600"/>
      <c r="W65" s="600"/>
    </row>
    <row r="66" spans="1:23" ht="15.75" customHeight="1" x14ac:dyDescent="0.2">
      <c r="A66" s="703"/>
      <c r="B66" s="710"/>
      <c r="C66" s="311" t="s">
        <v>64</v>
      </c>
      <c r="D66" s="19">
        <v>3</v>
      </c>
      <c r="E66" s="19">
        <v>19</v>
      </c>
      <c r="F66" s="19">
        <v>22</v>
      </c>
      <c r="G66" s="19"/>
      <c r="H66" s="19">
        <v>6</v>
      </c>
      <c r="I66" s="20">
        <v>6</v>
      </c>
      <c r="J66" s="434"/>
      <c r="K66" s="304">
        <f t="shared" si="0"/>
        <v>3</v>
      </c>
      <c r="L66" s="19">
        <f t="shared" si="1"/>
        <v>25</v>
      </c>
      <c r="M66" s="19">
        <f t="shared" si="2"/>
        <v>28</v>
      </c>
      <c r="O66" s="417">
        <f t="shared" si="3"/>
        <v>1.1874469889737066E-2</v>
      </c>
      <c r="Q66" s="291">
        <v>63</v>
      </c>
      <c r="R66" s="600"/>
      <c r="S66" s="600"/>
      <c r="T66" s="600"/>
      <c r="U66" s="600"/>
      <c r="V66" s="600"/>
      <c r="W66" s="600"/>
    </row>
    <row r="67" spans="1:23" ht="13.5" x14ac:dyDescent="0.25">
      <c r="A67" s="703"/>
      <c r="B67" s="694" t="s">
        <v>647</v>
      </c>
      <c r="C67" s="739"/>
      <c r="D67" s="429">
        <v>19</v>
      </c>
      <c r="E67" s="429">
        <v>142</v>
      </c>
      <c r="F67" s="430">
        <v>161</v>
      </c>
      <c r="G67" s="429">
        <v>10</v>
      </c>
      <c r="H67" s="429">
        <v>55</v>
      </c>
      <c r="I67" s="431">
        <v>65</v>
      </c>
      <c r="J67" s="427"/>
      <c r="K67" s="432">
        <f t="shared" si="0"/>
        <v>29</v>
      </c>
      <c r="L67" s="429">
        <f t="shared" si="1"/>
        <v>197</v>
      </c>
      <c r="M67" s="433">
        <f t="shared" si="2"/>
        <v>226</v>
      </c>
      <c r="N67" s="56"/>
      <c r="O67" s="610">
        <f t="shared" si="3"/>
        <v>9.5843935538592023E-2</v>
      </c>
      <c r="Q67" s="291" t="s">
        <v>594</v>
      </c>
      <c r="R67" s="600"/>
      <c r="S67" s="600"/>
      <c r="T67" s="600"/>
      <c r="U67" s="600"/>
      <c r="V67" s="600"/>
      <c r="W67" s="600"/>
    </row>
    <row r="68" spans="1:23" x14ac:dyDescent="0.2">
      <c r="A68" s="703"/>
      <c r="B68" s="710" t="s">
        <v>712</v>
      </c>
      <c r="C68" s="310" t="s">
        <v>66</v>
      </c>
      <c r="D68" s="19">
        <v>6</v>
      </c>
      <c r="E68" s="19">
        <v>10</v>
      </c>
      <c r="F68" s="19">
        <v>16</v>
      </c>
      <c r="G68" s="19"/>
      <c r="H68" s="19">
        <v>8</v>
      </c>
      <c r="I68" s="20">
        <v>8</v>
      </c>
      <c r="J68" s="434"/>
      <c r="K68" s="304">
        <f t="shared" si="0"/>
        <v>6</v>
      </c>
      <c r="L68" s="19">
        <f t="shared" si="1"/>
        <v>18</v>
      </c>
      <c r="M68" s="19">
        <f t="shared" si="2"/>
        <v>24</v>
      </c>
      <c r="O68" s="418">
        <f t="shared" si="3"/>
        <v>1.0178117048346057E-2</v>
      </c>
      <c r="Q68" s="291">
        <v>64</v>
      </c>
      <c r="R68" s="600"/>
      <c r="S68" s="600"/>
      <c r="T68" s="600"/>
      <c r="U68" s="600"/>
      <c r="V68" s="600"/>
      <c r="W68" s="600"/>
    </row>
    <row r="69" spans="1:23" x14ac:dyDescent="0.2">
      <c r="A69" s="703"/>
      <c r="B69" s="710"/>
      <c r="C69" s="311" t="s">
        <v>67</v>
      </c>
      <c r="D69" s="19">
        <v>1</v>
      </c>
      <c r="E69" s="19">
        <v>3</v>
      </c>
      <c r="F69" s="19">
        <v>4</v>
      </c>
      <c r="G69" s="19"/>
      <c r="H69" s="19">
        <v>1</v>
      </c>
      <c r="I69" s="20">
        <v>1</v>
      </c>
      <c r="J69" s="434"/>
      <c r="K69" s="304">
        <f t="shared" si="0"/>
        <v>1</v>
      </c>
      <c r="L69" s="19">
        <f t="shared" si="1"/>
        <v>4</v>
      </c>
      <c r="M69" s="19">
        <f t="shared" si="2"/>
        <v>5</v>
      </c>
      <c r="O69" s="418">
        <f t="shared" si="3"/>
        <v>2.1204410517387615E-3</v>
      </c>
      <c r="Q69" s="291">
        <v>65</v>
      </c>
      <c r="R69" s="600"/>
      <c r="S69" s="600"/>
      <c r="T69" s="600"/>
      <c r="U69" s="600"/>
      <c r="V69" s="600"/>
      <c r="W69" s="600"/>
    </row>
    <row r="70" spans="1:23" x14ac:dyDescent="0.2">
      <c r="A70" s="703"/>
      <c r="B70" s="710"/>
      <c r="C70" s="311" t="s">
        <v>68</v>
      </c>
      <c r="D70" s="19">
        <v>1</v>
      </c>
      <c r="E70" s="19">
        <v>2</v>
      </c>
      <c r="F70" s="19">
        <v>3</v>
      </c>
      <c r="G70" s="19">
        <v>2</v>
      </c>
      <c r="H70" s="19"/>
      <c r="I70" s="20">
        <v>2</v>
      </c>
      <c r="J70" s="434"/>
      <c r="K70" s="304">
        <f t="shared" si="0"/>
        <v>3</v>
      </c>
      <c r="L70" s="19">
        <f t="shared" si="1"/>
        <v>2</v>
      </c>
      <c r="M70" s="19">
        <f t="shared" si="2"/>
        <v>5</v>
      </c>
      <c r="O70" s="418">
        <f t="shared" si="3"/>
        <v>2.1204410517387615E-3</v>
      </c>
      <c r="Q70" s="291">
        <v>66</v>
      </c>
      <c r="R70" s="600"/>
      <c r="S70" s="600"/>
      <c r="T70" s="600"/>
      <c r="U70" s="600"/>
      <c r="V70" s="600"/>
      <c r="W70" s="600"/>
    </row>
    <row r="71" spans="1:23" x14ac:dyDescent="0.2">
      <c r="A71" s="703"/>
      <c r="B71" s="710"/>
      <c r="C71" s="311" t="s">
        <v>69</v>
      </c>
      <c r="D71" s="19">
        <v>3</v>
      </c>
      <c r="E71" s="19">
        <v>5</v>
      </c>
      <c r="F71" s="19">
        <v>8</v>
      </c>
      <c r="G71" s="19"/>
      <c r="H71" s="19">
        <v>3</v>
      </c>
      <c r="I71" s="20">
        <v>3</v>
      </c>
      <c r="J71" s="434"/>
      <c r="K71" s="587">
        <f t="shared" si="0"/>
        <v>3</v>
      </c>
      <c r="L71" s="19">
        <f t="shared" si="1"/>
        <v>8</v>
      </c>
      <c r="M71" s="19">
        <f t="shared" si="2"/>
        <v>11</v>
      </c>
      <c r="N71" s="600"/>
      <c r="O71" s="418">
        <f t="shared" si="3"/>
        <v>4.6649703138252757E-3</v>
      </c>
      <c r="Q71" s="291">
        <v>67</v>
      </c>
      <c r="R71" s="600"/>
      <c r="S71" s="600"/>
      <c r="T71" s="600"/>
      <c r="U71" s="600"/>
      <c r="V71" s="600"/>
      <c r="W71" s="600"/>
    </row>
    <row r="72" spans="1:23" x14ac:dyDescent="0.2">
      <c r="A72" s="703"/>
      <c r="B72" s="710"/>
      <c r="C72" s="311" t="s">
        <v>70</v>
      </c>
      <c r="D72" s="19">
        <v>1</v>
      </c>
      <c r="E72" s="19">
        <v>3</v>
      </c>
      <c r="F72" s="19">
        <v>4</v>
      </c>
      <c r="G72" s="19">
        <v>2</v>
      </c>
      <c r="H72" s="19">
        <v>1</v>
      </c>
      <c r="I72" s="20">
        <v>3</v>
      </c>
      <c r="J72" s="434"/>
      <c r="K72" s="587">
        <f t="shared" ref="K72:K83" si="4">D72+G72</f>
        <v>3</v>
      </c>
      <c r="L72" s="19">
        <f t="shared" ref="L72:L83" si="5">E72+H72</f>
        <v>4</v>
      </c>
      <c r="M72" s="19">
        <f t="shared" ref="M72:M83" si="6">K72+L72</f>
        <v>7</v>
      </c>
      <c r="N72" s="600"/>
      <c r="O72" s="418">
        <f t="shared" ref="O72:O83" si="7">M72/$M$83</f>
        <v>2.9686174724342664E-3</v>
      </c>
      <c r="Q72" s="291">
        <v>68</v>
      </c>
      <c r="R72" s="600"/>
      <c r="S72" s="600"/>
      <c r="T72" s="600"/>
      <c r="U72" s="600"/>
      <c r="V72" s="600"/>
      <c r="W72" s="600"/>
    </row>
    <row r="73" spans="1:23" s="56" customFormat="1" x14ac:dyDescent="0.2">
      <c r="A73" s="703"/>
      <c r="B73" s="710"/>
      <c r="C73" s="312" t="s">
        <v>71</v>
      </c>
      <c r="D73" s="19">
        <v>2</v>
      </c>
      <c r="E73" s="19"/>
      <c r="F73" s="19">
        <v>2</v>
      </c>
      <c r="G73" s="19"/>
      <c r="H73" s="19">
        <v>1</v>
      </c>
      <c r="I73" s="20">
        <v>1</v>
      </c>
      <c r="J73" s="434"/>
      <c r="K73" s="587">
        <f t="shared" si="4"/>
        <v>2</v>
      </c>
      <c r="L73" s="19">
        <f t="shared" si="5"/>
        <v>1</v>
      </c>
      <c r="M73" s="19">
        <f t="shared" si="6"/>
        <v>3</v>
      </c>
      <c r="N73" s="600"/>
      <c r="O73" s="418">
        <f t="shared" si="7"/>
        <v>1.2722646310432571E-3</v>
      </c>
      <c r="Q73" s="561">
        <v>69</v>
      </c>
      <c r="R73" s="600"/>
      <c r="S73" s="600"/>
      <c r="T73" s="600"/>
      <c r="U73" s="600"/>
      <c r="V73" s="600"/>
      <c r="W73" s="600"/>
    </row>
    <row r="74" spans="1:23" ht="13.5" x14ac:dyDescent="0.25">
      <c r="A74" s="704"/>
      <c r="B74" s="694" t="s">
        <v>72</v>
      </c>
      <c r="C74" s="739"/>
      <c r="D74" s="429">
        <v>14</v>
      </c>
      <c r="E74" s="429">
        <v>23</v>
      </c>
      <c r="F74" s="430">
        <v>37</v>
      </c>
      <c r="G74" s="429">
        <v>4</v>
      </c>
      <c r="H74" s="429">
        <v>14</v>
      </c>
      <c r="I74" s="431">
        <v>18</v>
      </c>
      <c r="J74" s="427"/>
      <c r="K74" s="432">
        <f t="shared" si="4"/>
        <v>18</v>
      </c>
      <c r="L74" s="429">
        <f t="shared" si="5"/>
        <v>37</v>
      </c>
      <c r="M74" s="433">
        <f t="shared" si="6"/>
        <v>55</v>
      </c>
      <c r="N74" s="56"/>
      <c r="O74" s="610">
        <f t="shared" si="7"/>
        <v>2.3324851569126379E-2</v>
      </c>
      <c r="Q74" s="291" t="s">
        <v>595</v>
      </c>
      <c r="R74" s="600"/>
      <c r="S74" s="600"/>
      <c r="T74" s="600"/>
      <c r="U74" s="600"/>
      <c r="V74" s="600"/>
      <c r="W74" s="600"/>
    </row>
    <row r="75" spans="1:23" x14ac:dyDescent="0.2">
      <c r="A75" s="698" t="s">
        <v>603</v>
      </c>
      <c r="B75" s="698"/>
      <c r="C75" s="740"/>
      <c r="D75" s="425">
        <v>61</v>
      </c>
      <c r="E75" s="425">
        <v>287</v>
      </c>
      <c r="F75" s="29">
        <v>348</v>
      </c>
      <c r="G75" s="425">
        <v>17</v>
      </c>
      <c r="H75" s="425">
        <v>122</v>
      </c>
      <c r="I75" s="426">
        <v>139</v>
      </c>
      <c r="J75" s="427"/>
      <c r="K75" s="428">
        <f t="shared" si="4"/>
        <v>78</v>
      </c>
      <c r="L75" s="425">
        <f t="shared" si="5"/>
        <v>409</v>
      </c>
      <c r="M75" s="426">
        <f t="shared" si="6"/>
        <v>487</v>
      </c>
      <c r="N75" s="600"/>
      <c r="O75" s="611">
        <f t="shared" si="7"/>
        <v>0.20653095843935537</v>
      </c>
      <c r="Q75" s="291" t="s">
        <v>592</v>
      </c>
      <c r="R75" s="600"/>
      <c r="S75" s="600"/>
      <c r="T75" s="600"/>
      <c r="U75" s="600"/>
      <c r="V75" s="600"/>
      <c r="W75" s="600"/>
    </row>
    <row r="76" spans="1:23" x14ac:dyDescent="0.2">
      <c r="A76" s="711" t="s">
        <v>74</v>
      </c>
      <c r="B76" s="756" t="s">
        <v>75</v>
      </c>
      <c r="C76" s="310" t="s">
        <v>76</v>
      </c>
      <c r="D76" s="19">
        <v>5</v>
      </c>
      <c r="E76" s="19">
        <v>11</v>
      </c>
      <c r="F76" s="19">
        <v>16</v>
      </c>
      <c r="G76" s="19">
        <v>3</v>
      </c>
      <c r="H76" s="19">
        <v>5</v>
      </c>
      <c r="I76" s="20">
        <v>8</v>
      </c>
      <c r="J76" s="434"/>
      <c r="K76" s="587">
        <f t="shared" si="4"/>
        <v>8</v>
      </c>
      <c r="L76" s="19">
        <f t="shared" si="5"/>
        <v>16</v>
      </c>
      <c r="M76" s="19">
        <f t="shared" si="6"/>
        <v>24</v>
      </c>
      <c r="N76" s="600"/>
      <c r="O76" s="418">
        <f t="shared" si="7"/>
        <v>1.0178117048346057E-2</v>
      </c>
      <c r="Q76" s="291">
        <v>85</v>
      </c>
      <c r="R76" s="600"/>
      <c r="S76" s="600"/>
      <c r="T76" s="600"/>
      <c r="U76" s="600"/>
      <c r="V76" s="600"/>
      <c r="W76" s="600"/>
    </row>
    <row r="77" spans="1:23" x14ac:dyDescent="0.2">
      <c r="A77" s="691"/>
      <c r="B77" s="757"/>
      <c r="C77" s="311" t="s">
        <v>77</v>
      </c>
      <c r="D77" s="19">
        <v>7</v>
      </c>
      <c r="E77" s="19">
        <v>10</v>
      </c>
      <c r="F77" s="19">
        <v>17</v>
      </c>
      <c r="G77" s="19">
        <v>14</v>
      </c>
      <c r="H77" s="19">
        <v>9</v>
      </c>
      <c r="I77" s="20">
        <v>23</v>
      </c>
      <c r="J77" s="434"/>
      <c r="K77" s="587">
        <f t="shared" si="4"/>
        <v>21</v>
      </c>
      <c r="L77" s="19">
        <f t="shared" si="5"/>
        <v>19</v>
      </c>
      <c r="M77" s="19">
        <f t="shared" si="6"/>
        <v>40</v>
      </c>
      <c r="N77" s="600"/>
      <c r="O77" s="418">
        <f t="shared" si="7"/>
        <v>1.6963528413910092E-2</v>
      </c>
      <c r="Q77" s="291">
        <v>86</v>
      </c>
      <c r="R77" s="600"/>
      <c r="S77" s="600"/>
      <c r="T77" s="600"/>
      <c r="U77" s="600"/>
      <c r="V77" s="600"/>
      <c r="W77" s="600"/>
    </row>
    <row r="78" spans="1:23" x14ac:dyDescent="0.2">
      <c r="A78" s="691"/>
      <c r="B78" s="757"/>
      <c r="C78" s="311" t="s">
        <v>78</v>
      </c>
      <c r="D78" s="19">
        <v>1</v>
      </c>
      <c r="E78" s="19">
        <v>4</v>
      </c>
      <c r="F78" s="19">
        <v>5</v>
      </c>
      <c r="G78" s="19"/>
      <c r="H78" s="19">
        <v>1</v>
      </c>
      <c r="I78" s="20">
        <v>1</v>
      </c>
      <c r="J78" s="434"/>
      <c r="K78" s="587">
        <f t="shared" si="4"/>
        <v>1</v>
      </c>
      <c r="L78" s="19">
        <f t="shared" si="5"/>
        <v>5</v>
      </c>
      <c r="M78" s="19">
        <f t="shared" si="6"/>
        <v>6</v>
      </c>
      <c r="N78" s="600"/>
      <c r="O78" s="418">
        <f t="shared" si="7"/>
        <v>2.5445292620865142E-3</v>
      </c>
      <c r="Q78" s="291">
        <v>87</v>
      </c>
      <c r="R78" s="600"/>
      <c r="S78" s="600"/>
      <c r="T78" s="600"/>
      <c r="U78" s="600"/>
      <c r="V78" s="600"/>
      <c r="W78" s="600"/>
    </row>
    <row r="79" spans="1:23" x14ac:dyDescent="0.2">
      <c r="A79" s="705" t="s">
        <v>79</v>
      </c>
      <c r="B79" s="705"/>
      <c r="C79" s="742"/>
      <c r="D79" s="425">
        <v>13</v>
      </c>
      <c r="E79" s="425">
        <v>25</v>
      </c>
      <c r="F79" s="29">
        <v>38</v>
      </c>
      <c r="G79" s="425">
        <v>17</v>
      </c>
      <c r="H79" s="425">
        <v>15</v>
      </c>
      <c r="I79" s="426">
        <v>32</v>
      </c>
      <c r="J79" s="427"/>
      <c r="K79" s="428">
        <f t="shared" si="4"/>
        <v>30</v>
      </c>
      <c r="L79" s="425">
        <f t="shared" si="5"/>
        <v>40</v>
      </c>
      <c r="M79" s="426">
        <f t="shared" si="6"/>
        <v>70</v>
      </c>
      <c r="N79" s="600"/>
      <c r="O79" s="611">
        <f t="shared" si="7"/>
        <v>2.9686174724342665E-2</v>
      </c>
      <c r="Q79" s="291" t="s">
        <v>74</v>
      </c>
      <c r="R79" s="600"/>
      <c r="S79" s="600"/>
      <c r="T79" s="600"/>
      <c r="U79" s="600"/>
      <c r="V79" s="600"/>
      <c r="W79" s="600"/>
    </row>
    <row r="80" spans="1:23" ht="13.5" x14ac:dyDescent="0.25">
      <c r="A80" s="169"/>
      <c r="B80" s="169"/>
      <c r="C80" s="170"/>
      <c r="D80" s="600"/>
      <c r="E80" s="600"/>
      <c r="F80" s="600"/>
      <c r="G80" s="600"/>
      <c r="H80" s="600"/>
      <c r="I80" s="600"/>
      <c r="J80" s="600"/>
      <c r="K80" s="600">
        <f t="shared" si="4"/>
        <v>0</v>
      </c>
      <c r="L80" s="600">
        <f t="shared" si="5"/>
        <v>0</v>
      </c>
      <c r="M80" s="600">
        <f t="shared" si="6"/>
        <v>0</v>
      </c>
      <c r="N80" s="600"/>
      <c r="O80" s="600"/>
      <c r="R80" s="600"/>
      <c r="S80" s="600"/>
      <c r="T80" s="600"/>
      <c r="U80" s="600"/>
      <c r="V80" s="600"/>
      <c r="W80" s="600"/>
    </row>
    <row r="81" spans="1:23" ht="17.25" customHeight="1" x14ac:dyDescent="0.2">
      <c r="A81" s="717" t="s">
        <v>442</v>
      </c>
      <c r="B81" s="717"/>
      <c r="C81" s="718"/>
      <c r="D81" s="429">
        <v>20</v>
      </c>
      <c r="E81" s="429">
        <v>30</v>
      </c>
      <c r="F81" s="430">
        <v>50</v>
      </c>
      <c r="G81" s="429">
        <v>4</v>
      </c>
      <c r="H81" s="429">
        <v>15</v>
      </c>
      <c r="I81" s="431">
        <v>19</v>
      </c>
      <c r="J81" s="427"/>
      <c r="K81" s="432">
        <f t="shared" si="4"/>
        <v>24</v>
      </c>
      <c r="L81" s="429">
        <f t="shared" si="5"/>
        <v>45</v>
      </c>
      <c r="M81" s="433">
        <f t="shared" si="6"/>
        <v>69</v>
      </c>
      <c r="N81" s="56"/>
      <c r="O81" s="610">
        <f t="shared" si="7"/>
        <v>2.9262086513994912E-2</v>
      </c>
      <c r="Q81" s="291" t="s">
        <v>596</v>
      </c>
      <c r="R81" s="600"/>
      <c r="S81" s="600"/>
      <c r="T81" s="600"/>
      <c r="U81" s="600"/>
      <c r="V81" s="600"/>
      <c r="W81" s="600"/>
    </row>
    <row r="82" spans="1:23" x14ac:dyDescent="0.2">
      <c r="C82" s="600"/>
      <c r="D82" s="600"/>
      <c r="E82" s="600"/>
      <c r="F82" s="600"/>
      <c r="G82" s="600"/>
      <c r="H82" s="600"/>
      <c r="I82" s="600"/>
      <c r="J82" s="600"/>
      <c r="K82" s="600"/>
      <c r="L82" s="600"/>
      <c r="M82" s="600"/>
      <c r="N82" s="600"/>
      <c r="O82" s="600"/>
    </row>
    <row r="83" spans="1:23" x14ac:dyDescent="0.2">
      <c r="A83" s="706" t="s">
        <v>4</v>
      </c>
      <c r="B83" s="707"/>
      <c r="C83" s="707"/>
      <c r="D83" s="425">
        <f>D81+D79+D75+D45+D15</f>
        <v>529</v>
      </c>
      <c r="E83" s="425">
        <f t="shared" ref="E83:I83" si="8">E81+E79+E75+E45+E15</f>
        <v>1227</v>
      </c>
      <c r="F83" s="29">
        <f t="shared" si="8"/>
        <v>1756</v>
      </c>
      <c r="G83" s="425">
        <f t="shared" si="8"/>
        <v>126</v>
      </c>
      <c r="H83" s="425">
        <f t="shared" si="8"/>
        <v>476</v>
      </c>
      <c r="I83" s="426">
        <f t="shared" si="8"/>
        <v>602</v>
      </c>
      <c r="J83" s="427"/>
      <c r="K83" s="428">
        <f t="shared" si="4"/>
        <v>655</v>
      </c>
      <c r="L83" s="425">
        <f t="shared" si="5"/>
        <v>1703</v>
      </c>
      <c r="M83" s="426">
        <f t="shared" si="6"/>
        <v>2358</v>
      </c>
      <c r="N83" s="600"/>
      <c r="O83" s="611">
        <f t="shared" si="7"/>
        <v>1</v>
      </c>
    </row>
  </sheetData>
  <mergeCells count="40">
    <mergeCell ref="A83:C83"/>
    <mergeCell ref="A75:C75"/>
    <mergeCell ref="A76:A78"/>
    <mergeCell ref="B76:B78"/>
    <mergeCell ref="A79:C79"/>
    <mergeCell ref="A81:C81"/>
    <mergeCell ref="A45:C45"/>
    <mergeCell ref="A46:A74"/>
    <mergeCell ref="B46:B48"/>
    <mergeCell ref="B49:C49"/>
    <mergeCell ref="B50:B52"/>
    <mergeCell ref="B53:C53"/>
    <mergeCell ref="B54:B56"/>
    <mergeCell ref="B57:C57"/>
    <mergeCell ref="B58:B61"/>
    <mergeCell ref="B62:C62"/>
    <mergeCell ref="B63:B66"/>
    <mergeCell ref="B67:C67"/>
    <mergeCell ref="B68:B73"/>
    <mergeCell ref="B74:C74"/>
    <mergeCell ref="A15:C15"/>
    <mergeCell ref="A16:A44"/>
    <mergeCell ref="B16:B24"/>
    <mergeCell ref="B25:C25"/>
    <mergeCell ref="B26:B34"/>
    <mergeCell ref="B35:C35"/>
    <mergeCell ref="B36:B40"/>
    <mergeCell ref="B41:C41"/>
    <mergeCell ref="B42:B43"/>
    <mergeCell ref="B44:C44"/>
    <mergeCell ref="A7:A14"/>
    <mergeCell ref="B7:B10"/>
    <mergeCell ref="B11:C11"/>
    <mergeCell ref="B12:B13"/>
    <mergeCell ref="B14:C14"/>
    <mergeCell ref="D4:F4"/>
    <mergeCell ref="G4:I4"/>
    <mergeCell ref="K4:M4"/>
    <mergeCell ref="O4:O5"/>
    <mergeCell ref="A2:O2"/>
  </mergeCells>
  <printOptions horizontalCentered="1"/>
  <pageMargins left="0.70866141732283472" right="0.70866141732283472" top="0.74803149606299213" bottom="0.74803149606299213" header="0.31496062992125984" footer="0.31496062992125984"/>
  <pageSetup paperSize="9" scale="60" firstPageNumber="49" fitToHeight="0" orientation="portrait" r:id="rId1"/>
  <headerFoot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tabColor rgb="FF92D050"/>
    <pageSetUpPr fitToPage="1"/>
  </sheetPr>
  <dimension ref="A3:BD29"/>
  <sheetViews>
    <sheetView showGridLines="0" zoomScaleNormal="100" workbookViewId="0">
      <selection activeCell="P26" sqref="P26"/>
    </sheetView>
  </sheetViews>
  <sheetFormatPr baseColWidth="10" defaultRowHeight="12.75" x14ac:dyDescent="0.2"/>
  <cols>
    <col min="1" max="1" width="12.83203125" bestFit="1" customWidth="1"/>
    <col min="2" max="2" width="19.6640625" customWidth="1"/>
    <col min="3" max="3" width="7.6640625" bestFit="1" customWidth="1"/>
    <col min="4" max="4" width="14.5" bestFit="1" customWidth="1"/>
    <col min="5" max="5" width="7.6640625" bestFit="1" customWidth="1"/>
    <col min="6" max="6" width="15.33203125" bestFit="1" customWidth="1"/>
    <col min="7" max="7" width="7.6640625" bestFit="1" customWidth="1"/>
    <col min="8" max="8" width="14.5" bestFit="1" customWidth="1"/>
    <col min="9" max="9" width="7.6640625" bestFit="1" customWidth="1"/>
    <col min="10" max="10" width="14.5" bestFit="1" customWidth="1"/>
    <col min="11" max="11" width="7.6640625" bestFit="1" customWidth="1"/>
    <col min="12" max="12" width="14.5" bestFit="1" customWidth="1"/>
    <col min="13" max="13" width="7.6640625" bestFit="1" customWidth="1"/>
    <col min="14" max="14" width="15.33203125" bestFit="1" customWidth="1"/>
    <col min="15" max="15" width="7.6640625" bestFit="1" customWidth="1"/>
    <col min="16" max="16" width="15.33203125" bestFit="1" customWidth="1"/>
    <col min="17" max="17" width="7.6640625" bestFit="1" customWidth="1"/>
    <col min="18" max="18" width="15.33203125" bestFit="1" customWidth="1"/>
    <col min="19" max="19" width="7.6640625" bestFit="1" customWidth="1"/>
    <col min="20" max="20" width="14.5" bestFit="1" customWidth="1"/>
  </cols>
  <sheetData>
    <row r="3" spans="1:56" x14ac:dyDescent="0.2">
      <c r="A3" s="685" t="s">
        <v>697</v>
      </c>
      <c r="B3" s="685"/>
      <c r="C3" s="685"/>
      <c r="D3" s="685"/>
      <c r="E3" s="685"/>
      <c r="F3" s="685"/>
      <c r="G3" s="685"/>
      <c r="H3" s="685"/>
      <c r="I3" s="685"/>
      <c r="J3" s="685"/>
      <c r="K3" s="685"/>
      <c r="L3" s="685"/>
      <c r="M3" s="685"/>
      <c r="N3" s="685"/>
      <c r="O3" s="685"/>
      <c r="P3" s="685"/>
      <c r="Q3" s="685"/>
      <c r="R3" s="685"/>
      <c r="S3" s="685"/>
      <c r="T3" s="685"/>
    </row>
    <row r="6" spans="1:56" x14ac:dyDescent="0.2">
      <c r="C6" s="758" t="s">
        <v>286</v>
      </c>
      <c r="D6" s="731"/>
      <c r="E6" s="731"/>
      <c r="F6" s="731"/>
      <c r="G6" s="731"/>
      <c r="H6" s="731"/>
      <c r="I6" s="731" t="s">
        <v>287</v>
      </c>
      <c r="J6" s="731"/>
      <c r="K6" s="731"/>
      <c r="L6" s="731"/>
      <c r="M6" s="731"/>
      <c r="N6" s="731"/>
      <c r="O6" s="731" t="s">
        <v>288</v>
      </c>
      <c r="P6" s="731"/>
      <c r="Q6" s="731"/>
      <c r="R6" s="731"/>
      <c r="S6" s="731"/>
      <c r="T6" s="732"/>
    </row>
    <row r="7" spans="1:56" x14ac:dyDescent="0.2">
      <c r="C7" s="736" t="s">
        <v>117</v>
      </c>
      <c r="D7" s="733"/>
      <c r="E7" s="733" t="s">
        <v>118</v>
      </c>
      <c r="F7" s="733"/>
      <c r="G7" s="734" t="s">
        <v>80</v>
      </c>
      <c r="H7" s="734"/>
      <c r="I7" s="733" t="s">
        <v>117</v>
      </c>
      <c r="J7" s="733"/>
      <c r="K7" s="733" t="s">
        <v>118</v>
      </c>
      <c r="L7" s="733"/>
      <c r="M7" s="734" t="s">
        <v>80</v>
      </c>
      <c r="N7" s="734"/>
      <c r="O7" s="733" t="s">
        <v>117</v>
      </c>
      <c r="P7" s="733"/>
      <c r="Q7" s="733" t="s">
        <v>118</v>
      </c>
      <c r="R7" s="733"/>
      <c r="S7" s="734" t="s">
        <v>80</v>
      </c>
      <c r="T7" s="735"/>
    </row>
    <row r="8" spans="1:56" ht="25.5" x14ac:dyDescent="0.2">
      <c r="A8" s="47" t="s">
        <v>273</v>
      </c>
      <c r="B8" s="295" t="s">
        <v>324</v>
      </c>
      <c r="C8" s="119" t="s">
        <v>261</v>
      </c>
      <c r="D8" s="119" t="s">
        <v>260</v>
      </c>
      <c r="E8" s="119" t="s">
        <v>261</v>
      </c>
      <c r="F8" s="119" t="s">
        <v>260</v>
      </c>
      <c r="G8" s="119" t="s">
        <v>261</v>
      </c>
      <c r="H8" s="119" t="s">
        <v>260</v>
      </c>
      <c r="I8" s="119" t="s">
        <v>261</v>
      </c>
      <c r="J8" s="119" t="s">
        <v>260</v>
      </c>
      <c r="K8" s="119" t="s">
        <v>261</v>
      </c>
      <c r="L8" s="119" t="s">
        <v>260</v>
      </c>
      <c r="M8" s="119" t="s">
        <v>261</v>
      </c>
      <c r="N8" s="119" t="s">
        <v>260</v>
      </c>
      <c r="O8" s="119" t="s">
        <v>261</v>
      </c>
      <c r="P8" s="119" t="s">
        <v>260</v>
      </c>
      <c r="Q8" s="119" t="s">
        <v>261</v>
      </c>
      <c r="R8" s="119" t="s">
        <v>260</v>
      </c>
      <c r="S8" s="119" t="s">
        <v>261</v>
      </c>
      <c r="T8" s="119" t="s">
        <v>260</v>
      </c>
    </row>
    <row r="10" spans="1:56" x14ac:dyDescent="0.2">
      <c r="A10" s="764" t="s">
        <v>289</v>
      </c>
      <c r="B10" s="765"/>
      <c r="C10" s="243">
        <v>48</v>
      </c>
      <c r="D10" s="227" t="s">
        <v>488</v>
      </c>
      <c r="E10" s="243">
        <v>224</v>
      </c>
      <c r="F10" s="227" t="s">
        <v>487</v>
      </c>
      <c r="G10" s="238">
        <v>272</v>
      </c>
      <c r="H10" s="228" t="s">
        <v>487</v>
      </c>
      <c r="I10" s="243">
        <v>177</v>
      </c>
      <c r="J10" s="227" t="s">
        <v>484</v>
      </c>
      <c r="K10" s="243">
        <v>527</v>
      </c>
      <c r="L10" s="227" t="s">
        <v>485</v>
      </c>
      <c r="M10" s="238">
        <v>704</v>
      </c>
      <c r="N10" s="228" t="s">
        <v>485</v>
      </c>
      <c r="O10" s="243">
        <v>225</v>
      </c>
      <c r="P10" s="227" t="s">
        <v>485</v>
      </c>
      <c r="Q10" s="243">
        <v>751</v>
      </c>
      <c r="R10" s="227" t="s">
        <v>293</v>
      </c>
      <c r="S10" s="238">
        <v>976</v>
      </c>
      <c r="T10" s="229" t="s">
        <v>293</v>
      </c>
      <c r="AO10" s="600"/>
      <c r="AP10" s="600"/>
      <c r="AQ10" s="600"/>
      <c r="AR10" s="600"/>
      <c r="AS10" s="600"/>
      <c r="AT10" s="600"/>
      <c r="AU10" s="600"/>
      <c r="AV10" s="600"/>
      <c r="AW10" s="600"/>
      <c r="AX10" s="600"/>
      <c r="AY10" s="600"/>
      <c r="AZ10" s="600"/>
      <c r="BA10" s="600"/>
      <c r="BB10" s="600"/>
      <c r="BC10" s="600"/>
      <c r="BD10" s="600"/>
    </row>
    <row r="11" spans="1:56" ht="35.25" x14ac:dyDescent="0.2">
      <c r="A11" s="721" t="s">
        <v>6</v>
      </c>
      <c r="B11" s="381" t="s">
        <v>81</v>
      </c>
      <c r="C11" s="247">
        <v>21</v>
      </c>
      <c r="D11" s="224" t="s">
        <v>293</v>
      </c>
      <c r="E11" s="236">
        <v>103</v>
      </c>
      <c r="F11" s="224" t="s">
        <v>487</v>
      </c>
      <c r="G11" s="224">
        <v>124</v>
      </c>
      <c r="H11" s="224" t="s">
        <v>487</v>
      </c>
      <c r="I11" s="236">
        <v>48</v>
      </c>
      <c r="J11" s="224" t="s">
        <v>484</v>
      </c>
      <c r="K11" s="236">
        <v>146</v>
      </c>
      <c r="L11" s="224" t="s">
        <v>485</v>
      </c>
      <c r="M11" s="224">
        <v>194</v>
      </c>
      <c r="N11" s="224" t="s">
        <v>485</v>
      </c>
      <c r="O11" s="236">
        <v>69</v>
      </c>
      <c r="P11" s="224" t="s">
        <v>485</v>
      </c>
      <c r="Q11" s="236">
        <v>249</v>
      </c>
      <c r="R11" s="224" t="s">
        <v>308</v>
      </c>
      <c r="S11" s="236">
        <v>318</v>
      </c>
      <c r="T11" s="224" t="s">
        <v>293</v>
      </c>
      <c r="AM11" s="600"/>
      <c r="AN11" s="600"/>
      <c r="AO11" s="600"/>
      <c r="AP11" s="600"/>
      <c r="AQ11" s="600"/>
      <c r="AR11" s="600"/>
      <c r="AS11" s="600"/>
      <c r="AT11" s="600"/>
      <c r="AU11" s="600"/>
      <c r="AV11" s="600"/>
      <c r="AW11" s="600"/>
      <c r="AX11" s="600"/>
      <c r="AY11" s="600"/>
      <c r="AZ11" s="600"/>
      <c r="BA11" s="600"/>
      <c r="BB11" s="600"/>
      <c r="BC11" s="600"/>
      <c r="BD11" s="600"/>
    </row>
    <row r="12" spans="1:56" ht="35.25" x14ac:dyDescent="0.2">
      <c r="A12" s="721"/>
      <c r="B12" s="382" t="s">
        <v>82</v>
      </c>
      <c r="C12" s="248">
        <v>27</v>
      </c>
      <c r="D12" s="225" t="s">
        <v>487</v>
      </c>
      <c r="E12" s="237">
        <v>121</v>
      </c>
      <c r="F12" s="225" t="s">
        <v>487</v>
      </c>
      <c r="G12" s="225">
        <v>148</v>
      </c>
      <c r="H12" s="225" t="s">
        <v>487</v>
      </c>
      <c r="I12" s="237">
        <v>129</v>
      </c>
      <c r="J12" s="225" t="s">
        <v>484</v>
      </c>
      <c r="K12" s="237">
        <v>381</v>
      </c>
      <c r="L12" s="225" t="s">
        <v>485</v>
      </c>
      <c r="M12" s="225">
        <v>510</v>
      </c>
      <c r="N12" s="225" t="s">
        <v>485</v>
      </c>
      <c r="O12" s="237">
        <v>156</v>
      </c>
      <c r="P12" s="225" t="s">
        <v>485</v>
      </c>
      <c r="Q12" s="237">
        <v>502</v>
      </c>
      <c r="R12" s="225" t="s">
        <v>293</v>
      </c>
      <c r="S12" s="237">
        <v>658</v>
      </c>
      <c r="T12" s="225" t="s">
        <v>293</v>
      </c>
      <c r="AM12" s="600"/>
      <c r="AN12" s="600"/>
      <c r="AO12" s="600"/>
      <c r="AP12" s="600"/>
      <c r="AQ12" s="600"/>
      <c r="AR12" s="600"/>
      <c r="AS12" s="600"/>
      <c r="AT12" s="600"/>
      <c r="AU12" s="600"/>
      <c r="AV12" s="600"/>
      <c r="AW12" s="600"/>
      <c r="AX12" s="600"/>
      <c r="AY12" s="600"/>
      <c r="AZ12" s="600"/>
      <c r="BA12" s="600"/>
      <c r="BB12" s="600"/>
      <c r="BC12" s="600"/>
      <c r="BD12" s="600"/>
    </row>
    <row r="13" spans="1:56" x14ac:dyDescent="0.2">
      <c r="A13" s="766" t="s">
        <v>290</v>
      </c>
      <c r="B13" s="767"/>
      <c r="C13" s="245">
        <v>46</v>
      </c>
      <c r="D13" s="232" t="s">
        <v>487</v>
      </c>
      <c r="E13" s="245">
        <v>121</v>
      </c>
      <c r="F13" s="232" t="s">
        <v>487</v>
      </c>
      <c r="G13" s="233">
        <v>167</v>
      </c>
      <c r="H13" s="233" t="s">
        <v>487</v>
      </c>
      <c r="I13" s="245">
        <v>289</v>
      </c>
      <c r="J13" s="232" t="s">
        <v>295</v>
      </c>
      <c r="K13" s="245">
        <v>384</v>
      </c>
      <c r="L13" s="232" t="s">
        <v>485</v>
      </c>
      <c r="M13" s="233">
        <v>673</v>
      </c>
      <c r="N13" s="233" t="s">
        <v>484</v>
      </c>
      <c r="O13" s="245">
        <v>335</v>
      </c>
      <c r="P13" s="232" t="s">
        <v>484</v>
      </c>
      <c r="Q13" s="245">
        <v>505</v>
      </c>
      <c r="R13" s="232" t="s">
        <v>293</v>
      </c>
      <c r="S13" s="242">
        <v>840</v>
      </c>
      <c r="T13" s="234" t="s">
        <v>485</v>
      </c>
      <c r="AM13" s="600"/>
      <c r="AN13" s="600"/>
      <c r="AO13" s="600"/>
      <c r="AP13" s="600"/>
      <c r="AQ13" s="600"/>
      <c r="AR13" s="600"/>
      <c r="AS13" s="600"/>
      <c r="AT13" s="600"/>
      <c r="AU13" s="600"/>
      <c r="AV13" s="600"/>
      <c r="AW13" s="600"/>
      <c r="AX13" s="600"/>
      <c r="AY13" s="600"/>
      <c r="AZ13" s="600"/>
      <c r="BA13" s="600"/>
      <c r="BB13" s="600"/>
      <c r="BC13" s="600"/>
      <c r="BD13" s="600"/>
    </row>
    <row r="14" spans="1:56" ht="24" x14ac:dyDescent="0.2">
      <c r="A14" s="721" t="s">
        <v>16</v>
      </c>
      <c r="B14" s="220" t="s">
        <v>489</v>
      </c>
      <c r="C14" s="247">
        <v>5</v>
      </c>
      <c r="D14" s="224" t="s">
        <v>648</v>
      </c>
      <c r="E14" s="236">
        <v>5</v>
      </c>
      <c r="F14" s="224" t="s">
        <v>293</v>
      </c>
      <c r="G14" s="224">
        <v>10</v>
      </c>
      <c r="H14" s="224" t="s">
        <v>497</v>
      </c>
      <c r="I14" s="236">
        <v>45</v>
      </c>
      <c r="J14" s="224" t="s">
        <v>295</v>
      </c>
      <c r="K14" s="236">
        <v>24</v>
      </c>
      <c r="L14" s="224" t="s">
        <v>484</v>
      </c>
      <c r="M14" s="224">
        <v>69</v>
      </c>
      <c r="N14" s="224" t="s">
        <v>295</v>
      </c>
      <c r="O14" s="236">
        <v>50</v>
      </c>
      <c r="P14" s="224" t="s">
        <v>484</v>
      </c>
      <c r="Q14" s="236">
        <v>29</v>
      </c>
      <c r="R14" s="224" t="s">
        <v>484</v>
      </c>
      <c r="S14" s="236">
        <v>79</v>
      </c>
      <c r="T14" s="224" t="s">
        <v>484</v>
      </c>
      <c r="AM14" s="600"/>
      <c r="AN14" s="600"/>
      <c r="AO14" s="600"/>
      <c r="AP14" s="600"/>
      <c r="AQ14" s="600"/>
      <c r="AR14" s="600"/>
      <c r="AS14" s="600"/>
      <c r="AT14" s="600"/>
      <c r="AU14" s="600"/>
      <c r="AV14" s="600"/>
      <c r="AW14" s="600"/>
      <c r="AX14" s="600"/>
      <c r="AY14" s="600"/>
      <c r="AZ14" s="600"/>
      <c r="BA14" s="600"/>
      <c r="BB14" s="600"/>
      <c r="BC14" s="600"/>
      <c r="BD14" s="600"/>
    </row>
    <row r="15" spans="1:56" ht="24" x14ac:dyDescent="0.2">
      <c r="A15" s="721"/>
      <c r="B15" s="222" t="s">
        <v>490</v>
      </c>
      <c r="C15" s="249">
        <v>31</v>
      </c>
      <c r="D15" s="226" t="s">
        <v>488</v>
      </c>
      <c r="E15" s="239">
        <v>85</v>
      </c>
      <c r="F15" s="226" t="s">
        <v>497</v>
      </c>
      <c r="G15" s="226">
        <v>116</v>
      </c>
      <c r="H15" s="226" t="s">
        <v>487</v>
      </c>
      <c r="I15" s="239">
        <v>135</v>
      </c>
      <c r="J15" s="226" t="s">
        <v>486</v>
      </c>
      <c r="K15" s="239">
        <v>194</v>
      </c>
      <c r="L15" s="226" t="s">
        <v>485</v>
      </c>
      <c r="M15" s="226">
        <v>329</v>
      </c>
      <c r="N15" s="226" t="s">
        <v>484</v>
      </c>
      <c r="O15" s="239">
        <v>166</v>
      </c>
      <c r="P15" s="226" t="s">
        <v>295</v>
      </c>
      <c r="Q15" s="239">
        <v>279</v>
      </c>
      <c r="R15" s="226" t="s">
        <v>293</v>
      </c>
      <c r="S15" s="239">
        <v>445</v>
      </c>
      <c r="T15" s="226" t="s">
        <v>485</v>
      </c>
      <c r="AM15" s="600"/>
      <c r="AN15" s="600"/>
      <c r="AO15" s="600"/>
      <c r="AP15" s="600"/>
      <c r="AQ15" s="600"/>
      <c r="AR15" s="600"/>
      <c r="AS15" s="600"/>
      <c r="AT15" s="600"/>
      <c r="AU15" s="600"/>
      <c r="AV15" s="600"/>
      <c r="AW15" s="600"/>
      <c r="AX15" s="600"/>
      <c r="AY15" s="600"/>
      <c r="AZ15" s="600"/>
      <c r="BA15" s="600"/>
      <c r="BB15" s="600"/>
      <c r="BC15" s="600"/>
      <c r="BD15" s="600"/>
    </row>
    <row r="16" spans="1:56" ht="35.25" x14ac:dyDescent="0.2">
      <c r="A16" s="721"/>
      <c r="B16" s="223" t="s">
        <v>491</v>
      </c>
      <c r="C16" s="248">
        <v>10</v>
      </c>
      <c r="D16" s="225" t="s">
        <v>496</v>
      </c>
      <c r="E16" s="237">
        <v>31</v>
      </c>
      <c r="F16" s="225" t="s">
        <v>488</v>
      </c>
      <c r="G16" s="225">
        <v>41</v>
      </c>
      <c r="H16" s="225" t="s">
        <v>487</v>
      </c>
      <c r="I16" s="237">
        <v>109</v>
      </c>
      <c r="J16" s="225" t="s">
        <v>484</v>
      </c>
      <c r="K16" s="237">
        <v>166</v>
      </c>
      <c r="L16" s="225" t="s">
        <v>485</v>
      </c>
      <c r="M16" s="225">
        <v>275</v>
      </c>
      <c r="N16" s="225" t="s">
        <v>484</v>
      </c>
      <c r="O16" s="237">
        <v>119</v>
      </c>
      <c r="P16" s="225" t="s">
        <v>484</v>
      </c>
      <c r="Q16" s="237">
        <v>197</v>
      </c>
      <c r="R16" s="225" t="s">
        <v>293</v>
      </c>
      <c r="S16" s="237">
        <v>316</v>
      </c>
      <c r="T16" s="225" t="s">
        <v>485</v>
      </c>
      <c r="AM16" s="600"/>
      <c r="AN16" s="600"/>
      <c r="AO16" s="600"/>
      <c r="AP16" s="600"/>
      <c r="AQ16" s="600"/>
      <c r="AR16" s="600"/>
      <c r="AS16" s="600"/>
      <c r="AT16" s="600"/>
      <c r="AU16" s="600"/>
      <c r="AV16" s="600"/>
      <c r="AW16" s="600"/>
      <c r="AX16" s="600"/>
      <c r="AY16" s="600"/>
      <c r="AZ16" s="600"/>
      <c r="BA16" s="600"/>
      <c r="BB16" s="600"/>
      <c r="BC16" s="600"/>
      <c r="BD16" s="600"/>
    </row>
    <row r="17" spans="1:56" x14ac:dyDescent="0.2">
      <c r="A17" s="768" t="s">
        <v>291</v>
      </c>
      <c r="B17" s="769"/>
      <c r="C17" s="244">
        <v>18</v>
      </c>
      <c r="D17" s="518" t="s">
        <v>293</v>
      </c>
      <c r="E17" s="244">
        <v>129</v>
      </c>
      <c r="F17" s="518" t="s">
        <v>487</v>
      </c>
      <c r="G17" s="230">
        <v>147</v>
      </c>
      <c r="H17" s="230" t="s">
        <v>487</v>
      </c>
      <c r="I17" s="244">
        <v>65</v>
      </c>
      <c r="J17" s="118" t="s">
        <v>486</v>
      </c>
      <c r="K17" s="244">
        <v>298</v>
      </c>
      <c r="L17" s="518" t="s">
        <v>295</v>
      </c>
      <c r="M17" s="230">
        <v>363</v>
      </c>
      <c r="N17" s="230" t="s">
        <v>295</v>
      </c>
      <c r="O17" s="244">
        <v>83</v>
      </c>
      <c r="P17" s="518" t="s">
        <v>295</v>
      </c>
      <c r="Q17" s="244">
        <v>427</v>
      </c>
      <c r="R17" s="518" t="s">
        <v>485</v>
      </c>
      <c r="S17" s="240">
        <v>510</v>
      </c>
      <c r="T17" s="231" t="s">
        <v>485</v>
      </c>
      <c r="AM17" s="600"/>
      <c r="AN17" s="600"/>
      <c r="AO17" s="600"/>
      <c r="AP17" s="600"/>
      <c r="AQ17" s="600"/>
      <c r="AR17" s="600"/>
      <c r="AS17" s="600"/>
      <c r="AT17" s="600"/>
      <c r="AU17" s="600"/>
      <c r="AV17" s="600"/>
      <c r="AW17" s="600"/>
      <c r="AX17" s="600"/>
      <c r="AY17" s="600"/>
      <c r="AZ17" s="600"/>
      <c r="BA17" s="600"/>
      <c r="BB17" s="600"/>
      <c r="BC17" s="600"/>
      <c r="BD17" s="600"/>
    </row>
    <row r="18" spans="1:56" ht="35.25" x14ac:dyDescent="0.2">
      <c r="A18" s="761" t="s">
        <v>44</v>
      </c>
      <c r="B18" s="437" t="s">
        <v>492</v>
      </c>
      <c r="C18" s="438">
        <v>1</v>
      </c>
      <c r="D18" s="439" t="s">
        <v>564</v>
      </c>
      <c r="E18" s="440">
        <v>36</v>
      </c>
      <c r="F18" s="439" t="s">
        <v>497</v>
      </c>
      <c r="G18" s="439">
        <v>37</v>
      </c>
      <c r="H18" s="439" t="s">
        <v>487</v>
      </c>
      <c r="I18" s="440">
        <v>12</v>
      </c>
      <c r="J18" s="439" t="s">
        <v>293</v>
      </c>
      <c r="K18" s="440">
        <v>102</v>
      </c>
      <c r="L18" s="439" t="s">
        <v>486</v>
      </c>
      <c r="M18" s="439">
        <v>114</v>
      </c>
      <c r="N18" s="439" t="s">
        <v>486</v>
      </c>
      <c r="O18" s="440">
        <v>13</v>
      </c>
      <c r="P18" s="439" t="s">
        <v>485</v>
      </c>
      <c r="Q18" s="440">
        <v>138</v>
      </c>
      <c r="R18" s="439" t="s">
        <v>484</v>
      </c>
      <c r="S18" s="440">
        <v>151</v>
      </c>
      <c r="T18" s="439" t="s">
        <v>484</v>
      </c>
      <c r="AM18" s="600"/>
      <c r="AN18" s="600"/>
      <c r="AO18" s="600"/>
      <c r="AP18" s="600"/>
      <c r="AQ18" s="600"/>
      <c r="AR18" s="600"/>
      <c r="AS18" s="600"/>
      <c r="AT18" s="600"/>
      <c r="AU18" s="600"/>
      <c r="AV18" s="600"/>
      <c r="AW18" s="600"/>
      <c r="AX18" s="600"/>
      <c r="AY18" s="600"/>
      <c r="AZ18" s="600"/>
      <c r="BA18" s="600"/>
      <c r="BB18" s="600"/>
      <c r="BC18" s="600"/>
      <c r="BD18" s="600"/>
    </row>
    <row r="19" spans="1:56" ht="24" x14ac:dyDescent="0.2">
      <c r="A19" s="762"/>
      <c r="B19" s="221" t="s">
        <v>83</v>
      </c>
      <c r="C19" s="249">
        <v>1</v>
      </c>
      <c r="D19" s="226" t="s">
        <v>485</v>
      </c>
      <c r="E19" s="239">
        <v>7</v>
      </c>
      <c r="F19" s="226" t="s">
        <v>308</v>
      </c>
      <c r="G19" s="226">
        <v>8</v>
      </c>
      <c r="H19" s="226" t="s">
        <v>308</v>
      </c>
      <c r="I19" s="239">
        <v>7</v>
      </c>
      <c r="J19" s="226" t="s">
        <v>495</v>
      </c>
      <c r="K19" s="239">
        <v>4</v>
      </c>
      <c r="L19" s="226" t="s">
        <v>488</v>
      </c>
      <c r="M19" s="226">
        <v>11</v>
      </c>
      <c r="N19" s="226" t="s">
        <v>486</v>
      </c>
      <c r="O19" s="239">
        <v>8</v>
      </c>
      <c r="P19" s="226" t="s">
        <v>294</v>
      </c>
      <c r="Q19" s="239">
        <v>11</v>
      </c>
      <c r="R19" s="226" t="s">
        <v>488</v>
      </c>
      <c r="S19" s="239">
        <v>19</v>
      </c>
      <c r="T19" s="226" t="s">
        <v>484</v>
      </c>
      <c r="AM19" s="600"/>
      <c r="AN19" s="600"/>
      <c r="AO19" s="600"/>
      <c r="AP19" s="600"/>
      <c r="AQ19" s="600"/>
      <c r="AR19" s="600"/>
      <c r="AS19" s="600"/>
      <c r="AT19" s="600"/>
      <c r="AU19" s="600"/>
      <c r="AV19" s="600"/>
      <c r="AW19" s="600"/>
      <c r="AX19" s="600"/>
      <c r="AY19" s="600"/>
      <c r="AZ19" s="600"/>
      <c r="BA19" s="600"/>
      <c r="BB19" s="600"/>
      <c r="BC19" s="600"/>
      <c r="BD19" s="600"/>
    </row>
    <row r="20" spans="1:56" ht="24" x14ac:dyDescent="0.2">
      <c r="A20" s="762"/>
      <c r="B20" s="221" t="s">
        <v>84</v>
      </c>
      <c r="C20" s="249">
        <v>1</v>
      </c>
      <c r="D20" s="226" t="s">
        <v>649</v>
      </c>
      <c r="E20" s="239">
        <v>11</v>
      </c>
      <c r="F20" s="226" t="s">
        <v>497</v>
      </c>
      <c r="G20" s="226">
        <v>12</v>
      </c>
      <c r="H20" s="226" t="s">
        <v>497</v>
      </c>
      <c r="I20" s="239">
        <v>10</v>
      </c>
      <c r="J20" s="226" t="s">
        <v>486</v>
      </c>
      <c r="K20" s="239">
        <v>10</v>
      </c>
      <c r="L20" s="226" t="s">
        <v>486</v>
      </c>
      <c r="M20" s="226">
        <v>20</v>
      </c>
      <c r="N20" s="226" t="s">
        <v>486</v>
      </c>
      <c r="O20" s="239">
        <v>11</v>
      </c>
      <c r="P20" s="226" t="s">
        <v>295</v>
      </c>
      <c r="Q20" s="239">
        <v>21</v>
      </c>
      <c r="R20" s="226" t="s">
        <v>293</v>
      </c>
      <c r="S20" s="239">
        <v>32</v>
      </c>
      <c r="T20" s="226" t="s">
        <v>485</v>
      </c>
      <c r="AM20" s="600"/>
      <c r="AN20" s="600"/>
      <c r="AO20" s="600"/>
      <c r="AP20" s="600"/>
      <c r="AQ20" s="600"/>
      <c r="AR20" s="600"/>
      <c r="AS20" s="600"/>
      <c r="AT20" s="600"/>
      <c r="AU20" s="600"/>
      <c r="AV20" s="600"/>
      <c r="AW20" s="600"/>
      <c r="AX20" s="600"/>
      <c r="AY20" s="600"/>
      <c r="AZ20" s="600"/>
      <c r="BA20" s="600"/>
      <c r="BB20" s="600"/>
      <c r="BC20" s="600"/>
      <c r="BD20" s="600"/>
    </row>
    <row r="21" spans="1:56" ht="24" x14ac:dyDescent="0.2">
      <c r="A21" s="762"/>
      <c r="B21" s="221" t="s">
        <v>85</v>
      </c>
      <c r="C21" s="249">
        <v>0</v>
      </c>
      <c r="D21" s="226" t="s">
        <v>650</v>
      </c>
      <c r="E21" s="239">
        <v>5</v>
      </c>
      <c r="F21" s="226" t="s">
        <v>485</v>
      </c>
      <c r="G21" s="226">
        <v>5</v>
      </c>
      <c r="H21" s="226" t="s">
        <v>485</v>
      </c>
      <c r="I21" s="239">
        <v>0</v>
      </c>
      <c r="J21" s="226" t="s">
        <v>650</v>
      </c>
      <c r="K21" s="239">
        <v>14</v>
      </c>
      <c r="L21" s="226" t="s">
        <v>295</v>
      </c>
      <c r="M21" s="226">
        <v>14</v>
      </c>
      <c r="N21" s="226" t="s">
        <v>295</v>
      </c>
      <c r="O21" s="239">
        <v>0</v>
      </c>
      <c r="P21" s="226" t="s">
        <v>650</v>
      </c>
      <c r="Q21" s="239">
        <v>19</v>
      </c>
      <c r="R21" s="226" t="s">
        <v>295</v>
      </c>
      <c r="S21" s="239">
        <v>19</v>
      </c>
      <c r="T21" s="226" t="s">
        <v>295</v>
      </c>
      <c r="AM21" s="600"/>
      <c r="AN21" s="600"/>
      <c r="AO21" s="600"/>
      <c r="AP21" s="600"/>
      <c r="AQ21" s="600"/>
      <c r="AR21" s="600"/>
      <c r="AS21" s="600"/>
      <c r="AT21" s="600"/>
      <c r="AU21" s="600"/>
      <c r="AV21" s="600"/>
      <c r="AW21" s="600"/>
      <c r="AX21" s="600"/>
      <c r="AY21" s="600"/>
      <c r="AZ21" s="600"/>
      <c r="BA21" s="600"/>
      <c r="BB21" s="600"/>
      <c r="BC21" s="600"/>
      <c r="BD21" s="600"/>
    </row>
    <row r="22" spans="1:56" ht="57.75" x14ac:dyDescent="0.2">
      <c r="A22" s="762"/>
      <c r="B22" s="221" t="s">
        <v>86</v>
      </c>
      <c r="C22" s="249">
        <v>11</v>
      </c>
      <c r="D22" s="226" t="s">
        <v>485</v>
      </c>
      <c r="E22" s="239">
        <v>56</v>
      </c>
      <c r="F22" s="226" t="s">
        <v>497</v>
      </c>
      <c r="G22" s="226">
        <v>67</v>
      </c>
      <c r="H22" s="226" t="s">
        <v>487</v>
      </c>
      <c r="I22" s="239">
        <v>21</v>
      </c>
      <c r="J22" s="226" t="s">
        <v>486</v>
      </c>
      <c r="K22" s="239">
        <v>143</v>
      </c>
      <c r="L22" s="226" t="s">
        <v>484</v>
      </c>
      <c r="M22" s="226">
        <v>164</v>
      </c>
      <c r="N22" s="226" t="s">
        <v>484</v>
      </c>
      <c r="O22" s="239"/>
      <c r="P22" s="226" t="s">
        <v>295</v>
      </c>
      <c r="Q22" s="239">
        <v>199</v>
      </c>
      <c r="R22" s="226" t="s">
        <v>293</v>
      </c>
      <c r="S22" s="239">
        <v>231</v>
      </c>
      <c r="T22" s="226" t="s">
        <v>485</v>
      </c>
      <c r="AM22" s="600"/>
      <c r="AN22" s="600"/>
      <c r="AO22" s="600"/>
      <c r="AP22" s="600"/>
      <c r="AQ22" s="600"/>
      <c r="AR22" s="600"/>
      <c r="AS22" s="600"/>
      <c r="AT22" s="600"/>
      <c r="AU22" s="600"/>
      <c r="AV22" s="600"/>
      <c r="AW22" s="600"/>
      <c r="AX22" s="600"/>
      <c r="AY22" s="600"/>
      <c r="AZ22" s="600"/>
      <c r="BA22" s="600"/>
      <c r="BB22" s="600"/>
      <c r="BC22" s="600"/>
      <c r="BD22" s="600"/>
    </row>
    <row r="23" spans="1:56" ht="24" x14ac:dyDescent="0.2">
      <c r="A23" s="763"/>
      <c r="B23" s="441" t="s">
        <v>87</v>
      </c>
      <c r="C23" s="442">
        <v>4</v>
      </c>
      <c r="D23" s="443" t="s">
        <v>487</v>
      </c>
      <c r="E23" s="444">
        <v>14</v>
      </c>
      <c r="F23" s="443" t="s">
        <v>487</v>
      </c>
      <c r="G23" s="443">
        <v>18</v>
      </c>
      <c r="H23" s="443" t="s">
        <v>487</v>
      </c>
      <c r="I23" s="444">
        <v>15</v>
      </c>
      <c r="J23" s="443" t="s">
        <v>494</v>
      </c>
      <c r="K23" s="444">
        <v>25</v>
      </c>
      <c r="L23" s="443" t="s">
        <v>484</v>
      </c>
      <c r="M23" s="443">
        <v>40</v>
      </c>
      <c r="N23" s="443" t="s">
        <v>295</v>
      </c>
      <c r="O23" s="444">
        <v>19</v>
      </c>
      <c r="P23" s="443" t="s">
        <v>295</v>
      </c>
      <c r="Q23" s="444">
        <v>39</v>
      </c>
      <c r="R23" s="443" t="s">
        <v>293</v>
      </c>
      <c r="S23" s="444">
        <v>58</v>
      </c>
      <c r="T23" s="443" t="s">
        <v>485</v>
      </c>
      <c r="AM23" s="600"/>
      <c r="AN23" s="600"/>
      <c r="AO23" s="600"/>
      <c r="AP23" s="600"/>
      <c r="AQ23" s="600"/>
      <c r="AR23" s="600"/>
      <c r="AS23" s="600"/>
      <c r="AT23" s="600"/>
      <c r="AU23" s="600"/>
      <c r="AV23" s="600"/>
      <c r="AW23" s="600"/>
      <c r="AX23" s="600"/>
      <c r="AY23" s="600"/>
      <c r="AZ23" s="600"/>
      <c r="BA23" s="600"/>
      <c r="BB23" s="600"/>
      <c r="BC23" s="600"/>
      <c r="BD23" s="600"/>
    </row>
    <row r="24" spans="1:56" x14ac:dyDescent="0.2">
      <c r="C24" s="241">
        <v>0</v>
      </c>
      <c r="D24" s="120" t="s">
        <v>650</v>
      </c>
      <c r="E24" s="241">
        <v>0</v>
      </c>
      <c r="F24" s="120" t="s">
        <v>650</v>
      </c>
      <c r="G24" s="120">
        <v>0</v>
      </c>
      <c r="H24" s="120" t="s">
        <v>650</v>
      </c>
      <c r="I24" s="241">
        <v>0</v>
      </c>
      <c r="J24" s="120" t="s">
        <v>650</v>
      </c>
      <c r="K24" s="241">
        <v>0</v>
      </c>
      <c r="L24" s="120" t="s">
        <v>650</v>
      </c>
      <c r="M24" s="120">
        <v>0</v>
      </c>
      <c r="N24" s="120" t="s">
        <v>650</v>
      </c>
      <c r="O24" s="241">
        <v>0</v>
      </c>
      <c r="P24" s="120" t="s">
        <v>650</v>
      </c>
      <c r="Q24" s="241">
        <v>0</v>
      </c>
      <c r="R24" s="120" t="s">
        <v>650</v>
      </c>
      <c r="S24" s="241">
        <v>0</v>
      </c>
      <c r="T24" s="120" t="s">
        <v>650</v>
      </c>
      <c r="AM24" s="600"/>
      <c r="AN24" s="600"/>
      <c r="AO24" s="600"/>
      <c r="AP24" s="600"/>
      <c r="AQ24" s="600"/>
      <c r="AR24" s="600"/>
      <c r="AS24" s="600"/>
      <c r="AT24" s="600"/>
      <c r="AU24" s="600"/>
      <c r="AV24" s="600"/>
      <c r="AW24" s="600"/>
      <c r="AX24" s="600"/>
      <c r="AY24" s="600"/>
      <c r="AZ24" s="600"/>
      <c r="BA24" s="600"/>
      <c r="BB24" s="600"/>
      <c r="BC24" s="600"/>
      <c r="BD24" s="600"/>
    </row>
    <row r="25" spans="1:56" x14ac:dyDescent="0.2">
      <c r="A25" s="766" t="s">
        <v>74</v>
      </c>
      <c r="B25" s="767"/>
      <c r="C25" s="245">
        <v>17</v>
      </c>
      <c r="D25" s="232" t="s">
        <v>308</v>
      </c>
      <c r="E25" s="245">
        <v>15</v>
      </c>
      <c r="F25" s="232" t="s">
        <v>497</v>
      </c>
      <c r="G25" s="233">
        <v>32</v>
      </c>
      <c r="H25" s="233" t="s">
        <v>488</v>
      </c>
      <c r="I25" s="245">
        <v>15</v>
      </c>
      <c r="J25" s="232" t="s">
        <v>486</v>
      </c>
      <c r="K25" s="245">
        <v>29</v>
      </c>
      <c r="L25" s="232" t="s">
        <v>293</v>
      </c>
      <c r="M25" s="242">
        <v>44</v>
      </c>
      <c r="N25" s="233" t="s">
        <v>484</v>
      </c>
      <c r="O25" s="245">
        <v>32</v>
      </c>
      <c r="P25" s="232" t="s">
        <v>485</v>
      </c>
      <c r="Q25" s="245">
        <v>44</v>
      </c>
      <c r="R25" s="232" t="s">
        <v>308</v>
      </c>
      <c r="S25" s="242">
        <v>76</v>
      </c>
      <c r="T25" s="234" t="s">
        <v>293</v>
      </c>
      <c r="AM25" s="600"/>
      <c r="AN25" s="600"/>
      <c r="AO25" s="600"/>
      <c r="AP25" s="600"/>
      <c r="AQ25" s="600"/>
      <c r="AR25" s="600"/>
      <c r="AS25" s="600"/>
      <c r="AT25" s="600"/>
      <c r="AU25" s="600"/>
      <c r="AV25" s="600"/>
      <c r="AW25" s="600"/>
      <c r="AX25" s="600"/>
      <c r="AY25" s="600"/>
      <c r="AZ25" s="600"/>
      <c r="BA25" s="600"/>
      <c r="BB25" s="600"/>
      <c r="BC25" s="600"/>
      <c r="BD25" s="600"/>
    </row>
    <row r="26" spans="1:56" x14ac:dyDescent="0.2">
      <c r="B26" s="218"/>
      <c r="C26" s="182"/>
      <c r="D26" s="56"/>
      <c r="E26" s="14"/>
      <c r="F26" s="56"/>
      <c r="G26" s="56"/>
      <c r="H26" s="56"/>
      <c r="I26" s="182"/>
      <c r="J26" s="56"/>
      <c r="K26" s="182"/>
      <c r="L26" s="56"/>
      <c r="M26" s="182"/>
      <c r="N26" s="56"/>
      <c r="O26" s="14"/>
      <c r="Q26" s="14"/>
      <c r="S26" s="14"/>
      <c r="AM26" s="600"/>
      <c r="AN26" s="600"/>
      <c r="AO26" s="600"/>
      <c r="AP26" s="600"/>
      <c r="AQ26" s="600"/>
      <c r="AR26" s="600"/>
      <c r="AS26" s="600"/>
      <c r="AT26" s="600"/>
      <c r="AU26" s="600"/>
      <c r="AV26" s="600"/>
      <c r="AW26" s="600"/>
      <c r="AX26" s="600"/>
      <c r="AY26" s="600"/>
      <c r="AZ26" s="600"/>
      <c r="BA26" s="600"/>
      <c r="BB26" s="600"/>
      <c r="BC26" s="600"/>
      <c r="BD26" s="600"/>
    </row>
    <row r="27" spans="1:56" x14ac:dyDescent="0.2">
      <c r="A27" s="766" t="s">
        <v>442</v>
      </c>
      <c r="B27" s="767"/>
      <c r="C27" s="245">
        <v>4</v>
      </c>
      <c r="D27" s="232" t="s">
        <v>488</v>
      </c>
      <c r="E27" s="245">
        <v>21</v>
      </c>
      <c r="F27" s="232" t="s">
        <v>487</v>
      </c>
      <c r="G27" s="233">
        <v>25</v>
      </c>
      <c r="H27" s="233" t="s">
        <v>488</v>
      </c>
      <c r="I27" s="245">
        <v>26</v>
      </c>
      <c r="J27" s="232" t="s">
        <v>494</v>
      </c>
      <c r="K27" s="245">
        <v>45</v>
      </c>
      <c r="L27" s="232" t="s">
        <v>293</v>
      </c>
      <c r="M27" s="242">
        <v>71</v>
      </c>
      <c r="N27" s="233" t="s">
        <v>484</v>
      </c>
      <c r="O27" s="245">
        <v>30</v>
      </c>
      <c r="P27" s="232" t="s">
        <v>486</v>
      </c>
      <c r="Q27" s="245">
        <v>66</v>
      </c>
      <c r="R27" s="232" t="s">
        <v>308</v>
      </c>
      <c r="S27" s="242">
        <v>96</v>
      </c>
      <c r="T27" s="234" t="s">
        <v>485</v>
      </c>
      <c r="AM27" s="600"/>
      <c r="AN27" s="600"/>
      <c r="AO27" s="600"/>
      <c r="AP27" s="600"/>
      <c r="AQ27" s="600"/>
      <c r="AR27" s="600"/>
      <c r="AS27" s="600"/>
      <c r="AT27" s="600"/>
      <c r="AU27" s="600"/>
      <c r="AV27" s="600"/>
      <c r="AW27" s="600"/>
      <c r="AX27" s="600"/>
      <c r="AY27" s="600"/>
      <c r="AZ27" s="600"/>
      <c r="BA27" s="600"/>
      <c r="BB27" s="600"/>
      <c r="BC27" s="600"/>
      <c r="BD27" s="600"/>
    </row>
    <row r="28" spans="1:56" x14ac:dyDescent="0.2">
      <c r="B28" s="218"/>
      <c r="C28" s="182"/>
      <c r="D28" s="56"/>
      <c r="E28" s="14"/>
      <c r="F28" s="56"/>
      <c r="G28" s="56"/>
      <c r="H28" s="56"/>
      <c r="I28" s="182"/>
      <c r="J28" s="56"/>
      <c r="K28" s="182"/>
      <c r="L28" s="56"/>
      <c r="M28" s="182"/>
      <c r="N28" s="56"/>
      <c r="O28" s="14"/>
      <c r="Q28" s="14"/>
      <c r="S28" s="14"/>
      <c r="AM28" s="600"/>
      <c r="AN28" s="600"/>
      <c r="AO28" s="600"/>
      <c r="AP28" s="600"/>
      <c r="AQ28" s="600"/>
      <c r="AR28" s="600"/>
      <c r="AS28" s="600"/>
      <c r="AT28" s="600"/>
      <c r="AU28" s="600"/>
      <c r="AV28" s="600"/>
      <c r="AW28" s="600"/>
      <c r="AX28" s="600"/>
      <c r="AY28" s="600"/>
      <c r="AZ28" s="600"/>
      <c r="BA28" s="600"/>
      <c r="BB28" s="600"/>
      <c r="BC28" s="600"/>
      <c r="BD28" s="600"/>
    </row>
    <row r="29" spans="1:56" x14ac:dyDescent="0.2">
      <c r="A29" s="759" t="s">
        <v>292</v>
      </c>
      <c r="B29" s="760"/>
      <c r="C29" s="246">
        <v>133</v>
      </c>
      <c r="D29" s="235" t="s">
        <v>488</v>
      </c>
      <c r="E29" s="246">
        <v>510</v>
      </c>
      <c r="F29" s="235" t="s">
        <v>487</v>
      </c>
      <c r="G29" s="242">
        <v>643</v>
      </c>
      <c r="H29" s="233" t="s">
        <v>487</v>
      </c>
      <c r="I29" s="246">
        <v>572</v>
      </c>
      <c r="J29" s="235" t="s">
        <v>295</v>
      </c>
      <c r="K29" s="246">
        <v>1283</v>
      </c>
      <c r="L29" s="235" t="s">
        <v>485</v>
      </c>
      <c r="M29" s="242">
        <v>1855</v>
      </c>
      <c r="N29" s="233" t="s">
        <v>484</v>
      </c>
      <c r="O29" s="246">
        <v>705</v>
      </c>
      <c r="P29" s="235" t="s">
        <v>484</v>
      </c>
      <c r="Q29" s="246">
        <v>1793</v>
      </c>
      <c r="R29" s="235" t="s">
        <v>293</v>
      </c>
      <c r="S29" s="242">
        <v>2498</v>
      </c>
      <c r="T29" s="234" t="s">
        <v>485</v>
      </c>
      <c r="AM29" s="600"/>
      <c r="AN29" s="600"/>
      <c r="AO29" s="600"/>
      <c r="AP29" s="600"/>
      <c r="AQ29" s="600"/>
      <c r="AR29" s="600"/>
      <c r="AS29" s="600"/>
      <c r="AT29" s="600"/>
      <c r="AU29" s="600"/>
      <c r="AV29" s="600"/>
      <c r="AW29" s="600"/>
      <c r="AX29" s="600"/>
      <c r="AY29" s="600"/>
      <c r="AZ29" s="600"/>
      <c r="BA29" s="600"/>
      <c r="BB29" s="600"/>
      <c r="BC29" s="600"/>
      <c r="BD29" s="600"/>
    </row>
  </sheetData>
  <mergeCells count="22">
    <mergeCell ref="A29:B29"/>
    <mergeCell ref="A11:A12"/>
    <mergeCell ref="A14:A16"/>
    <mergeCell ref="A18:A23"/>
    <mergeCell ref="A10:B10"/>
    <mergeCell ref="A13:B13"/>
    <mergeCell ref="A17:B17"/>
    <mergeCell ref="A25:B25"/>
    <mergeCell ref="A27:B27"/>
    <mergeCell ref="A3:T3"/>
    <mergeCell ref="I7:J7"/>
    <mergeCell ref="K7:L7"/>
    <mergeCell ref="M7:N7"/>
    <mergeCell ref="O6:T6"/>
    <mergeCell ref="O7:P7"/>
    <mergeCell ref="Q7:R7"/>
    <mergeCell ref="S7:T7"/>
    <mergeCell ref="C7:D7"/>
    <mergeCell ref="E7:F7"/>
    <mergeCell ref="G7:H7"/>
    <mergeCell ref="C6:H6"/>
    <mergeCell ref="I6:N6"/>
  </mergeCells>
  <printOptions horizontalCentered="1"/>
  <pageMargins left="0.70866141732283472" right="0.70866141732283472" top="0.74803149606299213" bottom="0.74803149606299213" header="0.31496062992125984" footer="0.31496062992125984"/>
  <pageSetup paperSize="9" scale="62" firstPageNumber="50" fitToHeight="0" orientation="landscape" r:id="rId1"/>
  <headerFooter>
    <oddFooter>&amp;CPage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rgb="FF92D050"/>
    <pageSetUpPr fitToPage="1"/>
  </sheetPr>
  <dimension ref="A2:AB63"/>
  <sheetViews>
    <sheetView showGridLines="0" zoomScaleNormal="100" workbookViewId="0">
      <selection activeCell="P26" sqref="P26"/>
    </sheetView>
  </sheetViews>
  <sheetFormatPr baseColWidth="10" defaultRowHeight="12.75" x14ac:dyDescent="0.2"/>
  <cols>
    <col min="1" max="1" width="16.33203125" bestFit="1" customWidth="1"/>
    <col min="2" max="3" width="16" bestFit="1" customWidth="1"/>
    <col min="4" max="4" width="14.83203125" bestFit="1" customWidth="1"/>
    <col min="5" max="5" width="7.6640625" bestFit="1" customWidth="1"/>
    <col min="6" max="6" width="19" bestFit="1" customWidth="1"/>
    <col min="7" max="8" width="16" bestFit="1" customWidth="1"/>
    <col min="9" max="9" width="14.83203125" bestFit="1" customWidth="1"/>
    <col min="10" max="10" width="14.5" bestFit="1" customWidth="1"/>
    <col min="11" max="11" width="7.6640625" bestFit="1" customWidth="1"/>
    <col min="12" max="12" width="15.33203125" bestFit="1" customWidth="1"/>
    <col min="13" max="13" width="7.6640625" bestFit="1" customWidth="1"/>
    <col min="14" max="14" width="15.33203125" style="435" bestFit="1" customWidth="1"/>
    <col min="15" max="15" width="7.6640625" style="435" bestFit="1" customWidth="1"/>
    <col min="16" max="16" width="14.5" style="291" bestFit="1" customWidth="1"/>
    <col min="17" max="19" width="12" style="291"/>
    <col min="20" max="22" width="12" style="435"/>
  </cols>
  <sheetData>
    <row r="2" spans="1:28" x14ac:dyDescent="0.2">
      <c r="W2" s="435"/>
    </row>
    <row r="3" spans="1:28" ht="29.25" customHeight="1" x14ac:dyDescent="0.2">
      <c r="A3" s="685" t="s">
        <v>699</v>
      </c>
      <c r="B3" s="685"/>
      <c r="C3" s="685"/>
      <c r="D3" s="685"/>
      <c r="E3" s="685"/>
      <c r="F3" s="685"/>
      <c r="G3" s="685"/>
      <c r="H3" s="685"/>
      <c r="I3" s="685"/>
      <c r="J3" s="301"/>
      <c r="K3" s="301"/>
      <c r="L3" s="301"/>
      <c r="M3" s="301"/>
      <c r="N3" s="436"/>
      <c r="O3" s="436"/>
      <c r="P3" s="473"/>
      <c r="W3" s="514"/>
      <c r="X3" s="514"/>
      <c r="Y3" s="514"/>
      <c r="Z3" s="514"/>
      <c r="AA3" s="514"/>
      <c r="AB3" s="514"/>
    </row>
    <row r="4" spans="1:28" x14ac:dyDescent="0.2">
      <c r="J4" s="514"/>
      <c r="K4" s="514"/>
      <c r="L4" s="514"/>
      <c r="M4" s="514"/>
      <c r="W4" s="514"/>
      <c r="X4" s="514"/>
      <c r="Y4" s="514"/>
      <c r="Z4" s="514"/>
      <c r="AA4" s="514"/>
      <c r="AB4" s="514"/>
    </row>
    <row r="5" spans="1:28" x14ac:dyDescent="0.2">
      <c r="J5" s="514"/>
      <c r="K5" s="514"/>
      <c r="L5" s="514"/>
      <c r="M5" s="514"/>
      <c r="W5" s="514"/>
      <c r="X5" s="514"/>
      <c r="Y5" s="514"/>
      <c r="Z5" s="514"/>
      <c r="AA5" s="514"/>
      <c r="AB5" s="514"/>
    </row>
    <row r="6" spans="1:28" x14ac:dyDescent="0.2">
      <c r="B6" s="683" t="s">
        <v>700</v>
      </c>
      <c r="C6" s="683"/>
      <c r="D6" s="683"/>
      <c r="G6" s="683" t="s">
        <v>701</v>
      </c>
      <c r="H6" s="683"/>
      <c r="I6" s="683"/>
      <c r="J6" s="514"/>
      <c r="K6" s="514"/>
      <c r="L6" s="514"/>
      <c r="M6" s="514"/>
      <c r="W6" s="514"/>
      <c r="X6" s="514"/>
      <c r="Y6" s="514"/>
      <c r="Z6" s="514"/>
      <c r="AA6" s="514"/>
      <c r="AB6" s="514"/>
    </row>
    <row r="7" spans="1:28" x14ac:dyDescent="0.2">
      <c r="A7" s="119" t="s">
        <v>296</v>
      </c>
      <c r="B7" s="119" t="s">
        <v>280</v>
      </c>
      <c r="C7" s="119" t="s">
        <v>281</v>
      </c>
      <c r="D7" s="117" t="s">
        <v>292</v>
      </c>
      <c r="F7" s="119" t="s">
        <v>296</v>
      </c>
      <c r="G7" s="119" t="s">
        <v>280</v>
      </c>
      <c r="H7" s="119" t="s">
        <v>281</v>
      </c>
      <c r="I7" s="117" t="s">
        <v>292</v>
      </c>
      <c r="J7" s="514"/>
      <c r="K7" s="514"/>
      <c r="L7" s="514"/>
      <c r="M7" s="514"/>
      <c r="W7" s="514"/>
      <c r="X7" s="514"/>
      <c r="Y7" s="514"/>
      <c r="Z7" s="514"/>
      <c r="AA7" s="514"/>
      <c r="AB7" s="514"/>
    </row>
    <row r="8" spans="1:28" x14ac:dyDescent="0.2">
      <c r="A8" s="119"/>
      <c r="B8" s="119"/>
      <c r="C8" s="119"/>
      <c r="D8" s="119"/>
      <c r="F8" s="119"/>
      <c r="G8" s="119"/>
      <c r="H8" s="119"/>
      <c r="I8" s="119"/>
      <c r="J8" s="514"/>
      <c r="K8" s="514"/>
      <c r="L8" s="514"/>
      <c r="M8" s="514"/>
      <c r="W8" s="514"/>
      <c r="X8" s="514"/>
      <c r="Y8" s="514"/>
      <c r="Z8" s="514"/>
      <c r="AA8" s="514"/>
      <c r="AB8" s="514"/>
    </row>
    <row r="9" spans="1:28" x14ac:dyDescent="0.2">
      <c r="A9" s="184" t="s">
        <v>297</v>
      </c>
      <c r="B9" s="183">
        <v>1</v>
      </c>
      <c r="C9" s="183"/>
      <c r="D9" s="184">
        <v>1</v>
      </c>
      <c r="F9" s="184" t="s">
        <v>297</v>
      </c>
      <c r="G9" s="183">
        <v>2</v>
      </c>
      <c r="H9" s="183"/>
      <c r="I9" s="184">
        <v>2</v>
      </c>
      <c r="J9" s="514"/>
      <c r="K9" s="514"/>
      <c r="L9" s="514"/>
      <c r="M9" s="514"/>
      <c r="W9" s="514"/>
      <c r="X9" s="514"/>
      <c r="Y9" s="514"/>
      <c r="Z9" s="514"/>
      <c r="AA9" s="514"/>
      <c r="AB9" s="514"/>
    </row>
    <row r="10" spans="1:28" x14ac:dyDescent="0.2">
      <c r="A10" s="186" t="s">
        <v>298</v>
      </c>
      <c r="B10" s="185">
        <v>5</v>
      </c>
      <c r="C10" s="185">
        <v>10</v>
      </c>
      <c r="D10" s="186">
        <v>15</v>
      </c>
      <c r="F10" s="186" t="s">
        <v>298</v>
      </c>
      <c r="G10" s="185">
        <v>13</v>
      </c>
      <c r="H10" s="185">
        <v>15</v>
      </c>
      <c r="I10" s="186">
        <v>28</v>
      </c>
      <c r="J10" s="514"/>
      <c r="K10" s="514"/>
      <c r="L10" s="514"/>
      <c r="M10" s="514"/>
      <c r="W10" s="514"/>
      <c r="X10" s="514"/>
      <c r="Y10" s="514"/>
      <c r="Z10" s="514"/>
      <c r="AA10" s="514"/>
      <c r="AB10" s="514"/>
    </row>
    <row r="11" spans="1:28" x14ac:dyDescent="0.2">
      <c r="A11" s="186" t="s">
        <v>299</v>
      </c>
      <c r="B11" s="185">
        <v>21</v>
      </c>
      <c r="C11" s="185">
        <v>60</v>
      </c>
      <c r="D11" s="186">
        <v>81</v>
      </c>
      <c r="F11" s="186" t="s">
        <v>299</v>
      </c>
      <c r="G11" s="185">
        <v>35</v>
      </c>
      <c r="H11" s="185">
        <v>36</v>
      </c>
      <c r="I11" s="186">
        <v>71</v>
      </c>
      <c r="J11" s="514"/>
      <c r="K11" s="514"/>
      <c r="L11" s="514"/>
      <c r="M11" s="514"/>
      <c r="W11" s="514"/>
      <c r="X11" s="514"/>
      <c r="Y11" s="514"/>
      <c r="Z11" s="514"/>
      <c r="AA11" s="514"/>
      <c r="AB11" s="514"/>
    </row>
    <row r="12" spans="1:28" x14ac:dyDescent="0.2">
      <c r="A12" s="186" t="s">
        <v>300</v>
      </c>
      <c r="B12" s="185">
        <v>26</v>
      </c>
      <c r="C12" s="185">
        <v>98</v>
      </c>
      <c r="D12" s="186">
        <v>124</v>
      </c>
      <c r="F12" s="186" t="s">
        <v>300</v>
      </c>
      <c r="G12" s="185">
        <v>53</v>
      </c>
      <c r="H12" s="185">
        <v>77</v>
      </c>
      <c r="I12" s="186">
        <v>130</v>
      </c>
      <c r="J12" s="514"/>
      <c r="K12" s="514"/>
      <c r="L12" s="514"/>
      <c r="M12" s="514"/>
      <c r="P12" s="570"/>
      <c r="Q12" s="570"/>
      <c r="R12" s="570"/>
      <c r="S12" s="570"/>
      <c r="T12" s="614"/>
      <c r="W12" s="514"/>
      <c r="X12" s="514"/>
      <c r="Y12" s="514"/>
      <c r="Z12" s="514"/>
      <c r="AA12" s="514"/>
      <c r="AB12" s="514"/>
    </row>
    <row r="13" spans="1:28" x14ac:dyDescent="0.2">
      <c r="A13" s="186" t="s">
        <v>301</v>
      </c>
      <c r="B13" s="185">
        <v>49</v>
      </c>
      <c r="C13" s="185">
        <v>147</v>
      </c>
      <c r="D13" s="186">
        <v>196</v>
      </c>
      <c r="F13" s="186" t="s">
        <v>301</v>
      </c>
      <c r="G13" s="185">
        <v>69</v>
      </c>
      <c r="H13" s="185">
        <v>95</v>
      </c>
      <c r="I13" s="186">
        <v>164</v>
      </c>
      <c r="J13" s="514"/>
      <c r="K13" s="514"/>
      <c r="L13" s="514"/>
      <c r="M13" s="514"/>
      <c r="P13" s="570"/>
      <c r="Q13" s="570"/>
      <c r="R13" s="570" t="s">
        <v>281</v>
      </c>
      <c r="S13" s="570" t="s">
        <v>280</v>
      </c>
      <c r="T13" s="614"/>
      <c r="W13" s="514"/>
      <c r="X13" s="514"/>
      <c r="Y13" s="514"/>
      <c r="Z13" s="514"/>
      <c r="AA13" s="514"/>
      <c r="AB13" s="514"/>
    </row>
    <row r="14" spans="1:28" x14ac:dyDescent="0.2">
      <c r="A14" s="186" t="s">
        <v>302</v>
      </c>
      <c r="B14" s="185">
        <v>58</v>
      </c>
      <c r="C14" s="185">
        <v>145</v>
      </c>
      <c r="D14" s="186">
        <v>203</v>
      </c>
      <c r="F14" s="186" t="s">
        <v>302</v>
      </c>
      <c r="G14" s="185">
        <v>69</v>
      </c>
      <c r="H14" s="185">
        <v>93</v>
      </c>
      <c r="I14" s="186">
        <v>162</v>
      </c>
      <c r="J14" s="514"/>
      <c r="K14" s="514"/>
      <c r="L14" s="514"/>
      <c r="M14" s="514"/>
      <c r="P14" s="570"/>
      <c r="Q14" s="570"/>
      <c r="R14" s="570"/>
      <c r="S14" s="570"/>
      <c r="T14" s="614"/>
      <c r="W14" s="514"/>
      <c r="X14" s="514"/>
      <c r="Y14" s="514"/>
      <c r="Z14" s="514"/>
      <c r="AA14" s="514"/>
      <c r="AB14" s="514"/>
    </row>
    <row r="15" spans="1:28" x14ac:dyDescent="0.2">
      <c r="A15" s="186" t="s">
        <v>303</v>
      </c>
      <c r="B15" s="185">
        <v>42</v>
      </c>
      <c r="C15" s="185">
        <v>150</v>
      </c>
      <c r="D15" s="186">
        <v>192</v>
      </c>
      <c r="F15" s="186" t="s">
        <v>303</v>
      </c>
      <c r="G15" s="185">
        <v>64</v>
      </c>
      <c r="H15" s="185">
        <v>107</v>
      </c>
      <c r="I15" s="186">
        <v>171</v>
      </c>
      <c r="J15" s="514"/>
      <c r="K15" s="514"/>
      <c r="L15" s="514"/>
      <c r="M15" s="514"/>
      <c r="P15" s="570">
        <v>28</v>
      </c>
      <c r="Q15" s="570">
        <v>1</v>
      </c>
      <c r="R15" s="570">
        <v>1</v>
      </c>
      <c r="S15" s="570">
        <f>-Q15</f>
        <v>-1</v>
      </c>
      <c r="T15" s="614"/>
      <c r="W15" s="514"/>
      <c r="X15" s="514"/>
      <c r="Y15" s="514"/>
      <c r="Z15" s="514"/>
      <c r="AA15" s="514"/>
      <c r="AB15" s="514"/>
    </row>
    <row r="16" spans="1:28" x14ac:dyDescent="0.2">
      <c r="A16" s="186" t="s">
        <v>304</v>
      </c>
      <c r="B16" s="185">
        <v>22</v>
      </c>
      <c r="C16" s="185">
        <v>115</v>
      </c>
      <c r="D16" s="186">
        <v>137</v>
      </c>
      <c r="F16" s="186" t="s">
        <v>304</v>
      </c>
      <c r="G16" s="185">
        <v>27</v>
      </c>
      <c r="H16" s="185">
        <v>67</v>
      </c>
      <c r="I16" s="186">
        <v>94</v>
      </c>
      <c r="J16" s="514"/>
      <c r="K16" s="514"/>
      <c r="L16" s="514"/>
      <c r="M16" s="514"/>
      <c r="P16" s="570">
        <v>29</v>
      </c>
      <c r="Q16" s="570">
        <v>2</v>
      </c>
      <c r="R16" s="570">
        <v>1</v>
      </c>
      <c r="S16" s="570">
        <f t="shared" ref="S16:S55" si="0">-Q16</f>
        <v>-2</v>
      </c>
      <c r="T16" s="614"/>
      <c r="W16" s="514"/>
      <c r="X16" s="514"/>
      <c r="Y16" s="514"/>
      <c r="Z16" s="514"/>
      <c r="AA16" s="514"/>
      <c r="AB16" s="514"/>
    </row>
    <row r="17" spans="1:28" x14ac:dyDescent="0.2">
      <c r="A17" s="251" t="s">
        <v>305</v>
      </c>
      <c r="B17" s="250">
        <v>1</v>
      </c>
      <c r="C17" s="250">
        <v>26</v>
      </c>
      <c r="D17" s="251">
        <v>27</v>
      </c>
      <c r="F17" s="251" t="s">
        <v>305</v>
      </c>
      <c r="G17" s="250">
        <v>3</v>
      </c>
      <c r="H17" s="250">
        <v>15</v>
      </c>
      <c r="I17" s="251">
        <v>18</v>
      </c>
      <c r="J17" s="514"/>
      <c r="K17" s="514"/>
      <c r="L17" s="514"/>
      <c r="M17" s="514"/>
      <c r="P17" s="570">
        <v>30</v>
      </c>
      <c r="Q17" s="570">
        <v>1</v>
      </c>
      <c r="R17" s="570">
        <v>4</v>
      </c>
      <c r="S17" s="570">
        <f t="shared" si="0"/>
        <v>-1</v>
      </c>
      <c r="T17" s="614"/>
      <c r="W17" s="514"/>
      <c r="X17" s="514"/>
      <c r="Y17" s="514"/>
      <c r="Z17" s="514"/>
      <c r="AA17" s="514"/>
      <c r="AB17" s="514"/>
    </row>
    <row r="18" spans="1:28" x14ac:dyDescent="0.2">
      <c r="J18" s="514"/>
      <c r="K18" s="514"/>
      <c r="L18" s="514"/>
      <c r="M18" s="514"/>
      <c r="P18" s="570">
        <v>31</v>
      </c>
      <c r="Q18" s="570">
        <v>4</v>
      </c>
      <c r="R18" s="570">
        <v>1</v>
      </c>
      <c r="S18" s="570">
        <f t="shared" si="0"/>
        <v>-4</v>
      </c>
      <c r="T18" s="614"/>
      <c r="W18" s="514"/>
      <c r="X18" s="514"/>
      <c r="Y18" s="514"/>
      <c r="Z18" s="514"/>
      <c r="AA18" s="514"/>
      <c r="AB18" s="514"/>
    </row>
    <row r="19" spans="1:28" x14ac:dyDescent="0.2">
      <c r="A19" s="98" t="s">
        <v>15</v>
      </c>
      <c r="B19" s="127">
        <f>SUM(B9:B17)</f>
        <v>225</v>
      </c>
      <c r="C19" s="127">
        <f t="shared" ref="C19:D19" si="1">SUM(C9:C17)</f>
        <v>751</v>
      </c>
      <c r="D19" s="27">
        <f t="shared" si="1"/>
        <v>976</v>
      </c>
      <c r="F19" s="98" t="s">
        <v>43</v>
      </c>
      <c r="G19" s="127">
        <f>SUM(G9:G17)</f>
        <v>335</v>
      </c>
      <c r="H19" s="127">
        <f t="shared" ref="H19:I19" si="2">SUM(H9:H17)</f>
        <v>505</v>
      </c>
      <c r="I19" s="103">
        <f t="shared" si="2"/>
        <v>840</v>
      </c>
      <c r="J19" s="514"/>
      <c r="K19" s="514"/>
      <c r="L19" s="514"/>
      <c r="M19" s="514"/>
      <c r="P19" s="570">
        <v>32</v>
      </c>
      <c r="Q19" s="570">
        <v>7</v>
      </c>
      <c r="R19" s="570">
        <v>12</v>
      </c>
      <c r="S19" s="570">
        <f t="shared" si="0"/>
        <v>-7</v>
      </c>
      <c r="T19" s="614"/>
      <c r="W19" s="514"/>
      <c r="X19" s="514"/>
      <c r="Y19" s="514"/>
      <c r="Z19" s="514"/>
      <c r="AA19" s="514"/>
      <c r="AB19" s="514"/>
    </row>
    <row r="20" spans="1:28" ht="13.5" x14ac:dyDescent="0.25">
      <c r="A20" s="252" t="s">
        <v>306</v>
      </c>
      <c r="B20" s="296">
        <f>B19/$D$19</f>
        <v>0.23053278688524589</v>
      </c>
      <c r="C20" s="296">
        <f t="shared" ref="C20:D20" si="3">C19/$D$19</f>
        <v>0.76946721311475408</v>
      </c>
      <c r="D20" s="296">
        <f t="shared" si="3"/>
        <v>1</v>
      </c>
      <c r="F20" s="252" t="s">
        <v>306</v>
      </c>
      <c r="G20" s="296">
        <f>G19/$I$19</f>
        <v>0.39880952380952384</v>
      </c>
      <c r="H20" s="296">
        <f t="shared" ref="H20:I20" si="4">H19/$I$19</f>
        <v>0.60119047619047616</v>
      </c>
      <c r="I20" s="296">
        <f t="shared" si="4"/>
        <v>1</v>
      </c>
      <c r="J20" s="514"/>
      <c r="K20" s="514"/>
      <c r="L20" s="514"/>
      <c r="M20" s="514"/>
      <c r="P20" s="570">
        <v>33</v>
      </c>
      <c r="Q20" s="570">
        <v>9</v>
      </c>
      <c r="R20" s="570">
        <v>9</v>
      </c>
      <c r="S20" s="570">
        <f t="shared" si="0"/>
        <v>-9</v>
      </c>
      <c r="T20" s="614"/>
      <c r="W20" s="514"/>
      <c r="X20" s="514"/>
      <c r="Y20" s="514"/>
      <c r="Z20" s="514"/>
      <c r="AA20" s="514"/>
      <c r="AB20" s="514"/>
    </row>
    <row r="21" spans="1:28" ht="13.5" x14ac:dyDescent="0.25">
      <c r="A21" s="253" t="s">
        <v>260</v>
      </c>
      <c r="B21" s="253" t="str">
        <f>TAB_18!P10</f>
        <v>50 ans</v>
      </c>
      <c r="C21" s="253" t="str">
        <f>TAB_18!R10</f>
        <v>51 ans</v>
      </c>
      <c r="D21" s="253" t="str">
        <f>TAB_18!T10</f>
        <v>51 ans</v>
      </c>
      <c r="F21" s="253" t="s">
        <v>260</v>
      </c>
      <c r="G21" s="253" t="str">
        <f>TAB_18!P13</f>
        <v>49 ans</v>
      </c>
      <c r="H21" s="253" t="str">
        <f>TAB_18!R13</f>
        <v>51 ans</v>
      </c>
      <c r="I21" s="253" t="str">
        <f>TAB_18!T13</f>
        <v>50 ans</v>
      </c>
      <c r="J21" s="514"/>
      <c r="K21" s="514"/>
      <c r="L21" s="514"/>
      <c r="M21" s="514"/>
      <c r="P21" s="570">
        <v>34</v>
      </c>
      <c r="Q21" s="570">
        <v>11</v>
      </c>
      <c r="R21" s="570">
        <v>17</v>
      </c>
      <c r="S21" s="570">
        <f t="shared" si="0"/>
        <v>-11</v>
      </c>
      <c r="T21" s="614"/>
      <c r="W21" s="514"/>
      <c r="X21" s="514"/>
      <c r="Y21" s="514"/>
      <c r="Z21" s="514"/>
      <c r="AA21" s="514"/>
      <c r="AB21" s="514"/>
    </row>
    <row r="22" spans="1:28" ht="13.5" x14ac:dyDescent="0.25">
      <c r="A22" s="254" t="s">
        <v>307</v>
      </c>
      <c r="B22" s="254" t="s">
        <v>485</v>
      </c>
      <c r="C22" s="254" t="s">
        <v>308</v>
      </c>
      <c r="D22" s="254" t="s">
        <v>308</v>
      </c>
      <c r="F22" s="254" t="s">
        <v>307</v>
      </c>
      <c r="G22" s="254" t="s">
        <v>484</v>
      </c>
      <c r="H22" s="254" t="s">
        <v>293</v>
      </c>
      <c r="I22" s="254" t="s">
        <v>485</v>
      </c>
      <c r="J22" s="514"/>
      <c r="K22" s="514"/>
      <c r="L22" s="514"/>
      <c r="M22" s="514"/>
      <c r="P22" s="570">
        <v>35</v>
      </c>
      <c r="Q22" s="570">
        <v>7</v>
      </c>
      <c r="R22" s="570">
        <v>25</v>
      </c>
      <c r="S22" s="570">
        <f t="shared" si="0"/>
        <v>-7</v>
      </c>
      <c r="T22" s="614"/>
      <c r="W22" s="514"/>
      <c r="X22" s="514"/>
      <c r="Y22" s="514"/>
      <c r="Z22" s="514"/>
      <c r="AA22" s="514"/>
      <c r="AB22" s="514"/>
    </row>
    <row r="23" spans="1:28" x14ac:dyDescent="0.2">
      <c r="J23" s="514"/>
      <c r="K23" s="514"/>
      <c r="L23" s="514"/>
      <c r="M23" s="514"/>
      <c r="P23" s="570">
        <v>36</v>
      </c>
      <c r="Q23" s="570">
        <v>13</v>
      </c>
      <c r="R23" s="570">
        <v>22</v>
      </c>
      <c r="S23" s="570">
        <f t="shared" si="0"/>
        <v>-13</v>
      </c>
      <c r="T23" s="614"/>
      <c r="W23" s="514"/>
      <c r="X23" s="514"/>
      <c r="Y23" s="514"/>
      <c r="Z23" s="514"/>
      <c r="AA23" s="514"/>
      <c r="AB23" s="514"/>
    </row>
    <row r="24" spans="1:28" x14ac:dyDescent="0.2">
      <c r="J24" s="514"/>
      <c r="K24" s="514"/>
      <c r="L24" s="514"/>
      <c r="M24" s="514"/>
      <c r="P24" s="570">
        <v>37</v>
      </c>
      <c r="Q24" s="570">
        <v>15</v>
      </c>
      <c r="R24" s="570">
        <v>31</v>
      </c>
      <c r="S24" s="570">
        <f t="shared" si="0"/>
        <v>-15</v>
      </c>
      <c r="T24" s="614"/>
      <c r="W24" s="514"/>
      <c r="X24" s="514"/>
      <c r="Y24" s="514"/>
      <c r="Z24" s="514"/>
      <c r="AA24" s="514"/>
      <c r="AB24" s="514"/>
    </row>
    <row r="25" spans="1:28" x14ac:dyDescent="0.2">
      <c r="B25" s="683" t="s">
        <v>702</v>
      </c>
      <c r="C25" s="683"/>
      <c r="D25" s="683"/>
      <c r="G25" s="683" t="s">
        <v>703</v>
      </c>
      <c r="H25" s="683"/>
      <c r="I25" s="683"/>
      <c r="J25" s="514"/>
      <c r="K25" s="514"/>
      <c r="L25" s="514"/>
      <c r="M25" s="514"/>
      <c r="P25" s="570">
        <v>38</v>
      </c>
      <c r="Q25" s="570">
        <v>13</v>
      </c>
      <c r="R25" s="570">
        <v>39</v>
      </c>
      <c r="S25" s="570">
        <f t="shared" si="0"/>
        <v>-13</v>
      </c>
      <c r="T25" s="614"/>
      <c r="W25" s="514"/>
      <c r="X25" s="514"/>
      <c r="Y25" s="514"/>
      <c r="Z25" s="514"/>
      <c r="AA25" s="514"/>
      <c r="AB25" s="514"/>
    </row>
    <row r="26" spans="1:28" x14ac:dyDescent="0.2">
      <c r="A26" s="119" t="s">
        <v>296</v>
      </c>
      <c r="B26" s="119" t="s">
        <v>280</v>
      </c>
      <c r="C26" s="119" t="s">
        <v>281</v>
      </c>
      <c r="D26" s="117" t="s">
        <v>292</v>
      </c>
      <c r="F26" s="119" t="s">
        <v>296</v>
      </c>
      <c r="G26" s="119" t="s">
        <v>280</v>
      </c>
      <c r="H26" s="119" t="s">
        <v>281</v>
      </c>
      <c r="I26" s="117" t="s">
        <v>292</v>
      </c>
      <c r="J26" s="514"/>
      <c r="K26" s="514"/>
      <c r="L26" s="514"/>
      <c r="M26" s="514"/>
      <c r="P26" s="570">
        <v>39</v>
      </c>
      <c r="Q26" s="570">
        <v>25</v>
      </c>
      <c r="R26" s="570">
        <v>30</v>
      </c>
      <c r="S26" s="570">
        <f t="shared" si="0"/>
        <v>-25</v>
      </c>
      <c r="T26" s="614"/>
      <c r="W26" s="514"/>
      <c r="X26" s="514"/>
      <c r="Y26" s="514"/>
      <c r="Z26" s="514"/>
      <c r="AA26" s="514"/>
      <c r="AB26" s="514"/>
    </row>
    <row r="27" spans="1:28" x14ac:dyDescent="0.2">
      <c r="A27" s="119"/>
      <c r="B27" s="119"/>
      <c r="C27" s="119"/>
      <c r="D27" s="119"/>
      <c r="F27" s="119"/>
      <c r="G27" s="119"/>
      <c r="H27" s="119"/>
      <c r="I27" s="119"/>
      <c r="J27" s="514"/>
      <c r="K27" s="514"/>
      <c r="L27" s="514"/>
      <c r="M27" s="514"/>
      <c r="P27" s="570">
        <v>40</v>
      </c>
      <c r="Q27" s="570">
        <v>13</v>
      </c>
      <c r="R27" s="570">
        <v>36</v>
      </c>
      <c r="S27" s="570">
        <f t="shared" si="0"/>
        <v>-13</v>
      </c>
      <c r="T27" s="614"/>
      <c r="W27" s="514"/>
      <c r="X27" s="514"/>
      <c r="Y27" s="514"/>
      <c r="Z27" s="514"/>
      <c r="AA27" s="514"/>
      <c r="AB27" s="514"/>
    </row>
    <row r="28" spans="1:28" x14ac:dyDescent="0.2">
      <c r="A28" s="184" t="s">
        <v>297</v>
      </c>
      <c r="B28" s="183"/>
      <c r="C28" s="183">
        <v>1</v>
      </c>
      <c r="D28" s="184">
        <v>1</v>
      </c>
      <c r="F28" s="184" t="s">
        <v>297</v>
      </c>
      <c r="G28" s="183"/>
      <c r="H28" s="183"/>
      <c r="I28" s="184">
        <f>H28+G28</f>
        <v>0</v>
      </c>
      <c r="J28" s="514"/>
      <c r="K28" s="514"/>
      <c r="L28" s="514"/>
      <c r="M28" s="514"/>
      <c r="P28" s="570">
        <v>41</v>
      </c>
      <c r="Q28" s="570">
        <v>20</v>
      </c>
      <c r="R28" s="570">
        <v>51</v>
      </c>
      <c r="S28" s="570">
        <f t="shared" si="0"/>
        <v>-20</v>
      </c>
      <c r="T28" s="614"/>
      <c r="W28" s="514"/>
      <c r="X28" s="514"/>
      <c r="Y28" s="514"/>
      <c r="Z28" s="514"/>
      <c r="AA28" s="514"/>
      <c r="AB28" s="514"/>
    </row>
    <row r="29" spans="1:28" x14ac:dyDescent="0.2">
      <c r="A29" s="186" t="s">
        <v>298</v>
      </c>
      <c r="B29" s="185">
        <v>8</v>
      </c>
      <c r="C29" s="185">
        <v>14</v>
      </c>
      <c r="D29" s="186">
        <v>22</v>
      </c>
      <c r="F29" s="186" t="s">
        <v>298</v>
      </c>
      <c r="G29" s="185">
        <v>2</v>
      </c>
      <c r="H29" s="185">
        <v>3</v>
      </c>
      <c r="I29" s="186">
        <v>5</v>
      </c>
      <c r="J29" s="514"/>
      <c r="K29" s="514"/>
      <c r="L29" s="514"/>
      <c r="M29" s="514"/>
      <c r="P29" s="570">
        <v>42</v>
      </c>
      <c r="Q29" s="570">
        <v>18</v>
      </c>
      <c r="R29" s="570">
        <v>49</v>
      </c>
      <c r="S29" s="570">
        <f t="shared" si="0"/>
        <v>-18</v>
      </c>
      <c r="T29" s="614"/>
      <c r="W29" s="514"/>
      <c r="X29" s="514"/>
      <c r="Y29" s="514"/>
      <c r="Z29" s="514"/>
      <c r="AA29" s="514"/>
      <c r="AB29" s="514"/>
    </row>
    <row r="30" spans="1:28" x14ac:dyDescent="0.2">
      <c r="A30" s="186" t="s">
        <v>299</v>
      </c>
      <c r="B30" s="185">
        <v>8</v>
      </c>
      <c r="C30" s="185">
        <v>43</v>
      </c>
      <c r="D30" s="186">
        <v>51</v>
      </c>
      <c r="F30" s="186" t="s">
        <v>299</v>
      </c>
      <c r="G30" s="185">
        <v>4</v>
      </c>
      <c r="H30" s="185">
        <v>3</v>
      </c>
      <c r="I30" s="186">
        <v>7</v>
      </c>
      <c r="J30" s="514"/>
      <c r="K30" s="514"/>
      <c r="L30" s="514"/>
      <c r="M30" s="514"/>
      <c r="P30" s="570">
        <v>43</v>
      </c>
      <c r="Q30" s="570">
        <v>19</v>
      </c>
      <c r="R30" s="570">
        <v>56</v>
      </c>
      <c r="S30" s="570">
        <f t="shared" si="0"/>
        <v>-19</v>
      </c>
      <c r="T30" s="614"/>
      <c r="W30" s="514"/>
      <c r="X30" s="514"/>
      <c r="Y30" s="514"/>
      <c r="Z30" s="514"/>
      <c r="AA30" s="514"/>
      <c r="AB30" s="514"/>
    </row>
    <row r="31" spans="1:28" x14ac:dyDescent="0.2">
      <c r="A31" s="186" t="s">
        <v>300</v>
      </c>
      <c r="B31" s="185">
        <v>14</v>
      </c>
      <c r="C31" s="185">
        <v>67</v>
      </c>
      <c r="D31" s="186">
        <v>81</v>
      </c>
      <c r="F31" s="186" t="s">
        <v>300</v>
      </c>
      <c r="G31" s="185">
        <v>3</v>
      </c>
      <c r="H31" s="185">
        <v>7</v>
      </c>
      <c r="I31" s="186">
        <v>10</v>
      </c>
      <c r="J31" s="514"/>
      <c r="K31" s="514"/>
      <c r="L31" s="514"/>
      <c r="M31" s="514"/>
      <c r="P31" s="570">
        <v>44</v>
      </c>
      <c r="Q31" s="570">
        <v>30</v>
      </c>
      <c r="R31" s="570">
        <v>67</v>
      </c>
      <c r="S31" s="570">
        <f t="shared" si="0"/>
        <v>-30</v>
      </c>
      <c r="T31" s="614"/>
      <c r="W31" s="514"/>
      <c r="X31" s="514"/>
      <c r="Y31" s="514"/>
      <c r="Z31" s="514"/>
      <c r="AA31" s="514"/>
      <c r="AB31" s="514"/>
    </row>
    <row r="32" spans="1:28" x14ac:dyDescent="0.2">
      <c r="A32" s="186" t="s">
        <v>301</v>
      </c>
      <c r="B32" s="185">
        <v>17</v>
      </c>
      <c r="C32" s="185">
        <v>78</v>
      </c>
      <c r="D32" s="186">
        <v>95</v>
      </c>
      <c r="F32" s="186" t="s">
        <v>301</v>
      </c>
      <c r="G32" s="185">
        <v>3</v>
      </c>
      <c r="H32" s="185">
        <v>3</v>
      </c>
      <c r="I32" s="186">
        <v>6</v>
      </c>
      <c r="J32" s="514"/>
      <c r="K32" s="514"/>
      <c r="L32" s="514"/>
      <c r="M32" s="514"/>
      <c r="P32" s="570">
        <v>45</v>
      </c>
      <c r="Q32" s="570">
        <v>28</v>
      </c>
      <c r="R32" s="570">
        <v>64</v>
      </c>
      <c r="S32" s="570">
        <f t="shared" si="0"/>
        <v>-28</v>
      </c>
      <c r="T32" s="614"/>
      <c r="W32" s="514"/>
      <c r="X32" s="514"/>
      <c r="Y32" s="514"/>
      <c r="Z32" s="514"/>
      <c r="AA32" s="514"/>
      <c r="AB32" s="514"/>
    </row>
    <row r="33" spans="1:28" x14ac:dyDescent="0.2">
      <c r="A33" s="186" t="s">
        <v>302</v>
      </c>
      <c r="B33" s="185">
        <v>14</v>
      </c>
      <c r="C33" s="185">
        <v>68</v>
      </c>
      <c r="D33" s="186">
        <v>82</v>
      </c>
      <c r="F33" s="186" t="s">
        <v>302</v>
      </c>
      <c r="G33" s="185">
        <v>11</v>
      </c>
      <c r="H33" s="185">
        <v>6</v>
      </c>
      <c r="I33" s="186">
        <v>17</v>
      </c>
      <c r="J33" s="514"/>
      <c r="K33" s="514"/>
      <c r="L33" s="514"/>
      <c r="M33" s="514"/>
      <c r="P33" s="570">
        <v>46</v>
      </c>
      <c r="Q33" s="570">
        <v>29</v>
      </c>
      <c r="R33" s="570">
        <v>87</v>
      </c>
      <c r="S33" s="570">
        <f t="shared" si="0"/>
        <v>-29</v>
      </c>
      <c r="T33" s="614"/>
      <c r="W33" s="514"/>
      <c r="X33" s="514"/>
      <c r="Y33" s="514"/>
      <c r="Z33" s="514"/>
      <c r="AA33" s="514"/>
      <c r="AB33" s="514"/>
    </row>
    <row r="34" spans="1:28" x14ac:dyDescent="0.2">
      <c r="A34" s="186" t="s">
        <v>303</v>
      </c>
      <c r="B34" s="185">
        <v>14</v>
      </c>
      <c r="C34" s="185">
        <v>86</v>
      </c>
      <c r="D34" s="186">
        <v>100</v>
      </c>
      <c r="F34" s="186" t="s">
        <v>303</v>
      </c>
      <c r="G34" s="185">
        <v>6</v>
      </c>
      <c r="H34" s="185">
        <v>10</v>
      </c>
      <c r="I34" s="186">
        <v>16</v>
      </c>
      <c r="J34" s="514"/>
      <c r="K34" s="514"/>
      <c r="L34" s="514"/>
      <c r="M34" s="514"/>
      <c r="P34" s="570">
        <v>47</v>
      </c>
      <c r="Q34" s="570">
        <v>32</v>
      </c>
      <c r="R34" s="570">
        <v>55</v>
      </c>
      <c r="S34" s="570">
        <f t="shared" si="0"/>
        <v>-32</v>
      </c>
      <c r="T34" s="614"/>
      <c r="W34" s="514"/>
      <c r="X34" s="514"/>
      <c r="Y34" s="514"/>
      <c r="Z34" s="514"/>
      <c r="AA34" s="514"/>
      <c r="AB34" s="514"/>
    </row>
    <row r="35" spans="1:28" x14ac:dyDescent="0.2">
      <c r="A35" s="186" t="s">
        <v>304</v>
      </c>
      <c r="B35" s="185">
        <v>7</v>
      </c>
      <c r="C35" s="185">
        <v>61</v>
      </c>
      <c r="D35" s="186">
        <v>68</v>
      </c>
      <c r="F35" s="186" t="s">
        <v>304</v>
      </c>
      <c r="G35" s="185">
        <v>3</v>
      </c>
      <c r="H35" s="185">
        <v>10</v>
      </c>
      <c r="I35" s="186">
        <v>13</v>
      </c>
      <c r="J35" s="514"/>
      <c r="K35" s="514"/>
      <c r="L35" s="514"/>
      <c r="M35" s="514"/>
      <c r="P35" s="570">
        <v>48</v>
      </c>
      <c r="Q35" s="570">
        <v>24</v>
      </c>
      <c r="R35" s="570">
        <v>62</v>
      </c>
      <c r="S35" s="570">
        <f t="shared" si="0"/>
        <v>-24</v>
      </c>
      <c r="T35" s="614"/>
      <c r="W35" s="514"/>
      <c r="X35" s="514"/>
      <c r="Y35" s="514"/>
      <c r="Z35" s="514"/>
      <c r="AA35" s="514"/>
      <c r="AB35" s="514"/>
    </row>
    <row r="36" spans="1:28" x14ac:dyDescent="0.2">
      <c r="A36" s="251" t="s">
        <v>305</v>
      </c>
      <c r="B36" s="250">
        <v>1</v>
      </c>
      <c r="C36" s="250">
        <v>9</v>
      </c>
      <c r="D36" s="251">
        <v>10</v>
      </c>
      <c r="F36" s="251" t="s">
        <v>305</v>
      </c>
      <c r="G36" s="250"/>
      <c r="H36" s="250">
        <v>2</v>
      </c>
      <c r="I36" s="251">
        <v>2</v>
      </c>
      <c r="J36" s="514"/>
      <c r="K36" s="514"/>
      <c r="L36" s="514"/>
      <c r="M36" s="514"/>
      <c r="P36" s="570">
        <v>49</v>
      </c>
      <c r="Q36" s="570">
        <v>28</v>
      </c>
      <c r="R36" s="570">
        <v>63</v>
      </c>
      <c r="S36" s="570">
        <f t="shared" si="0"/>
        <v>-28</v>
      </c>
      <c r="T36" s="614"/>
      <c r="W36" s="514"/>
      <c r="X36" s="514"/>
      <c r="Y36" s="514"/>
      <c r="Z36" s="514"/>
      <c r="AA36" s="514"/>
      <c r="AB36" s="514"/>
    </row>
    <row r="37" spans="1:28" x14ac:dyDescent="0.2">
      <c r="J37" s="514"/>
      <c r="K37" s="514"/>
      <c r="L37" s="514"/>
      <c r="M37" s="514"/>
      <c r="P37" s="570">
        <v>50</v>
      </c>
      <c r="Q37" s="570">
        <v>33</v>
      </c>
      <c r="R37" s="570">
        <v>53</v>
      </c>
      <c r="S37" s="570">
        <f t="shared" si="0"/>
        <v>-33</v>
      </c>
      <c r="T37" s="614"/>
      <c r="W37" s="514"/>
      <c r="X37" s="514"/>
      <c r="Y37" s="514"/>
      <c r="Z37" s="514"/>
      <c r="AA37" s="514"/>
      <c r="AB37" s="514"/>
    </row>
    <row r="38" spans="1:28" x14ac:dyDescent="0.2">
      <c r="A38" s="98" t="s">
        <v>73</v>
      </c>
      <c r="B38" s="127">
        <f>SUM(B28:B36)</f>
        <v>83</v>
      </c>
      <c r="C38" s="127">
        <f t="shared" ref="C38:D38" si="5">SUM(C28:C36)</f>
        <v>427</v>
      </c>
      <c r="D38" s="103">
        <f t="shared" si="5"/>
        <v>510</v>
      </c>
      <c r="F38" s="98" t="s">
        <v>79</v>
      </c>
      <c r="G38" s="127">
        <f>SUM(G28:G36)</f>
        <v>32</v>
      </c>
      <c r="H38" s="127">
        <f t="shared" ref="H38:I38" si="6">SUM(H28:H36)</f>
        <v>44</v>
      </c>
      <c r="I38" s="103">
        <f t="shared" si="6"/>
        <v>76</v>
      </c>
      <c r="J38" s="514"/>
      <c r="K38" s="514"/>
      <c r="L38" s="514"/>
      <c r="M38" s="514"/>
      <c r="P38" s="570">
        <v>51</v>
      </c>
      <c r="Q38" s="570">
        <v>39</v>
      </c>
      <c r="R38" s="570">
        <v>66</v>
      </c>
      <c r="S38" s="570">
        <f t="shared" si="0"/>
        <v>-39</v>
      </c>
      <c r="T38" s="614"/>
      <c r="W38" s="514"/>
      <c r="X38" s="514"/>
      <c r="Y38" s="514"/>
      <c r="Z38" s="514"/>
      <c r="AA38" s="514"/>
      <c r="AB38" s="514"/>
    </row>
    <row r="39" spans="1:28" ht="13.5" x14ac:dyDescent="0.25">
      <c r="A39" s="252" t="s">
        <v>306</v>
      </c>
      <c r="B39" s="296">
        <f>B38/$D$38</f>
        <v>0.16274509803921569</v>
      </c>
      <c r="C39" s="296">
        <f t="shared" ref="C39:D39" si="7">C38/$D$38</f>
        <v>0.83725490196078434</v>
      </c>
      <c r="D39" s="296">
        <f t="shared" si="7"/>
        <v>1</v>
      </c>
      <c r="F39" s="252" t="s">
        <v>306</v>
      </c>
      <c r="G39" s="296">
        <f>G38/$I$38</f>
        <v>0.42105263157894735</v>
      </c>
      <c r="H39" s="296">
        <f t="shared" ref="H39:I39" si="8">H38/$I$38</f>
        <v>0.57894736842105265</v>
      </c>
      <c r="I39" s="296">
        <f t="shared" si="8"/>
        <v>1</v>
      </c>
      <c r="J39" s="514"/>
      <c r="K39" s="514"/>
      <c r="L39" s="514"/>
      <c r="M39" s="514"/>
      <c r="P39" s="570">
        <v>52</v>
      </c>
      <c r="Q39" s="570">
        <v>30</v>
      </c>
      <c r="R39" s="570">
        <v>77</v>
      </c>
      <c r="S39" s="570">
        <f t="shared" si="0"/>
        <v>-30</v>
      </c>
      <c r="T39" s="614"/>
      <c r="W39" s="514"/>
      <c r="X39" s="514"/>
      <c r="Y39" s="514"/>
      <c r="Z39" s="514"/>
      <c r="AA39" s="514"/>
      <c r="AB39" s="514"/>
    </row>
    <row r="40" spans="1:28" ht="13.5" x14ac:dyDescent="0.25">
      <c r="A40" s="253" t="s">
        <v>260</v>
      </c>
      <c r="B40" s="253" t="str">
        <f>TAB_18!P17</f>
        <v>48 ans</v>
      </c>
      <c r="C40" s="253" t="str">
        <f>TAB_18!R17</f>
        <v>50 ans</v>
      </c>
      <c r="D40" s="253" t="str">
        <f>TAB_18!T17</f>
        <v>50 ans</v>
      </c>
      <c r="F40" s="253" t="s">
        <v>260</v>
      </c>
      <c r="G40" s="253" t="str">
        <f>TAB_18!P25</f>
        <v>50 ans</v>
      </c>
      <c r="H40" s="253" t="str">
        <f>TAB_18!R25</f>
        <v>52 ans</v>
      </c>
      <c r="I40" s="253" t="str">
        <f>TAB_18!T25</f>
        <v>51 ans</v>
      </c>
      <c r="J40" s="514"/>
      <c r="K40" s="514"/>
      <c r="L40" s="514"/>
      <c r="M40" s="514"/>
      <c r="P40" s="570">
        <v>53</v>
      </c>
      <c r="Q40" s="570">
        <v>25</v>
      </c>
      <c r="R40" s="570">
        <v>68</v>
      </c>
      <c r="S40" s="570">
        <f t="shared" si="0"/>
        <v>-25</v>
      </c>
      <c r="T40" s="614"/>
      <c r="W40" s="514"/>
      <c r="X40" s="514"/>
      <c r="Y40" s="514"/>
      <c r="Z40" s="514"/>
      <c r="AA40" s="514"/>
      <c r="AB40" s="514"/>
    </row>
    <row r="41" spans="1:28" ht="13.5" x14ac:dyDescent="0.25">
      <c r="A41" s="254" t="s">
        <v>307</v>
      </c>
      <c r="B41" s="254" t="s">
        <v>295</v>
      </c>
      <c r="C41" s="254" t="s">
        <v>485</v>
      </c>
      <c r="D41" s="254" t="s">
        <v>485</v>
      </c>
      <c r="F41" s="254" t="s">
        <v>307</v>
      </c>
      <c r="G41" s="254" t="s">
        <v>308</v>
      </c>
      <c r="H41" s="254" t="s">
        <v>497</v>
      </c>
      <c r="I41" s="254" t="s">
        <v>308</v>
      </c>
      <c r="J41" s="514"/>
      <c r="K41" s="514"/>
      <c r="L41" s="514"/>
      <c r="M41" s="514"/>
      <c r="P41" s="570">
        <v>54</v>
      </c>
      <c r="Q41" s="570">
        <v>32</v>
      </c>
      <c r="R41" s="570">
        <v>62</v>
      </c>
      <c r="S41" s="570">
        <f t="shared" si="0"/>
        <v>-32</v>
      </c>
      <c r="T41" s="614"/>
      <c r="W41" s="514"/>
      <c r="X41" s="514"/>
      <c r="Y41" s="514"/>
      <c r="Z41" s="514"/>
      <c r="AA41" s="514"/>
      <c r="AB41" s="514"/>
    </row>
    <row r="42" spans="1:28" x14ac:dyDescent="0.2">
      <c r="A42" s="613" t="s">
        <v>651</v>
      </c>
      <c r="J42" s="514"/>
      <c r="K42" s="514"/>
      <c r="L42" s="514"/>
      <c r="M42" s="514"/>
      <c r="P42" s="570">
        <v>55</v>
      </c>
      <c r="Q42" s="570">
        <v>28</v>
      </c>
      <c r="R42" s="570">
        <v>64</v>
      </c>
      <c r="S42" s="570">
        <f t="shared" si="0"/>
        <v>-28</v>
      </c>
      <c r="T42" s="614"/>
      <c r="W42" s="514"/>
      <c r="X42" s="514"/>
      <c r="Y42" s="514"/>
      <c r="Z42" s="514"/>
      <c r="AA42" s="514"/>
      <c r="AB42" s="514"/>
    </row>
    <row r="43" spans="1:28" x14ac:dyDescent="0.2">
      <c r="J43" s="514"/>
      <c r="K43" s="514"/>
      <c r="L43" s="514"/>
      <c r="M43" s="514"/>
      <c r="P43" s="570">
        <v>56</v>
      </c>
      <c r="Q43" s="570">
        <v>28</v>
      </c>
      <c r="R43" s="570">
        <v>75</v>
      </c>
      <c r="S43" s="570">
        <f t="shared" si="0"/>
        <v>-28</v>
      </c>
      <c r="T43" s="614"/>
      <c r="W43" s="514"/>
      <c r="X43" s="514"/>
      <c r="Y43" s="514"/>
      <c r="Z43" s="514"/>
      <c r="AA43" s="514"/>
      <c r="AB43" s="514"/>
    </row>
    <row r="44" spans="1:28" x14ac:dyDescent="0.2">
      <c r="B44" s="683" t="s">
        <v>704</v>
      </c>
      <c r="C44" s="683"/>
      <c r="D44" s="683"/>
      <c r="E44" s="683"/>
      <c r="F44" s="683"/>
      <c r="G44" s="683"/>
      <c r="H44" s="683"/>
      <c r="I44" s="683"/>
      <c r="J44" s="514"/>
      <c r="K44" s="514"/>
      <c r="L44" s="514"/>
      <c r="M44" s="514"/>
      <c r="P44" s="570">
        <v>57</v>
      </c>
      <c r="Q44" s="570">
        <v>32</v>
      </c>
      <c r="R44" s="570">
        <v>80</v>
      </c>
      <c r="S44" s="570">
        <f t="shared" si="0"/>
        <v>-32</v>
      </c>
      <c r="T44" s="614"/>
      <c r="W44" s="514"/>
      <c r="X44" s="514"/>
      <c r="Y44" s="514"/>
      <c r="Z44" s="514"/>
      <c r="AA44" s="514"/>
      <c r="AB44" s="514"/>
    </row>
    <row r="45" spans="1:28" x14ac:dyDescent="0.2">
      <c r="A45" s="119" t="s">
        <v>296</v>
      </c>
      <c r="B45" s="119" t="s">
        <v>280</v>
      </c>
      <c r="C45" s="119" t="s">
        <v>281</v>
      </c>
      <c r="D45" s="117" t="s">
        <v>292</v>
      </c>
      <c r="J45" s="514"/>
      <c r="K45" s="514"/>
      <c r="L45" s="514"/>
      <c r="M45" s="514"/>
      <c r="P45" s="570">
        <v>58</v>
      </c>
      <c r="Q45" s="570">
        <v>23</v>
      </c>
      <c r="R45" s="570">
        <v>72</v>
      </c>
      <c r="S45" s="570">
        <f t="shared" si="0"/>
        <v>-23</v>
      </c>
      <c r="T45" s="614"/>
      <c r="W45" s="514"/>
      <c r="X45" s="514"/>
      <c r="Y45" s="514"/>
      <c r="Z45" s="514"/>
      <c r="AA45" s="514"/>
      <c r="AB45" s="514"/>
    </row>
    <row r="46" spans="1:28" x14ac:dyDescent="0.2">
      <c r="A46" s="119"/>
      <c r="B46" s="119"/>
      <c r="C46" s="119"/>
      <c r="D46" s="119"/>
      <c r="J46" s="514"/>
      <c r="K46" s="514"/>
      <c r="L46" s="514"/>
      <c r="M46" s="514"/>
      <c r="P46" s="570">
        <v>59</v>
      </c>
      <c r="Q46" s="570">
        <v>20</v>
      </c>
      <c r="R46" s="570">
        <v>70</v>
      </c>
      <c r="S46" s="570">
        <f t="shared" si="0"/>
        <v>-20</v>
      </c>
      <c r="T46" s="614"/>
      <c r="W46" s="514"/>
      <c r="X46" s="514"/>
      <c r="Y46" s="514"/>
      <c r="Z46" s="514"/>
      <c r="AA46" s="514"/>
      <c r="AB46" s="514"/>
    </row>
    <row r="47" spans="1:28" x14ac:dyDescent="0.2">
      <c r="A47" s="184" t="s">
        <v>297</v>
      </c>
      <c r="B47" s="183">
        <v>3</v>
      </c>
      <c r="C47" s="183">
        <v>2</v>
      </c>
      <c r="D47" s="184">
        <v>5</v>
      </c>
      <c r="J47" s="514"/>
      <c r="K47" s="514"/>
      <c r="L47" s="514"/>
      <c r="M47" s="514"/>
      <c r="P47" s="570">
        <v>60</v>
      </c>
      <c r="Q47" s="570">
        <v>11</v>
      </c>
      <c r="R47" s="570">
        <v>62</v>
      </c>
      <c r="S47" s="570">
        <f t="shared" si="0"/>
        <v>-11</v>
      </c>
      <c r="T47" s="614"/>
      <c r="W47" s="514"/>
      <c r="X47" s="514"/>
      <c r="Y47" s="514"/>
      <c r="Z47" s="514"/>
      <c r="AA47" s="514"/>
      <c r="AB47" s="514"/>
    </row>
    <row r="48" spans="1:28" x14ac:dyDescent="0.2">
      <c r="A48" s="186" t="s">
        <v>298</v>
      </c>
      <c r="B48" s="185">
        <v>32</v>
      </c>
      <c r="C48" s="185">
        <v>43</v>
      </c>
      <c r="D48" s="186">
        <v>75</v>
      </c>
      <c r="J48" s="514"/>
      <c r="K48" s="514"/>
      <c r="L48" s="514"/>
      <c r="M48" s="514"/>
      <c r="P48" s="570">
        <v>61</v>
      </c>
      <c r="Q48" s="570">
        <v>11</v>
      </c>
      <c r="R48" s="570">
        <v>61</v>
      </c>
      <c r="S48" s="570">
        <f t="shared" si="0"/>
        <v>-11</v>
      </c>
      <c r="T48" s="614"/>
      <c r="W48" s="514"/>
      <c r="X48" s="514"/>
      <c r="Y48" s="514"/>
      <c r="Z48" s="514"/>
      <c r="AA48" s="514"/>
      <c r="AB48" s="514"/>
    </row>
    <row r="49" spans="1:28" x14ac:dyDescent="0.2">
      <c r="A49" s="186" t="s">
        <v>299</v>
      </c>
      <c r="B49" s="185">
        <v>73</v>
      </c>
      <c r="C49" s="185">
        <v>147</v>
      </c>
      <c r="D49" s="186">
        <v>220</v>
      </c>
      <c r="J49" s="514"/>
      <c r="K49" s="514"/>
      <c r="L49" s="514"/>
      <c r="M49" s="514"/>
      <c r="P49" s="570">
        <v>62</v>
      </c>
      <c r="Q49" s="570">
        <v>16</v>
      </c>
      <c r="R49" s="570">
        <v>59</v>
      </c>
      <c r="S49" s="570">
        <f t="shared" si="0"/>
        <v>-16</v>
      </c>
      <c r="T49" s="614"/>
      <c r="W49" s="514"/>
      <c r="X49" s="514"/>
      <c r="Y49" s="514"/>
      <c r="Z49" s="514"/>
      <c r="AA49" s="514"/>
      <c r="AB49" s="514"/>
    </row>
    <row r="50" spans="1:28" x14ac:dyDescent="0.2">
      <c r="A50" s="186" t="s">
        <v>300</v>
      </c>
      <c r="B50" s="185">
        <v>100</v>
      </c>
      <c r="C50" s="185">
        <v>259</v>
      </c>
      <c r="D50" s="186">
        <v>359</v>
      </c>
      <c r="J50" s="514"/>
      <c r="K50" s="514"/>
      <c r="L50" s="514"/>
      <c r="M50" s="514"/>
      <c r="P50" s="570">
        <v>63</v>
      </c>
      <c r="Q50" s="570">
        <v>14</v>
      </c>
      <c r="R50" s="570">
        <v>38</v>
      </c>
      <c r="S50" s="570">
        <f t="shared" si="0"/>
        <v>-14</v>
      </c>
      <c r="T50" s="614"/>
      <c r="W50" s="514"/>
      <c r="X50" s="514"/>
      <c r="Y50" s="514"/>
      <c r="Z50" s="514"/>
      <c r="AA50" s="514"/>
      <c r="AB50" s="514"/>
    </row>
    <row r="51" spans="1:28" x14ac:dyDescent="0.2">
      <c r="A51" s="186" t="s">
        <v>301</v>
      </c>
      <c r="B51" s="185">
        <v>141</v>
      </c>
      <c r="C51" s="185">
        <v>331</v>
      </c>
      <c r="D51" s="186">
        <v>472</v>
      </c>
      <c r="J51" s="514"/>
      <c r="K51" s="514"/>
      <c r="L51" s="514"/>
      <c r="M51" s="514"/>
      <c r="P51" s="570">
        <v>64</v>
      </c>
      <c r="Q51" s="570">
        <v>9</v>
      </c>
      <c r="R51" s="570">
        <v>48</v>
      </c>
      <c r="S51" s="570">
        <f t="shared" si="0"/>
        <v>-9</v>
      </c>
      <c r="T51" s="614"/>
      <c r="W51" s="514"/>
      <c r="X51" s="514"/>
      <c r="Y51" s="514"/>
      <c r="Z51" s="514"/>
      <c r="AA51" s="514"/>
      <c r="AB51" s="514"/>
    </row>
    <row r="52" spans="1:28" x14ac:dyDescent="0.2">
      <c r="A52" s="186" t="s">
        <v>302</v>
      </c>
      <c r="B52" s="185">
        <v>159</v>
      </c>
      <c r="C52" s="185">
        <v>326</v>
      </c>
      <c r="D52" s="186">
        <v>485</v>
      </c>
      <c r="J52" s="514"/>
      <c r="K52" s="514"/>
      <c r="L52" s="514"/>
      <c r="M52" s="514"/>
      <c r="P52" s="570">
        <v>65</v>
      </c>
      <c r="Q52" s="570">
        <v>3</v>
      </c>
      <c r="R52" s="570">
        <v>44</v>
      </c>
      <c r="S52" s="570">
        <f t="shared" si="0"/>
        <v>-3</v>
      </c>
      <c r="T52" s="614"/>
      <c r="W52" s="514"/>
      <c r="X52" s="514"/>
      <c r="Y52" s="514"/>
      <c r="Z52" s="514"/>
      <c r="AA52" s="514"/>
      <c r="AB52" s="514"/>
    </row>
    <row r="53" spans="1:28" x14ac:dyDescent="0.2">
      <c r="A53" s="186" t="s">
        <v>303</v>
      </c>
      <c r="B53" s="185">
        <v>131</v>
      </c>
      <c r="C53" s="185">
        <v>361</v>
      </c>
      <c r="D53" s="186">
        <v>492</v>
      </c>
      <c r="J53" s="514"/>
      <c r="K53" s="514"/>
      <c r="L53" s="514"/>
      <c r="M53" s="514"/>
      <c r="P53" s="570">
        <v>66</v>
      </c>
      <c r="Q53" s="570">
        <v>2</v>
      </c>
      <c r="R53" s="570">
        <v>6</v>
      </c>
      <c r="S53" s="570">
        <f t="shared" si="0"/>
        <v>-2</v>
      </c>
      <c r="T53" s="614"/>
      <c r="W53" s="514"/>
      <c r="X53" s="514"/>
      <c r="Y53" s="514"/>
      <c r="Z53" s="514"/>
      <c r="AA53" s="514"/>
      <c r="AB53" s="514"/>
    </row>
    <row r="54" spans="1:28" x14ac:dyDescent="0.2">
      <c r="A54" s="186" t="s">
        <v>304</v>
      </c>
      <c r="B54" s="185">
        <v>61</v>
      </c>
      <c r="C54" s="185">
        <v>268</v>
      </c>
      <c r="D54" s="186">
        <v>329</v>
      </c>
      <c r="J54" s="514"/>
      <c r="K54" s="514"/>
      <c r="L54" s="514"/>
      <c r="M54" s="514"/>
      <c r="P54" s="570">
        <v>67</v>
      </c>
      <c r="Q54" s="570"/>
      <c r="R54" s="570">
        <v>4</v>
      </c>
      <c r="S54" s="570">
        <f t="shared" si="0"/>
        <v>0</v>
      </c>
      <c r="T54" s="614"/>
      <c r="W54" s="514"/>
      <c r="X54" s="514"/>
      <c r="Y54" s="514"/>
      <c r="Z54" s="514"/>
      <c r="AA54" s="514"/>
      <c r="AB54" s="514"/>
    </row>
    <row r="55" spans="1:28" x14ac:dyDescent="0.2">
      <c r="A55" s="251" t="s">
        <v>305</v>
      </c>
      <c r="B55" s="250">
        <v>5</v>
      </c>
      <c r="C55" s="250">
        <v>56</v>
      </c>
      <c r="D55" s="251">
        <v>61</v>
      </c>
      <c r="J55" s="514"/>
      <c r="K55" s="514"/>
      <c r="L55" s="514"/>
      <c r="M55" s="514"/>
      <c r="P55" s="570">
        <v>68</v>
      </c>
      <c r="Q55" s="570"/>
      <c r="R55" s="570">
        <v>1</v>
      </c>
      <c r="S55" s="570">
        <f t="shared" si="0"/>
        <v>0</v>
      </c>
      <c r="T55" s="614"/>
      <c r="W55" s="514"/>
      <c r="X55" s="514"/>
      <c r="Y55" s="514"/>
      <c r="Z55" s="514"/>
      <c r="AA55" s="514"/>
      <c r="AB55" s="514"/>
    </row>
    <row r="56" spans="1:28" x14ac:dyDescent="0.2">
      <c r="J56" s="514"/>
      <c r="K56" s="514"/>
      <c r="L56" s="514"/>
      <c r="M56" s="514"/>
      <c r="P56" s="570">
        <v>69</v>
      </c>
      <c r="Q56" s="570"/>
      <c r="R56" s="570">
        <v>1</v>
      </c>
      <c r="S56" s="570"/>
      <c r="T56" s="614"/>
      <c r="W56" s="514"/>
      <c r="X56" s="514"/>
      <c r="Y56" s="514"/>
      <c r="Z56" s="514"/>
      <c r="AA56" s="514"/>
      <c r="AB56" s="514"/>
    </row>
    <row r="57" spans="1:28" ht="25.5" x14ac:dyDescent="0.2">
      <c r="A57" s="297" t="s">
        <v>415</v>
      </c>
      <c r="B57" s="300">
        <f>SUM(B47:B55)</f>
        <v>705</v>
      </c>
      <c r="C57" s="298">
        <f t="shared" ref="C57:D57" si="9">SUM(C47:C55)</f>
        <v>1793</v>
      </c>
      <c r="D57" s="299">
        <f t="shared" si="9"/>
        <v>2498</v>
      </c>
      <c r="J57" s="514"/>
      <c r="K57" s="514"/>
      <c r="L57" s="514"/>
      <c r="M57" s="514"/>
      <c r="P57" s="570"/>
      <c r="Q57" s="570"/>
      <c r="R57" s="570"/>
      <c r="S57" s="570"/>
      <c r="T57" s="614"/>
      <c r="W57" s="514"/>
      <c r="X57" s="514"/>
      <c r="Y57" s="514"/>
      <c r="Z57" s="514"/>
      <c r="AA57" s="514"/>
      <c r="AB57" s="514"/>
    </row>
    <row r="58" spans="1:28" ht="13.5" x14ac:dyDescent="0.25">
      <c r="A58" s="252" t="s">
        <v>306</v>
      </c>
      <c r="B58" s="296">
        <f>B57/$D$57</f>
        <v>0.2822257806244996</v>
      </c>
      <c r="C58" s="296">
        <f t="shared" ref="C58:D58" si="10">C57/$D$57</f>
        <v>0.71777421937550046</v>
      </c>
      <c r="D58" s="296">
        <f t="shared" si="10"/>
        <v>1</v>
      </c>
      <c r="J58" s="514"/>
      <c r="K58" s="514"/>
      <c r="L58" s="514"/>
      <c r="M58" s="514"/>
      <c r="W58" s="514"/>
      <c r="X58" s="514"/>
      <c r="Y58" s="514"/>
      <c r="Z58" s="514"/>
      <c r="AA58" s="514"/>
      <c r="AB58" s="514"/>
    </row>
    <row r="59" spans="1:28" ht="13.5" x14ac:dyDescent="0.25">
      <c r="A59" s="253" t="s">
        <v>260</v>
      </c>
      <c r="B59" s="253" t="str">
        <f>TAB_18!P29</f>
        <v>49 ans</v>
      </c>
      <c r="C59" s="253" t="str">
        <f>TAB_18!R29</f>
        <v>51 ans</v>
      </c>
      <c r="D59" s="253" t="str">
        <f>TAB_18!T29</f>
        <v>50 ans</v>
      </c>
      <c r="J59" s="514"/>
      <c r="K59" s="514"/>
      <c r="L59" s="514"/>
      <c r="M59" s="514"/>
      <c r="W59" s="514"/>
      <c r="X59" s="514"/>
      <c r="Y59" s="514"/>
      <c r="Z59" s="514"/>
      <c r="AA59" s="514"/>
      <c r="AB59" s="514"/>
    </row>
    <row r="60" spans="1:28" ht="13.5" x14ac:dyDescent="0.25">
      <c r="A60" s="254" t="s">
        <v>307</v>
      </c>
      <c r="B60" s="254" t="s">
        <v>485</v>
      </c>
      <c r="C60" s="254" t="s">
        <v>293</v>
      </c>
      <c r="D60" s="254" t="s">
        <v>293</v>
      </c>
      <c r="J60" s="514"/>
      <c r="K60" s="514"/>
      <c r="L60" s="514"/>
      <c r="M60" s="514"/>
      <c r="W60" s="514"/>
      <c r="X60" s="514"/>
      <c r="Y60" s="514"/>
      <c r="Z60" s="514"/>
      <c r="AA60" s="514"/>
      <c r="AB60" s="514"/>
    </row>
    <row r="61" spans="1:28" x14ac:dyDescent="0.2">
      <c r="J61" s="514"/>
      <c r="K61" s="514"/>
      <c r="L61" s="514"/>
      <c r="M61" s="514"/>
      <c r="W61" s="514"/>
      <c r="X61" s="514"/>
      <c r="Y61" s="514"/>
      <c r="Z61" s="514"/>
      <c r="AA61" s="514"/>
      <c r="AB61" s="514"/>
    </row>
    <row r="62" spans="1:28" x14ac:dyDescent="0.2">
      <c r="J62" s="514"/>
      <c r="K62" s="514"/>
      <c r="L62" s="514"/>
      <c r="M62" s="514"/>
      <c r="W62" s="514"/>
      <c r="X62" s="514"/>
      <c r="Y62" s="514"/>
      <c r="Z62" s="514"/>
      <c r="AA62" s="514"/>
      <c r="AB62" s="514"/>
    </row>
    <row r="63" spans="1:28" x14ac:dyDescent="0.2">
      <c r="J63" s="514"/>
      <c r="K63" s="514"/>
      <c r="L63" s="514"/>
      <c r="M63" s="514"/>
      <c r="W63" s="514"/>
      <c r="X63" s="514"/>
      <c r="Y63" s="514"/>
      <c r="Z63" s="514"/>
      <c r="AA63" s="514"/>
      <c r="AB63" s="514"/>
    </row>
  </sheetData>
  <mergeCells count="6">
    <mergeCell ref="A3:I3"/>
    <mergeCell ref="B44:I44"/>
    <mergeCell ref="B6:D6"/>
    <mergeCell ref="G6:I6"/>
    <mergeCell ref="B25:D25"/>
    <mergeCell ref="G25:I25"/>
  </mergeCells>
  <printOptions horizontalCentered="1"/>
  <pageMargins left="0.70866141732283472" right="0.70866141732283472" top="0.74803149606299213" bottom="0.74803149606299213" header="0.31496062992125984" footer="0.31496062992125984"/>
  <pageSetup paperSize="9" scale="71" firstPageNumber="51" fitToHeight="0" orientation="portrait" r:id="rId1"/>
  <headerFooter>
    <oddFooter>&amp;CPage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rgb="FF92D050"/>
    <pageSetUpPr fitToPage="1"/>
  </sheetPr>
  <dimension ref="B1:J802"/>
  <sheetViews>
    <sheetView showGridLines="0" showZeros="0" showWhiteSpace="0" zoomScaleNormal="100" workbookViewId="0">
      <selection activeCell="P26" sqref="P26"/>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61" t="s">
        <v>565</v>
      </c>
      <c r="C27" s="662"/>
      <c r="D27" s="662"/>
      <c r="E27" s="662"/>
      <c r="F27" s="662"/>
      <c r="G27" s="662"/>
      <c r="H27" s="662"/>
      <c r="I27" s="663"/>
    </row>
    <row r="28" spans="2:9" ht="19.5" customHeight="1" x14ac:dyDescent="0.2">
      <c r="B28" s="664"/>
      <c r="C28" s="665"/>
      <c r="D28" s="665"/>
      <c r="E28" s="665"/>
      <c r="F28" s="665"/>
      <c r="G28" s="665"/>
      <c r="H28" s="665"/>
      <c r="I28" s="666"/>
    </row>
    <row r="29" spans="2:9" ht="30" customHeight="1" thickBot="1" x14ac:dyDescent="0.25">
      <c r="B29" s="667"/>
      <c r="C29" s="668"/>
      <c r="D29" s="668"/>
      <c r="E29" s="668"/>
      <c r="F29" s="668"/>
      <c r="G29" s="668"/>
      <c r="H29" s="668"/>
      <c r="I29" s="669"/>
    </row>
    <row r="30" spans="2:9" ht="13.5" thickTop="1" x14ac:dyDescent="0.2">
      <c r="B30" s="3"/>
      <c r="C30" s="3"/>
      <c r="D30" s="3"/>
    </row>
    <row r="31" spans="2:9" x14ac:dyDescent="0.2">
      <c r="B31" s="3"/>
      <c r="C31" s="3"/>
      <c r="D31" s="3"/>
    </row>
    <row r="32" spans="2:9" x14ac:dyDescent="0.2">
      <c r="B32" s="3"/>
      <c r="C32" s="3"/>
      <c r="D32" s="3"/>
    </row>
    <row r="33" spans="2:9" ht="15.75" x14ac:dyDescent="0.2">
      <c r="B33" s="670" t="s">
        <v>582</v>
      </c>
      <c r="C33" s="670"/>
      <c r="D33" s="670"/>
      <c r="E33" s="670"/>
      <c r="F33" s="670"/>
      <c r="G33" s="670"/>
      <c r="H33" s="670"/>
      <c r="I33" s="67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1"/>
      <c r="C46" s="10"/>
      <c r="D46" s="10"/>
      <c r="E46" s="10"/>
      <c r="F46" s="10"/>
      <c r="G46" s="10"/>
      <c r="H46" s="10"/>
      <c r="I46" s="10"/>
    </row>
    <row r="47" spans="2:9" x14ac:dyDescent="0.2">
      <c r="B47" s="10"/>
      <c r="C47" s="10"/>
      <c r="D47" s="10"/>
      <c r="E47" s="10"/>
      <c r="F47" s="10"/>
      <c r="G47" s="10"/>
      <c r="H47" s="10"/>
      <c r="I47" s="10"/>
    </row>
    <row r="48" spans="2:9" x14ac:dyDescent="0.2">
      <c r="B48" s="10"/>
      <c r="C48" s="10"/>
      <c r="D48" s="10"/>
      <c r="E48" s="10"/>
      <c r="F48" s="10"/>
      <c r="G48" s="10"/>
      <c r="H48" s="10"/>
      <c r="I48" s="10"/>
    </row>
    <row r="49" spans="2:10" x14ac:dyDescent="0.2">
      <c r="B49" s="10"/>
      <c r="C49" s="10"/>
      <c r="D49" s="10"/>
      <c r="E49" s="10"/>
      <c r="F49" s="10"/>
      <c r="G49" s="10"/>
      <c r="H49" s="10"/>
      <c r="I49" s="10"/>
    </row>
    <row r="50" spans="2:10" x14ac:dyDescent="0.2">
      <c r="B50" s="10"/>
      <c r="C50" s="10"/>
      <c r="D50" s="10"/>
      <c r="E50" s="10"/>
      <c r="F50" s="10"/>
      <c r="G50" s="10"/>
      <c r="H50" s="10"/>
      <c r="I50" s="10"/>
    </row>
    <row r="51" spans="2:10" x14ac:dyDescent="0.2">
      <c r="B51" s="11"/>
      <c r="C51" s="10"/>
      <c r="D51" s="10"/>
      <c r="E51" s="10"/>
      <c r="F51" s="10"/>
      <c r="G51" s="10"/>
      <c r="H51" s="10"/>
      <c r="I51" s="10"/>
    </row>
    <row r="52" spans="2:10" x14ac:dyDescent="0.2">
      <c r="B52" s="671" t="s">
        <v>1</v>
      </c>
      <c r="C52" s="672"/>
      <c r="D52" s="672"/>
      <c r="E52" s="672"/>
      <c r="F52" s="672"/>
      <c r="G52" s="672"/>
      <c r="H52" s="672"/>
      <c r="I52" s="672"/>
    </row>
    <row r="53" spans="2:10" ht="16.5" customHeight="1" x14ac:dyDescent="0.2">
      <c r="B53" s="672"/>
      <c r="C53" s="672"/>
      <c r="D53" s="672"/>
      <c r="E53" s="672"/>
      <c r="F53" s="672"/>
      <c r="G53" s="672"/>
      <c r="H53" s="672"/>
      <c r="I53" s="672"/>
    </row>
    <row r="54" spans="2:10" ht="16.5" customHeight="1" x14ac:dyDescent="0.2">
      <c r="B54" s="672"/>
      <c r="C54" s="672"/>
      <c r="D54" s="672"/>
      <c r="E54" s="672"/>
      <c r="F54" s="672"/>
      <c r="G54" s="672"/>
      <c r="H54" s="672"/>
      <c r="I54" s="672"/>
    </row>
    <row r="55" spans="2:10" ht="16.5" customHeight="1" x14ac:dyDescent="0.2">
      <c r="B55" s="672"/>
      <c r="C55" s="672"/>
      <c r="D55" s="672"/>
      <c r="E55" s="672"/>
      <c r="F55" s="672"/>
      <c r="G55" s="672"/>
      <c r="H55" s="672"/>
      <c r="I55" s="672"/>
    </row>
    <row r="56" spans="2:10" x14ac:dyDescent="0.2">
      <c r="B56" s="672"/>
      <c r="C56" s="672"/>
      <c r="D56" s="672"/>
      <c r="E56" s="672"/>
      <c r="F56" s="672"/>
      <c r="G56" s="672"/>
      <c r="H56" s="672"/>
      <c r="I56" s="672"/>
      <c r="J56" s="6"/>
    </row>
    <row r="57" spans="2:10" x14ac:dyDescent="0.2">
      <c r="B57" s="10"/>
      <c r="C57" s="10"/>
      <c r="D57" s="10"/>
      <c r="E57" s="10"/>
      <c r="F57" s="10"/>
      <c r="G57" s="10"/>
      <c r="H57" s="10"/>
      <c r="I57" s="10"/>
    </row>
    <row r="58" spans="2:10" x14ac:dyDescent="0.2">
      <c r="B58" s="3"/>
      <c r="C58" s="7"/>
      <c r="D58" s="7"/>
    </row>
    <row r="59" spans="2:10" x14ac:dyDescent="0.2">
      <c r="B59" s="8" t="s">
        <v>0</v>
      </c>
      <c r="C59" s="7"/>
      <c r="D59" s="7"/>
      <c r="I59" s="9" t="s">
        <v>583</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2" fitToHeight="0" orientation="portrait" r:id="rId1"/>
  <headerFooter>
    <oddFooter>&amp;CPage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M85"/>
  <sheetViews>
    <sheetView showGridLines="0" topLeftCell="A28" zoomScaleNormal="100" workbookViewId="0">
      <selection activeCell="M45" sqref="L45:M45"/>
    </sheetView>
  </sheetViews>
  <sheetFormatPr baseColWidth="10" defaultRowHeight="12.75" x14ac:dyDescent="0.2"/>
  <cols>
    <col min="1" max="1" width="14.1640625" customWidth="1"/>
    <col min="2" max="2" width="17.5" bestFit="1" customWidth="1"/>
    <col min="3" max="3" width="5.5" bestFit="1" customWidth="1"/>
    <col min="4" max="4" width="25.1640625" bestFit="1" customWidth="1"/>
    <col min="5" max="6" width="22.6640625" bestFit="1" customWidth="1"/>
    <col min="7" max="7" width="13.33203125" bestFit="1" customWidth="1"/>
    <col min="9" max="9" width="12" style="291"/>
  </cols>
  <sheetData>
    <row r="3" spans="1:13" ht="29.25" customHeight="1" x14ac:dyDescent="0.2">
      <c r="A3" s="685" t="s">
        <v>706</v>
      </c>
      <c r="B3" s="685"/>
      <c r="C3" s="685"/>
      <c r="D3" s="685"/>
      <c r="E3" s="685"/>
      <c r="F3" s="685"/>
      <c r="G3" s="685"/>
    </row>
    <row r="6" spans="1:13" s="120" customFormat="1" x14ac:dyDescent="0.2">
      <c r="A6" s="519"/>
      <c r="B6" s="519"/>
      <c r="C6" s="519"/>
      <c r="I6" s="291"/>
    </row>
    <row r="7" spans="1:13" ht="39.75" customHeight="1" x14ac:dyDescent="0.2">
      <c r="A7" s="47" t="s">
        <v>273</v>
      </c>
      <c r="B7" s="607" t="s">
        <v>324</v>
      </c>
      <c r="C7" s="607" t="s">
        <v>5</v>
      </c>
      <c r="D7" s="525" t="s">
        <v>566</v>
      </c>
      <c r="E7" s="525" t="s">
        <v>567</v>
      </c>
      <c r="F7" s="525" t="s">
        <v>568</v>
      </c>
      <c r="G7" s="526" t="s">
        <v>80</v>
      </c>
    </row>
    <row r="8" spans="1:13" s="33" customFormat="1" x14ac:dyDescent="0.2">
      <c r="A8" s="115"/>
      <c r="B8" s="30"/>
      <c r="C8" s="30"/>
      <c r="D8" s="30"/>
      <c r="E8" s="30"/>
      <c r="F8" s="30"/>
      <c r="G8" s="31"/>
      <c r="I8" s="615"/>
    </row>
    <row r="9" spans="1:13" ht="12.75" customHeight="1" x14ac:dyDescent="0.2">
      <c r="A9" s="691" t="s">
        <v>6</v>
      </c>
      <c r="B9" s="710" t="s">
        <v>630</v>
      </c>
      <c r="C9" s="310" t="s">
        <v>7</v>
      </c>
      <c r="D9" s="34">
        <v>29</v>
      </c>
      <c r="E9" s="34"/>
      <c r="F9" s="34">
        <v>19</v>
      </c>
      <c r="G9" s="48">
        <v>48</v>
      </c>
      <c r="I9" s="291">
        <v>1</v>
      </c>
      <c r="K9" s="600"/>
      <c r="L9" s="600"/>
      <c r="M9" s="600"/>
    </row>
    <row r="10" spans="1:13" x14ac:dyDescent="0.2">
      <c r="A10" s="691"/>
      <c r="B10" s="710"/>
      <c r="C10" s="311" t="s">
        <v>8</v>
      </c>
      <c r="D10" s="35">
        <v>20</v>
      </c>
      <c r="E10" s="35">
        <v>1</v>
      </c>
      <c r="F10" s="35">
        <v>21</v>
      </c>
      <c r="G10" s="49">
        <v>42</v>
      </c>
      <c r="I10" s="474">
        <v>2</v>
      </c>
      <c r="J10" s="600"/>
      <c r="K10" s="600"/>
      <c r="L10" s="600"/>
      <c r="M10" s="600"/>
    </row>
    <row r="11" spans="1:13" x14ac:dyDescent="0.2">
      <c r="A11" s="691"/>
      <c r="B11" s="710"/>
      <c r="C11" s="311" t="s">
        <v>9</v>
      </c>
      <c r="D11" s="35">
        <v>1</v>
      </c>
      <c r="E11" s="35"/>
      <c r="F11" s="35">
        <v>3</v>
      </c>
      <c r="G11" s="49">
        <v>4</v>
      </c>
      <c r="I11" s="291">
        <v>3</v>
      </c>
      <c r="J11" s="600"/>
      <c r="K11" s="600"/>
      <c r="L11" s="600"/>
      <c r="M11" s="600"/>
    </row>
    <row r="12" spans="1:13" x14ac:dyDescent="0.2">
      <c r="A12" s="691"/>
      <c r="B12" s="710"/>
      <c r="C12" s="312" t="s">
        <v>10</v>
      </c>
      <c r="D12" s="37">
        <v>1</v>
      </c>
      <c r="E12" s="37"/>
      <c r="F12" s="37">
        <v>2</v>
      </c>
      <c r="G12" s="50">
        <v>3</v>
      </c>
      <c r="I12" s="291">
        <v>4</v>
      </c>
      <c r="J12" s="600"/>
      <c r="K12" s="600"/>
      <c r="L12" s="600"/>
      <c r="M12" s="600"/>
    </row>
    <row r="13" spans="1:13" ht="13.5" x14ac:dyDescent="0.25">
      <c r="A13" s="691"/>
      <c r="B13" s="694" t="s">
        <v>631</v>
      </c>
      <c r="C13" s="739"/>
      <c r="D13" s="38">
        <v>51</v>
      </c>
      <c r="E13" s="38">
        <v>1</v>
      </c>
      <c r="F13" s="38">
        <v>45</v>
      </c>
      <c r="G13" s="52">
        <v>97</v>
      </c>
      <c r="I13" s="291" t="s">
        <v>606</v>
      </c>
      <c r="J13" s="600"/>
      <c r="K13" s="600"/>
      <c r="L13" s="600"/>
      <c r="M13" s="600"/>
    </row>
    <row r="14" spans="1:13" ht="24.75" customHeight="1" x14ac:dyDescent="0.2">
      <c r="A14" s="691"/>
      <c r="B14" s="696" t="s">
        <v>632</v>
      </c>
      <c r="C14" s="310" t="s">
        <v>12</v>
      </c>
      <c r="D14" s="34">
        <v>28</v>
      </c>
      <c r="E14" s="34">
        <v>3</v>
      </c>
      <c r="F14" s="34">
        <v>29</v>
      </c>
      <c r="G14" s="48">
        <v>60</v>
      </c>
      <c r="I14" s="291">
        <v>5</v>
      </c>
      <c r="J14" s="600"/>
      <c r="K14" s="600"/>
      <c r="L14" s="600"/>
      <c r="M14" s="600"/>
    </row>
    <row r="15" spans="1:13" ht="24.75" customHeight="1" x14ac:dyDescent="0.2">
      <c r="A15" s="691"/>
      <c r="B15" s="696"/>
      <c r="C15" s="312" t="s">
        <v>13</v>
      </c>
      <c r="D15" s="37">
        <v>145</v>
      </c>
      <c r="E15" s="37"/>
      <c r="F15" s="37">
        <v>27</v>
      </c>
      <c r="G15" s="50">
        <v>172</v>
      </c>
      <c r="I15" s="291">
        <v>6</v>
      </c>
      <c r="J15" s="600"/>
      <c r="K15" s="600"/>
      <c r="L15" s="600"/>
      <c r="M15" s="600"/>
    </row>
    <row r="16" spans="1:13" ht="13.5" x14ac:dyDescent="0.25">
      <c r="A16" s="741"/>
      <c r="B16" s="694" t="s">
        <v>633</v>
      </c>
      <c r="C16" s="739"/>
      <c r="D16" s="42">
        <v>173</v>
      </c>
      <c r="E16" s="42">
        <v>3</v>
      </c>
      <c r="F16" s="42">
        <v>56</v>
      </c>
      <c r="G16" s="527">
        <v>232</v>
      </c>
      <c r="I16" s="291" t="s">
        <v>607</v>
      </c>
      <c r="J16" s="600"/>
      <c r="K16" s="600"/>
      <c r="L16" s="600"/>
      <c r="M16" s="600"/>
    </row>
    <row r="17" spans="1:13" x14ac:dyDescent="0.2">
      <c r="A17" s="698" t="s">
        <v>15</v>
      </c>
      <c r="B17" s="698"/>
      <c r="C17" s="740"/>
      <c r="D17" s="40">
        <v>224</v>
      </c>
      <c r="E17" s="40">
        <v>4</v>
      </c>
      <c r="F17" s="40">
        <v>101</v>
      </c>
      <c r="G17" s="54">
        <v>329</v>
      </c>
      <c r="I17" s="291" t="s">
        <v>6</v>
      </c>
      <c r="J17" s="600"/>
      <c r="K17" s="600"/>
      <c r="L17" s="600"/>
      <c r="M17" s="600"/>
    </row>
    <row r="18" spans="1:13" ht="12.75" customHeight="1" x14ac:dyDescent="0.2">
      <c r="A18" s="702" t="s">
        <v>591</v>
      </c>
      <c r="B18" s="713" t="s">
        <v>711</v>
      </c>
      <c r="C18" s="310" t="s">
        <v>17</v>
      </c>
      <c r="D18" s="34">
        <v>30</v>
      </c>
      <c r="E18" s="34">
        <v>1</v>
      </c>
      <c r="F18" s="34"/>
      <c r="G18" s="48">
        <v>31</v>
      </c>
      <c r="I18" s="291">
        <v>7</v>
      </c>
      <c r="J18" s="600"/>
      <c r="K18" s="600"/>
      <c r="L18" s="600"/>
      <c r="M18" s="600"/>
    </row>
    <row r="19" spans="1:13" x14ac:dyDescent="0.2">
      <c r="A19" s="703"/>
      <c r="B19" s="710"/>
      <c r="C19" s="311" t="s">
        <v>18</v>
      </c>
      <c r="D19" s="35"/>
      <c r="E19" s="35"/>
      <c r="F19" s="35"/>
      <c r="G19" s="49"/>
      <c r="I19" s="291">
        <v>8</v>
      </c>
      <c r="J19" s="600"/>
      <c r="K19" s="600"/>
      <c r="L19" s="600"/>
      <c r="M19" s="600"/>
    </row>
    <row r="20" spans="1:13" x14ac:dyDescent="0.2">
      <c r="A20" s="703"/>
      <c r="B20" s="710"/>
      <c r="C20" s="311" t="s">
        <v>19</v>
      </c>
      <c r="D20" s="35">
        <v>98</v>
      </c>
      <c r="E20" s="35"/>
      <c r="F20" s="35">
        <v>1</v>
      </c>
      <c r="G20" s="49">
        <v>99</v>
      </c>
      <c r="I20" s="291">
        <v>9</v>
      </c>
      <c r="J20" s="600"/>
      <c r="K20" s="600"/>
      <c r="L20" s="600"/>
      <c r="M20" s="600"/>
    </row>
    <row r="21" spans="1:13" x14ac:dyDescent="0.2">
      <c r="A21" s="703"/>
      <c r="B21" s="710"/>
      <c r="C21" s="311" t="s">
        <v>20</v>
      </c>
      <c r="D21" s="35">
        <v>29</v>
      </c>
      <c r="E21" s="35"/>
      <c r="F21" s="35">
        <v>19</v>
      </c>
      <c r="G21" s="49">
        <v>48</v>
      </c>
      <c r="I21" s="291">
        <v>1</v>
      </c>
      <c r="J21" s="600"/>
      <c r="K21" s="600"/>
      <c r="L21" s="600"/>
      <c r="M21" s="600"/>
    </row>
    <row r="22" spans="1:13" x14ac:dyDescent="0.2">
      <c r="A22" s="703"/>
      <c r="B22" s="710"/>
      <c r="C22" s="311" t="s">
        <v>21</v>
      </c>
      <c r="D22" s="35">
        <v>153</v>
      </c>
      <c r="E22" s="35"/>
      <c r="F22" s="35">
        <v>2</v>
      </c>
      <c r="G22" s="49">
        <v>155</v>
      </c>
      <c r="I22" s="291">
        <v>11</v>
      </c>
      <c r="J22" s="600"/>
      <c r="K22" s="600"/>
      <c r="L22" s="600"/>
      <c r="M22" s="600"/>
    </row>
    <row r="23" spans="1:13" ht="12.75" customHeight="1" x14ac:dyDescent="0.2">
      <c r="A23" s="703"/>
      <c r="B23" s="710"/>
      <c r="C23" s="311" t="s">
        <v>22</v>
      </c>
      <c r="D23" s="34">
        <v>14</v>
      </c>
      <c r="E23" s="34"/>
      <c r="F23" s="34"/>
      <c r="G23" s="48">
        <v>14</v>
      </c>
      <c r="I23" s="291">
        <v>12</v>
      </c>
      <c r="J23" s="600"/>
      <c r="K23" s="600"/>
      <c r="L23" s="600"/>
      <c r="M23" s="600"/>
    </row>
    <row r="24" spans="1:13" x14ac:dyDescent="0.2">
      <c r="A24" s="703"/>
      <c r="B24" s="710"/>
      <c r="C24" s="311" t="s">
        <v>23</v>
      </c>
      <c r="D24" s="35">
        <v>2</v>
      </c>
      <c r="E24" s="35"/>
      <c r="F24" s="35"/>
      <c r="G24" s="49">
        <v>2</v>
      </c>
      <c r="I24" s="291">
        <v>13</v>
      </c>
      <c r="J24" s="600"/>
      <c r="K24" s="600"/>
      <c r="L24" s="600"/>
      <c r="M24" s="600"/>
    </row>
    <row r="25" spans="1:13" x14ac:dyDescent="0.2">
      <c r="A25" s="703"/>
      <c r="B25" s="710"/>
      <c r="C25" s="311" t="s">
        <v>24</v>
      </c>
      <c r="D25" s="35">
        <v>24</v>
      </c>
      <c r="E25" s="35">
        <v>1</v>
      </c>
      <c r="F25" s="35"/>
      <c r="G25" s="49">
        <v>25</v>
      </c>
      <c r="I25" s="291">
        <v>14</v>
      </c>
      <c r="J25" s="600"/>
      <c r="K25" s="600"/>
      <c r="L25" s="600"/>
      <c r="M25" s="600"/>
    </row>
    <row r="26" spans="1:13" x14ac:dyDescent="0.2">
      <c r="A26" s="703"/>
      <c r="B26" s="710"/>
      <c r="C26" s="312" t="s">
        <v>25</v>
      </c>
      <c r="D26" s="35">
        <v>23</v>
      </c>
      <c r="E26" s="35"/>
      <c r="F26" s="35"/>
      <c r="G26" s="49">
        <v>23</v>
      </c>
      <c r="I26" s="291">
        <v>15</v>
      </c>
      <c r="J26" s="600"/>
      <c r="K26" s="600"/>
      <c r="L26" s="600"/>
      <c r="M26" s="600"/>
    </row>
    <row r="27" spans="1:13" ht="13.5" x14ac:dyDescent="0.25">
      <c r="A27" s="703"/>
      <c r="B27" s="694" t="s">
        <v>634</v>
      </c>
      <c r="C27" s="739"/>
      <c r="D27" s="38">
        <v>352</v>
      </c>
      <c r="E27" s="38">
        <v>2</v>
      </c>
      <c r="F27" s="38">
        <v>3</v>
      </c>
      <c r="G27" s="52">
        <v>357</v>
      </c>
      <c r="I27" s="291" t="s">
        <v>608</v>
      </c>
      <c r="J27" s="600"/>
      <c r="K27" s="600"/>
      <c r="L27" s="600"/>
      <c r="M27" s="600"/>
    </row>
    <row r="28" spans="1:13" ht="13.5" customHeight="1" x14ac:dyDescent="0.2">
      <c r="A28" s="703"/>
      <c r="B28" s="710" t="s">
        <v>635</v>
      </c>
      <c r="C28" s="311" t="s">
        <v>26</v>
      </c>
      <c r="D28" s="35">
        <v>20</v>
      </c>
      <c r="E28" s="35"/>
      <c r="F28" s="35">
        <v>12</v>
      </c>
      <c r="G28" s="49">
        <v>32</v>
      </c>
      <c r="I28" s="291">
        <v>16</v>
      </c>
      <c r="J28" s="600"/>
      <c r="K28" s="600"/>
      <c r="L28" s="600"/>
      <c r="M28" s="600"/>
    </row>
    <row r="29" spans="1:13" ht="12.75" customHeight="1" x14ac:dyDescent="0.2">
      <c r="A29" s="703"/>
      <c r="B29" s="710"/>
      <c r="C29" s="311" t="s">
        <v>27</v>
      </c>
      <c r="D29" s="35">
        <v>1</v>
      </c>
      <c r="E29" s="35"/>
      <c r="F29" s="35">
        <v>1</v>
      </c>
      <c r="G29" s="49">
        <v>2</v>
      </c>
      <c r="I29" s="291">
        <v>17</v>
      </c>
      <c r="J29" s="600"/>
      <c r="K29" s="600"/>
      <c r="L29" s="600"/>
      <c r="M29" s="600"/>
    </row>
    <row r="30" spans="1:13" x14ac:dyDescent="0.2">
      <c r="A30" s="703"/>
      <c r="B30" s="710"/>
      <c r="C30" s="311" t="s">
        <v>28</v>
      </c>
      <c r="D30" s="35">
        <v>34</v>
      </c>
      <c r="E30" s="35"/>
      <c r="F30" s="35">
        <v>1</v>
      </c>
      <c r="G30" s="49">
        <v>35</v>
      </c>
      <c r="I30" s="291">
        <v>18</v>
      </c>
      <c r="J30" s="600"/>
      <c r="K30" s="600"/>
      <c r="L30" s="600"/>
      <c r="M30" s="600"/>
    </row>
    <row r="31" spans="1:13" x14ac:dyDescent="0.2">
      <c r="A31" s="703"/>
      <c r="B31" s="710"/>
      <c r="C31" s="311" t="s">
        <v>29</v>
      </c>
      <c r="D31" s="35">
        <v>12</v>
      </c>
      <c r="E31" s="35"/>
      <c r="F31" s="35">
        <v>5</v>
      </c>
      <c r="G31" s="49">
        <v>17</v>
      </c>
      <c r="I31" s="291">
        <v>19</v>
      </c>
      <c r="J31" s="600"/>
      <c r="K31" s="600"/>
      <c r="L31" s="600"/>
      <c r="M31" s="600"/>
    </row>
    <row r="32" spans="1:13" x14ac:dyDescent="0.2">
      <c r="A32" s="703"/>
      <c r="B32" s="710"/>
      <c r="C32" s="311">
        <v>2</v>
      </c>
      <c r="D32" s="35">
        <v>20</v>
      </c>
      <c r="E32" s="35">
        <v>1</v>
      </c>
      <c r="F32" s="35">
        <v>21</v>
      </c>
      <c r="G32" s="49">
        <v>42</v>
      </c>
      <c r="I32" s="291">
        <v>2</v>
      </c>
      <c r="J32" s="600"/>
      <c r="K32" s="600"/>
      <c r="L32" s="600"/>
      <c r="M32" s="600"/>
    </row>
    <row r="33" spans="1:13" x14ac:dyDescent="0.2">
      <c r="A33" s="703"/>
      <c r="B33" s="710"/>
      <c r="C33" s="311" t="s">
        <v>31</v>
      </c>
      <c r="D33" s="35">
        <v>4</v>
      </c>
      <c r="E33" s="35"/>
      <c r="F33" s="35">
        <v>1</v>
      </c>
      <c r="G33" s="49">
        <v>5</v>
      </c>
      <c r="I33" s="291">
        <v>21</v>
      </c>
      <c r="J33" s="600"/>
      <c r="K33" s="600"/>
      <c r="L33" s="600"/>
      <c r="M33" s="600"/>
    </row>
    <row r="34" spans="1:13" x14ac:dyDescent="0.2">
      <c r="A34" s="703"/>
      <c r="B34" s="710"/>
      <c r="C34" s="311" t="s">
        <v>32</v>
      </c>
      <c r="D34" s="35">
        <v>6</v>
      </c>
      <c r="E34" s="35">
        <v>1</v>
      </c>
      <c r="F34" s="35"/>
      <c r="G34" s="49">
        <v>7</v>
      </c>
      <c r="I34" s="291">
        <v>22</v>
      </c>
      <c r="J34" s="600"/>
      <c r="K34" s="600"/>
      <c r="L34" s="600"/>
      <c r="M34" s="600"/>
    </row>
    <row r="35" spans="1:13" ht="12.75" customHeight="1" x14ac:dyDescent="0.2">
      <c r="A35" s="703"/>
      <c r="B35" s="710"/>
      <c r="C35" s="311" t="s">
        <v>33</v>
      </c>
      <c r="D35" s="35">
        <v>4</v>
      </c>
      <c r="E35" s="35"/>
      <c r="F35" s="35">
        <v>2</v>
      </c>
      <c r="G35" s="49">
        <v>6</v>
      </c>
      <c r="I35" s="291">
        <v>23</v>
      </c>
      <c r="J35" s="600"/>
      <c r="K35" s="600"/>
      <c r="L35" s="600"/>
      <c r="M35" s="600"/>
    </row>
    <row r="36" spans="1:13" x14ac:dyDescent="0.2">
      <c r="A36" s="703"/>
      <c r="B36" s="710"/>
      <c r="C36" s="312" t="s">
        <v>34</v>
      </c>
      <c r="D36" s="35">
        <v>3</v>
      </c>
      <c r="E36" s="35"/>
      <c r="F36" s="35">
        <v>1</v>
      </c>
      <c r="G36" s="49">
        <v>4</v>
      </c>
      <c r="I36" s="291">
        <v>24</v>
      </c>
      <c r="J36" s="600"/>
      <c r="K36" s="600"/>
      <c r="L36" s="600"/>
      <c r="M36" s="600"/>
    </row>
    <row r="37" spans="1:13" ht="13.5" x14ac:dyDescent="0.25">
      <c r="A37" s="703"/>
      <c r="B37" s="694" t="s">
        <v>636</v>
      </c>
      <c r="C37" s="739"/>
      <c r="D37" s="38">
        <v>84</v>
      </c>
      <c r="E37" s="38">
        <v>2</v>
      </c>
      <c r="F37" s="38">
        <v>25</v>
      </c>
      <c r="G37" s="52">
        <v>111</v>
      </c>
      <c r="I37" s="291" t="s">
        <v>350</v>
      </c>
      <c r="J37" s="600"/>
      <c r="K37" s="600"/>
      <c r="L37" s="600"/>
      <c r="M37" s="600"/>
    </row>
    <row r="38" spans="1:13" ht="12.75" customHeight="1" x14ac:dyDescent="0.2">
      <c r="A38" s="703"/>
      <c r="B38" s="692" t="s">
        <v>599</v>
      </c>
      <c r="C38" s="310">
        <v>7</v>
      </c>
      <c r="D38" s="35">
        <v>30</v>
      </c>
      <c r="E38" s="35">
        <v>1</v>
      </c>
      <c r="F38" s="35"/>
      <c r="G38" s="49">
        <v>31</v>
      </c>
      <c r="I38" s="291">
        <v>7</v>
      </c>
      <c r="J38" s="600"/>
      <c r="K38" s="600"/>
      <c r="L38" s="600"/>
      <c r="M38" s="600"/>
    </row>
    <row r="39" spans="1:13" x14ac:dyDescent="0.2">
      <c r="A39" s="703"/>
      <c r="B39" s="692"/>
      <c r="C39" s="311" t="s">
        <v>36</v>
      </c>
      <c r="D39" s="35">
        <v>36</v>
      </c>
      <c r="E39" s="35"/>
      <c r="F39" s="35">
        <v>2</v>
      </c>
      <c r="G39" s="49">
        <v>38</v>
      </c>
      <c r="I39" s="291">
        <v>71</v>
      </c>
      <c r="J39" s="600"/>
      <c r="K39" s="600"/>
      <c r="L39" s="600"/>
      <c r="M39" s="600"/>
    </row>
    <row r="40" spans="1:13" ht="12.75" customHeight="1" x14ac:dyDescent="0.2">
      <c r="A40" s="703"/>
      <c r="B40" s="692"/>
      <c r="C40" s="311" t="s">
        <v>37</v>
      </c>
      <c r="D40" s="35"/>
      <c r="E40" s="35"/>
      <c r="F40" s="35"/>
      <c r="G40" s="49"/>
      <c r="I40" s="291">
        <v>72</v>
      </c>
      <c r="J40" s="600"/>
      <c r="K40" s="600"/>
      <c r="L40" s="600"/>
      <c r="M40" s="600"/>
    </row>
    <row r="41" spans="1:13" x14ac:dyDescent="0.2">
      <c r="A41" s="703"/>
      <c r="B41" s="692"/>
      <c r="C41" s="311" t="s">
        <v>38</v>
      </c>
      <c r="D41" s="35">
        <v>1</v>
      </c>
      <c r="E41" s="35"/>
      <c r="F41" s="35"/>
      <c r="G41" s="49">
        <v>1</v>
      </c>
      <c r="I41" s="291">
        <v>73</v>
      </c>
      <c r="J41" s="600"/>
      <c r="K41" s="600"/>
      <c r="L41" s="600"/>
      <c r="M41" s="600"/>
    </row>
    <row r="42" spans="1:13" x14ac:dyDescent="0.2">
      <c r="A42" s="703"/>
      <c r="B42" s="692"/>
      <c r="C42" s="311" t="s">
        <v>39</v>
      </c>
      <c r="D42" s="35">
        <v>24</v>
      </c>
      <c r="E42" s="35"/>
      <c r="F42" s="35">
        <v>4</v>
      </c>
      <c r="G42" s="49">
        <v>28</v>
      </c>
      <c r="I42" s="291">
        <v>74</v>
      </c>
      <c r="J42" s="600"/>
      <c r="K42" s="600"/>
      <c r="L42" s="600"/>
      <c r="M42" s="600"/>
    </row>
    <row r="43" spans="1:13" ht="13.5" x14ac:dyDescent="0.25">
      <c r="A43" s="703"/>
      <c r="B43" s="694" t="s">
        <v>600</v>
      </c>
      <c r="C43" s="739"/>
      <c r="D43" s="38">
        <v>73</v>
      </c>
      <c r="E43" s="38"/>
      <c r="F43" s="38">
        <v>7</v>
      </c>
      <c r="G43" s="52">
        <v>80</v>
      </c>
      <c r="I43" s="291" t="s">
        <v>363</v>
      </c>
      <c r="J43" s="600"/>
      <c r="K43" s="600"/>
      <c r="L43" s="600"/>
      <c r="M43" s="600"/>
    </row>
    <row r="44" spans="1:13" ht="13.5" customHeight="1" x14ac:dyDescent="0.2">
      <c r="A44" s="703"/>
      <c r="B44" s="710" t="s">
        <v>637</v>
      </c>
      <c r="C44" s="311" t="s">
        <v>41</v>
      </c>
      <c r="D44" s="35"/>
      <c r="E44" s="35"/>
      <c r="F44" s="35"/>
      <c r="G44" s="49"/>
      <c r="I44" s="291">
        <v>76</v>
      </c>
      <c r="J44" s="600"/>
      <c r="K44" s="600"/>
      <c r="L44" s="600"/>
      <c r="M44" s="600"/>
    </row>
    <row r="45" spans="1:13" x14ac:dyDescent="0.2">
      <c r="A45" s="703"/>
      <c r="B45" s="710"/>
      <c r="C45" s="464" t="s">
        <v>276</v>
      </c>
      <c r="D45" s="35"/>
      <c r="E45" s="35"/>
      <c r="F45" s="35"/>
      <c r="G45" s="49"/>
      <c r="I45" s="291">
        <v>77</v>
      </c>
      <c r="J45" s="600"/>
      <c r="K45" s="600"/>
      <c r="L45" s="600"/>
      <c r="M45" s="600"/>
    </row>
    <row r="46" spans="1:13" ht="12.75" customHeight="1" x14ac:dyDescent="0.25">
      <c r="A46" s="704"/>
      <c r="B46" s="694" t="s">
        <v>42</v>
      </c>
      <c r="C46" s="739"/>
      <c r="D46" s="42"/>
      <c r="E46" s="42"/>
      <c r="F46" s="42"/>
      <c r="G46" s="527"/>
      <c r="I46" s="291" t="s">
        <v>40</v>
      </c>
      <c r="J46" s="600"/>
      <c r="K46" s="600"/>
      <c r="L46" s="600"/>
      <c r="M46" s="600"/>
    </row>
    <row r="47" spans="1:13" x14ac:dyDescent="0.2">
      <c r="A47" s="770" t="s">
        <v>602</v>
      </c>
      <c r="B47" s="770"/>
      <c r="C47" s="771"/>
      <c r="D47" s="40">
        <v>509</v>
      </c>
      <c r="E47" s="40">
        <v>4</v>
      </c>
      <c r="F47" s="40">
        <v>35</v>
      </c>
      <c r="G47" s="54">
        <v>548</v>
      </c>
      <c r="I47" s="291" t="s">
        <v>591</v>
      </c>
      <c r="J47" s="600"/>
      <c r="K47" s="600"/>
      <c r="L47" s="600"/>
      <c r="M47" s="600"/>
    </row>
    <row r="48" spans="1:13" ht="13.5" customHeight="1" x14ac:dyDescent="0.2">
      <c r="A48" s="702" t="s">
        <v>592</v>
      </c>
      <c r="B48" s="713" t="s">
        <v>638</v>
      </c>
      <c r="C48" s="310" t="s">
        <v>45</v>
      </c>
      <c r="D48" s="35">
        <v>3</v>
      </c>
      <c r="E48" s="35"/>
      <c r="F48" s="35">
        <v>3</v>
      </c>
      <c r="G48" s="49">
        <v>6</v>
      </c>
      <c r="I48" s="291">
        <v>25</v>
      </c>
      <c r="J48" s="600"/>
      <c r="K48" s="600"/>
      <c r="L48" s="600"/>
      <c r="M48" s="600"/>
    </row>
    <row r="49" spans="1:13" x14ac:dyDescent="0.2">
      <c r="A49" s="703"/>
      <c r="B49" s="710"/>
      <c r="C49" s="311" t="s">
        <v>46</v>
      </c>
      <c r="D49" s="35">
        <v>1</v>
      </c>
      <c r="E49" s="35"/>
      <c r="F49" s="35">
        <v>5</v>
      </c>
      <c r="G49" s="49">
        <v>6</v>
      </c>
      <c r="I49" s="291">
        <v>26</v>
      </c>
      <c r="J49" s="600"/>
      <c r="K49" s="600"/>
      <c r="L49" s="600"/>
      <c r="M49" s="600"/>
    </row>
    <row r="50" spans="1:13" x14ac:dyDescent="0.2">
      <c r="A50" s="703"/>
      <c r="B50" s="710"/>
      <c r="C50" s="311" t="s">
        <v>47</v>
      </c>
      <c r="D50" s="35">
        <v>39</v>
      </c>
      <c r="E50" s="35">
        <v>1</v>
      </c>
      <c r="F50" s="35">
        <v>21</v>
      </c>
      <c r="G50" s="49">
        <v>61</v>
      </c>
      <c r="I50" s="291">
        <v>27</v>
      </c>
      <c r="J50" s="600"/>
      <c r="K50" s="600"/>
      <c r="L50" s="600"/>
      <c r="M50" s="600"/>
    </row>
    <row r="51" spans="1:13" ht="12.75" customHeight="1" x14ac:dyDescent="0.25">
      <c r="A51" s="703"/>
      <c r="B51" s="694" t="s">
        <v>639</v>
      </c>
      <c r="C51" s="739"/>
      <c r="D51" s="38">
        <v>43</v>
      </c>
      <c r="E51" s="38">
        <v>1</v>
      </c>
      <c r="F51" s="38">
        <v>29</v>
      </c>
      <c r="G51" s="52">
        <v>73</v>
      </c>
      <c r="I51" s="291" t="s">
        <v>593</v>
      </c>
      <c r="J51" s="600"/>
      <c r="K51" s="600"/>
      <c r="L51" s="600"/>
      <c r="M51" s="600"/>
    </row>
    <row r="52" spans="1:13" ht="12.75" customHeight="1" x14ac:dyDescent="0.2">
      <c r="A52" s="703"/>
      <c r="B52" s="710" t="s">
        <v>640</v>
      </c>
      <c r="C52" s="310" t="s">
        <v>48</v>
      </c>
      <c r="D52" s="35">
        <v>1</v>
      </c>
      <c r="E52" s="35">
        <v>1</v>
      </c>
      <c r="F52" s="35">
        <v>8</v>
      </c>
      <c r="G52" s="49">
        <v>10</v>
      </c>
      <c r="I52" s="291">
        <v>28</v>
      </c>
      <c r="J52" s="600"/>
      <c r="K52" s="600"/>
      <c r="L52" s="600"/>
      <c r="M52" s="600"/>
    </row>
    <row r="53" spans="1:13" x14ac:dyDescent="0.2">
      <c r="A53" s="703"/>
      <c r="B53" s="710"/>
      <c r="C53" s="311" t="s">
        <v>49</v>
      </c>
      <c r="D53" s="35">
        <v>1</v>
      </c>
      <c r="E53" s="35"/>
      <c r="F53" s="35"/>
      <c r="G53" s="49">
        <v>1</v>
      </c>
      <c r="I53" s="291">
        <v>29</v>
      </c>
      <c r="J53" s="600"/>
      <c r="K53" s="600"/>
      <c r="L53" s="600"/>
      <c r="M53" s="600"/>
    </row>
    <row r="54" spans="1:13" x14ac:dyDescent="0.2">
      <c r="A54" s="703"/>
      <c r="B54" s="710"/>
      <c r="C54" s="312">
        <v>3</v>
      </c>
      <c r="D54" s="35">
        <v>1</v>
      </c>
      <c r="E54" s="35"/>
      <c r="F54" s="35">
        <v>3</v>
      </c>
      <c r="G54" s="49">
        <v>4</v>
      </c>
      <c r="I54" s="291">
        <v>3</v>
      </c>
      <c r="J54" s="600"/>
      <c r="K54" s="600"/>
      <c r="L54" s="600"/>
      <c r="M54" s="600"/>
    </row>
    <row r="55" spans="1:13" ht="12.75" customHeight="1" x14ac:dyDescent="0.25">
      <c r="A55" s="703"/>
      <c r="B55" s="694" t="s">
        <v>641</v>
      </c>
      <c r="C55" s="739"/>
      <c r="D55" s="38">
        <v>3</v>
      </c>
      <c r="E55" s="38">
        <v>3</v>
      </c>
      <c r="F55" s="38">
        <v>12</v>
      </c>
      <c r="G55" s="52">
        <v>18</v>
      </c>
      <c r="I55" s="291" t="s">
        <v>377</v>
      </c>
      <c r="J55" s="600"/>
      <c r="K55" s="600"/>
      <c r="L55" s="600"/>
      <c r="M55" s="600"/>
    </row>
    <row r="56" spans="1:13" ht="12.75" customHeight="1" x14ac:dyDescent="0.2">
      <c r="A56" s="703"/>
      <c r="B56" s="710" t="s">
        <v>642</v>
      </c>
      <c r="C56" s="310" t="s">
        <v>52</v>
      </c>
      <c r="D56" s="35">
        <v>8</v>
      </c>
      <c r="E56" s="35">
        <v>3</v>
      </c>
      <c r="F56" s="35">
        <v>2</v>
      </c>
      <c r="G56" s="49">
        <v>13</v>
      </c>
      <c r="I56" s="291">
        <v>31</v>
      </c>
      <c r="J56" s="600"/>
      <c r="K56" s="600"/>
      <c r="L56" s="600"/>
      <c r="M56" s="600"/>
    </row>
    <row r="57" spans="1:13" x14ac:dyDescent="0.2">
      <c r="A57" s="703"/>
      <c r="B57" s="710"/>
      <c r="C57" s="311" t="s">
        <v>53</v>
      </c>
      <c r="D57" s="35">
        <v>1</v>
      </c>
      <c r="E57" s="35"/>
      <c r="F57" s="35">
        <v>2</v>
      </c>
      <c r="G57" s="49">
        <v>3</v>
      </c>
      <c r="I57" s="291">
        <v>32</v>
      </c>
      <c r="J57" s="600"/>
      <c r="K57" s="600"/>
      <c r="L57" s="600"/>
      <c r="M57" s="600"/>
    </row>
    <row r="58" spans="1:13" x14ac:dyDescent="0.2">
      <c r="A58" s="703"/>
      <c r="B58" s="710"/>
      <c r="C58" s="312" t="s">
        <v>54</v>
      </c>
      <c r="D58" s="35">
        <v>2</v>
      </c>
      <c r="E58" s="35"/>
      <c r="F58" s="35"/>
      <c r="G58" s="49">
        <v>2</v>
      </c>
      <c r="I58" s="291">
        <v>33</v>
      </c>
      <c r="J58" s="600"/>
      <c r="K58" s="600"/>
      <c r="L58" s="600"/>
      <c r="M58" s="600"/>
    </row>
    <row r="59" spans="1:13" ht="12.75" customHeight="1" x14ac:dyDescent="0.25">
      <c r="A59" s="703"/>
      <c r="B59" s="694" t="s">
        <v>643</v>
      </c>
      <c r="C59" s="739"/>
      <c r="D59" s="38">
        <v>11</v>
      </c>
      <c r="E59" s="38">
        <v>3</v>
      </c>
      <c r="F59" s="38">
        <v>4</v>
      </c>
      <c r="G59" s="52">
        <v>18</v>
      </c>
      <c r="I59" s="291" t="s">
        <v>381</v>
      </c>
      <c r="J59" s="600"/>
      <c r="K59" s="600"/>
      <c r="L59" s="600"/>
      <c r="M59" s="600"/>
    </row>
    <row r="60" spans="1:13" ht="12.75" customHeight="1" x14ac:dyDescent="0.2">
      <c r="A60" s="703"/>
      <c r="B60" s="710" t="s">
        <v>644</v>
      </c>
      <c r="C60" s="310" t="s">
        <v>56</v>
      </c>
      <c r="D60" s="35"/>
      <c r="E60" s="35">
        <v>3</v>
      </c>
      <c r="F60" s="35">
        <v>1</v>
      </c>
      <c r="G60" s="49">
        <v>4</v>
      </c>
      <c r="I60" s="291">
        <v>34</v>
      </c>
      <c r="J60" s="600"/>
      <c r="K60" s="600"/>
      <c r="L60" s="600"/>
      <c r="M60" s="600"/>
    </row>
    <row r="61" spans="1:13" x14ac:dyDescent="0.2">
      <c r="A61" s="703"/>
      <c r="B61" s="710"/>
      <c r="C61" s="311" t="s">
        <v>57</v>
      </c>
      <c r="D61" s="35"/>
      <c r="E61" s="35">
        <v>1</v>
      </c>
      <c r="F61" s="35">
        <v>1</v>
      </c>
      <c r="G61" s="49">
        <v>2</v>
      </c>
      <c r="I61" s="291">
        <v>35</v>
      </c>
      <c r="J61" s="600"/>
      <c r="K61" s="600"/>
      <c r="L61" s="600"/>
      <c r="M61" s="600"/>
    </row>
    <row r="62" spans="1:13" x14ac:dyDescent="0.2">
      <c r="A62" s="703"/>
      <c r="B62" s="710"/>
      <c r="C62" s="311" t="s">
        <v>58</v>
      </c>
      <c r="D62" s="35">
        <v>1</v>
      </c>
      <c r="E62" s="35"/>
      <c r="F62" s="35">
        <v>1</v>
      </c>
      <c r="G62" s="49">
        <v>2</v>
      </c>
      <c r="I62" s="291">
        <v>36</v>
      </c>
      <c r="J62" s="600"/>
      <c r="K62" s="600"/>
      <c r="L62" s="600"/>
      <c r="M62" s="600"/>
    </row>
    <row r="63" spans="1:13" x14ac:dyDescent="0.2">
      <c r="A63" s="703"/>
      <c r="B63" s="710"/>
      <c r="C63" s="311" t="s">
        <v>59</v>
      </c>
      <c r="D63" s="35"/>
      <c r="E63" s="35">
        <v>4</v>
      </c>
      <c r="F63" s="35">
        <v>2</v>
      </c>
      <c r="G63" s="49">
        <v>6</v>
      </c>
      <c r="I63" s="291">
        <v>37</v>
      </c>
      <c r="J63" s="600"/>
      <c r="K63" s="600"/>
      <c r="L63" s="600"/>
      <c r="M63" s="600"/>
    </row>
    <row r="64" spans="1:13" ht="15" customHeight="1" x14ac:dyDescent="0.25">
      <c r="A64" s="703"/>
      <c r="B64" s="694" t="s">
        <v>645</v>
      </c>
      <c r="C64" s="739"/>
      <c r="D64" s="38">
        <v>1</v>
      </c>
      <c r="E64" s="38">
        <v>8</v>
      </c>
      <c r="F64" s="38">
        <v>5</v>
      </c>
      <c r="G64" s="52">
        <v>14</v>
      </c>
      <c r="I64" s="291" t="s">
        <v>385</v>
      </c>
      <c r="J64" s="600"/>
      <c r="K64" s="600"/>
      <c r="L64" s="600"/>
      <c r="M64" s="600"/>
    </row>
    <row r="65" spans="1:13" ht="16.5" customHeight="1" x14ac:dyDescent="0.2">
      <c r="A65" s="703"/>
      <c r="B65" s="710" t="s">
        <v>646</v>
      </c>
      <c r="C65" s="310">
        <v>6</v>
      </c>
      <c r="D65" s="35">
        <v>145</v>
      </c>
      <c r="E65" s="35"/>
      <c r="F65" s="35">
        <v>27</v>
      </c>
      <c r="G65" s="49">
        <v>172</v>
      </c>
      <c r="I65" s="291">
        <v>6</v>
      </c>
      <c r="J65" s="600"/>
      <c r="K65" s="600"/>
      <c r="L65" s="600"/>
      <c r="M65" s="600"/>
    </row>
    <row r="66" spans="1:13" ht="15" customHeight="1" x14ac:dyDescent="0.2">
      <c r="A66" s="703"/>
      <c r="B66" s="710"/>
      <c r="C66" s="311" t="s">
        <v>62</v>
      </c>
      <c r="D66" s="35">
        <v>9</v>
      </c>
      <c r="E66" s="35">
        <v>1</v>
      </c>
      <c r="F66" s="35">
        <v>11</v>
      </c>
      <c r="G66" s="49">
        <v>21</v>
      </c>
      <c r="I66" s="291">
        <v>61</v>
      </c>
      <c r="J66" s="600"/>
      <c r="K66" s="600"/>
      <c r="L66" s="600"/>
      <c r="M66" s="600"/>
    </row>
    <row r="67" spans="1:13" ht="17.25" customHeight="1" x14ac:dyDescent="0.2">
      <c r="A67" s="703"/>
      <c r="B67" s="710"/>
      <c r="C67" s="311" t="s">
        <v>63</v>
      </c>
      <c r="D67" s="35">
        <v>5</v>
      </c>
      <c r="E67" s="35"/>
      <c r="F67" s="35">
        <v>9</v>
      </c>
      <c r="G67" s="49">
        <v>14</v>
      </c>
      <c r="I67" s="291">
        <v>62</v>
      </c>
      <c r="J67" s="600"/>
      <c r="K67" s="600"/>
      <c r="L67" s="600"/>
      <c r="M67" s="600"/>
    </row>
    <row r="68" spans="1:13" ht="14.25" customHeight="1" x14ac:dyDescent="0.2">
      <c r="A68" s="703"/>
      <c r="B68" s="710"/>
      <c r="C68" s="311" t="s">
        <v>64</v>
      </c>
      <c r="D68" s="35">
        <v>7</v>
      </c>
      <c r="E68" s="35"/>
      <c r="F68" s="35">
        <v>6</v>
      </c>
      <c r="G68" s="49">
        <v>13</v>
      </c>
      <c r="I68" s="291">
        <v>63</v>
      </c>
      <c r="J68" s="600"/>
      <c r="K68" s="600"/>
      <c r="L68" s="600"/>
      <c r="M68" s="600"/>
    </row>
    <row r="69" spans="1:13" ht="12.75" customHeight="1" x14ac:dyDescent="0.25">
      <c r="A69" s="703"/>
      <c r="B69" s="694" t="s">
        <v>647</v>
      </c>
      <c r="C69" s="739"/>
      <c r="D69" s="38">
        <v>40</v>
      </c>
      <c r="E69" s="38">
        <v>2</v>
      </c>
      <c r="F69" s="38">
        <v>47</v>
      </c>
      <c r="G69" s="52">
        <v>89</v>
      </c>
      <c r="I69" s="291" t="s">
        <v>594</v>
      </c>
      <c r="J69" s="600"/>
      <c r="K69" s="600"/>
      <c r="L69" s="600"/>
      <c r="M69" s="600"/>
    </row>
    <row r="70" spans="1:13" ht="12.75" customHeight="1" x14ac:dyDescent="0.2">
      <c r="A70" s="703"/>
      <c r="B70" s="710" t="s">
        <v>712</v>
      </c>
      <c r="C70" s="310" t="s">
        <v>66</v>
      </c>
      <c r="D70" s="35">
        <v>4</v>
      </c>
      <c r="E70" s="35">
        <v>2</v>
      </c>
      <c r="F70" s="35">
        <v>1</v>
      </c>
      <c r="G70" s="49">
        <v>7</v>
      </c>
      <c r="I70" s="291">
        <v>64</v>
      </c>
      <c r="J70" s="600"/>
      <c r="K70" s="600"/>
      <c r="L70" s="600"/>
      <c r="M70" s="600"/>
    </row>
    <row r="71" spans="1:13" x14ac:dyDescent="0.2">
      <c r="A71" s="703"/>
      <c r="B71" s="710"/>
      <c r="C71" s="311" t="s">
        <v>67</v>
      </c>
      <c r="D71" s="35">
        <v>1</v>
      </c>
      <c r="E71" s="35"/>
      <c r="F71" s="35">
        <v>1</v>
      </c>
      <c r="G71" s="49">
        <v>2</v>
      </c>
      <c r="I71" s="291">
        <v>65</v>
      </c>
      <c r="J71" s="600"/>
      <c r="K71" s="600"/>
      <c r="L71" s="600"/>
      <c r="M71" s="600"/>
    </row>
    <row r="72" spans="1:13" x14ac:dyDescent="0.2">
      <c r="A72" s="703"/>
      <c r="B72" s="710"/>
      <c r="C72" s="311" t="s">
        <v>68</v>
      </c>
      <c r="D72" s="35"/>
      <c r="E72" s="35">
        <v>1</v>
      </c>
      <c r="F72" s="35"/>
      <c r="G72" s="49">
        <v>1</v>
      </c>
      <c r="I72" s="291">
        <v>66</v>
      </c>
      <c r="J72" s="600"/>
      <c r="K72" s="600"/>
      <c r="L72" s="600"/>
      <c r="M72" s="600"/>
    </row>
    <row r="73" spans="1:13" x14ac:dyDescent="0.2">
      <c r="A73" s="703"/>
      <c r="B73" s="710"/>
      <c r="C73" s="311" t="s">
        <v>69</v>
      </c>
      <c r="D73" s="35"/>
      <c r="E73" s="35"/>
      <c r="F73" s="35"/>
      <c r="G73" s="49"/>
      <c r="I73" s="291">
        <v>67</v>
      </c>
      <c r="J73" s="600"/>
      <c r="K73" s="600"/>
      <c r="L73" s="600"/>
      <c r="M73" s="600"/>
    </row>
    <row r="74" spans="1:13" x14ac:dyDescent="0.2">
      <c r="A74" s="703"/>
      <c r="B74" s="710"/>
      <c r="C74" s="311" t="s">
        <v>70</v>
      </c>
      <c r="D74" s="35"/>
      <c r="E74" s="35"/>
      <c r="F74" s="35">
        <v>2</v>
      </c>
      <c r="G74" s="49">
        <v>2</v>
      </c>
      <c r="I74" s="291">
        <v>68</v>
      </c>
      <c r="J74" s="600"/>
      <c r="K74" s="600"/>
      <c r="L74" s="600"/>
      <c r="M74" s="600"/>
    </row>
    <row r="75" spans="1:13" x14ac:dyDescent="0.2">
      <c r="A75" s="703"/>
      <c r="B75" s="710"/>
      <c r="C75" s="312" t="s">
        <v>71</v>
      </c>
      <c r="D75" s="35">
        <v>1</v>
      </c>
      <c r="E75" s="35">
        <v>1</v>
      </c>
      <c r="F75" s="35">
        <v>1</v>
      </c>
      <c r="G75" s="49">
        <v>3</v>
      </c>
      <c r="I75" s="291">
        <v>69</v>
      </c>
      <c r="J75" s="600"/>
      <c r="K75" s="600"/>
      <c r="L75" s="600"/>
      <c r="M75" s="600"/>
    </row>
    <row r="76" spans="1:13" ht="13.5" x14ac:dyDescent="0.25">
      <c r="A76" s="704"/>
      <c r="B76" s="694" t="s">
        <v>72</v>
      </c>
      <c r="C76" s="739"/>
      <c r="D76" s="42">
        <v>6</v>
      </c>
      <c r="E76" s="42">
        <v>4</v>
      </c>
      <c r="F76" s="42">
        <v>5</v>
      </c>
      <c r="G76" s="527">
        <v>15</v>
      </c>
      <c r="I76" s="291" t="s">
        <v>595</v>
      </c>
      <c r="J76" s="600"/>
      <c r="K76" s="600"/>
      <c r="L76" s="600"/>
      <c r="M76" s="600"/>
    </row>
    <row r="77" spans="1:13" x14ac:dyDescent="0.2">
      <c r="A77" s="698" t="s">
        <v>603</v>
      </c>
      <c r="B77" s="698"/>
      <c r="C77" s="740"/>
      <c r="D77" s="40">
        <v>104</v>
      </c>
      <c r="E77" s="40">
        <v>21</v>
      </c>
      <c r="F77" s="40">
        <v>102</v>
      </c>
      <c r="G77" s="54">
        <v>227</v>
      </c>
      <c r="I77" s="291" t="s">
        <v>592</v>
      </c>
      <c r="J77" s="600"/>
      <c r="K77" s="600"/>
      <c r="L77" s="600"/>
      <c r="M77" s="600"/>
    </row>
    <row r="78" spans="1:13" x14ac:dyDescent="0.2">
      <c r="A78" s="711" t="s">
        <v>74</v>
      </c>
      <c r="B78" s="756" t="s">
        <v>75</v>
      </c>
      <c r="C78" s="310" t="s">
        <v>76</v>
      </c>
      <c r="D78" s="35">
        <v>3</v>
      </c>
      <c r="E78" s="35"/>
      <c r="F78" s="35"/>
      <c r="G78" s="49">
        <v>3</v>
      </c>
      <c r="I78" s="291">
        <v>85</v>
      </c>
      <c r="J78" s="600"/>
      <c r="K78" s="600"/>
      <c r="L78" s="600"/>
      <c r="M78" s="600"/>
    </row>
    <row r="79" spans="1:13" x14ac:dyDescent="0.2">
      <c r="A79" s="691"/>
      <c r="B79" s="757"/>
      <c r="C79" s="311" t="s">
        <v>77</v>
      </c>
      <c r="D79" s="35">
        <v>2</v>
      </c>
      <c r="E79" s="35"/>
      <c r="F79" s="35">
        <v>1</v>
      </c>
      <c r="G79" s="49">
        <v>3</v>
      </c>
      <c r="I79" s="291">
        <v>86</v>
      </c>
      <c r="J79" s="600"/>
      <c r="K79" s="600"/>
      <c r="L79" s="600"/>
      <c r="M79" s="600"/>
    </row>
    <row r="80" spans="1:13" x14ac:dyDescent="0.2">
      <c r="A80" s="691"/>
      <c r="B80" s="757"/>
      <c r="C80" s="311" t="s">
        <v>78</v>
      </c>
      <c r="D80" s="35">
        <v>1</v>
      </c>
      <c r="E80" s="35"/>
      <c r="F80" s="35">
        <v>1</v>
      </c>
      <c r="G80" s="49">
        <v>2</v>
      </c>
      <c r="I80" s="291">
        <v>87</v>
      </c>
      <c r="J80" s="600"/>
      <c r="K80" s="600"/>
      <c r="L80" s="600"/>
      <c r="M80" s="600"/>
    </row>
    <row r="81" spans="1:13" x14ac:dyDescent="0.2">
      <c r="A81" s="705" t="s">
        <v>79</v>
      </c>
      <c r="B81" s="705"/>
      <c r="C81" s="742"/>
      <c r="D81" s="40">
        <v>6</v>
      </c>
      <c r="E81" s="40"/>
      <c r="F81" s="40">
        <v>2</v>
      </c>
      <c r="G81" s="54">
        <v>8</v>
      </c>
      <c r="I81" s="291" t="s">
        <v>74</v>
      </c>
      <c r="J81" s="600"/>
      <c r="K81" s="600"/>
      <c r="L81" s="600"/>
      <c r="M81" s="600"/>
    </row>
    <row r="82" spans="1:13" ht="13.5" x14ac:dyDescent="0.25">
      <c r="A82" s="169"/>
      <c r="B82" s="169"/>
      <c r="C82" s="170"/>
      <c r="D82" s="171"/>
      <c r="E82" s="171"/>
      <c r="F82" s="171"/>
      <c r="G82" s="173"/>
      <c r="H82" s="173"/>
      <c r="J82" s="600"/>
      <c r="K82" s="600"/>
      <c r="L82" s="600"/>
      <c r="M82" s="600"/>
    </row>
    <row r="83" spans="1:13" ht="13.5" x14ac:dyDescent="0.2">
      <c r="A83" s="717" t="s">
        <v>442</v>
      </c>
      <c r="B83" s="717"/>
      <c r="C83" s="718"/>
      <c r="D83" s="38">
        <v>157</v>
      </c>
      <c r="E83" s="38">
        <v>183</v>
      </c>
      <c r="F83" s="38">
        <v>3</v>
      </c>
      <c r="G83" s="52">
        <v>343</v>
      </c>
      <c r="I83" s="291" t="s">
        <v>596</v>
      </c>
      <c r="J83" s="600"/>
      <c r="K83" s="600"/>
      <c r="L83" s="600"/>
      <c r="M83" s="600"/>
    </row>
    <row r="84" spans="1:13" ht="13.5" x14ac:dyDescent="0.2">
      <c r="A84" s="600"/>
      <c r="B84" s="600"/>
      <c r="C84" s="600"/>
      <c r="D84" s="171"/>
      <c r="E84" s="171"/>
      <c r="F84" s="171"/>
      <c r="G84" s="173"/>
    </row>
    <row r="85" spans="1:13" x14ac:dyDescent="0.2">
      <c r="A85" s="706" t="s">
        <v>4</v>
      </c>
      <c r="B85" s="707"/>
      <c r="C85" s="707"/>
      <c r="D85" s="26">
        <f>D83+D81+D77+D47+D17</f>
        <v>1000</v>
      </c>
      <c r="E85" s="26">
        <f t="shared" ref="E85:G85" si="0">E83+E81+E77+E47+E17</f>
        <v>212</v>
      </c>
      <c r="F85" s="26">
        <f t="shared" si="0"/>
        <v>243</v>
      </c>
      <c r="G85" s="52">
        <f t="shared" si="0"/>
        <v>1455</v>
      </c>
    </row>
  </sheetData>
  <mergeCells count="36">
    <mergeCell ref="A3:G3"/>
    <mergeCell ref="A9:A16"/>
    <mergeCell ref="B9:B12"/>
    <mergeCell ref="B13:C13"/>
    <mergeCell ref="B14:B15"/>
    <mergeCell ref="B16:C16"/>
    <mergeCell ref="A83:C83"/>
    <mergeCell ref="A18:A46"/>
    <mergeCell ref="A17:C17"/>
    <mergeCell ref="B18:B26"/>
    <mergeCell ref="B27:C27"/>
    <mergeCell ref="B28:B36"/>
    <mergeCell ref="B37:C37"/>
    <mergeCell ref="B38:B42"/>
    <mergeCell ref="B43:C43"/>
    <mergeCell ref="B76:C76"/>
    <mergeCell ref="A77:C77"/>
    <mergeCell ref="A78:A80"/>
    <mergeCell ref="B78:B80"/>
    <mergeCell ref="A81:C81"/>
    <mergeCell ref="A85:C85"/>
    <mergeCell ref="B44:B45"/>
    <mergeCell ref="B46:C46"/>
    <mergeCell ref="A47:C47"/>
    <mergeCell ref="A48:A76"/>
    <mergeCell ref="B48:B50"/>
    <mergeCell ref="B51:C51"/>
    <mergeCell ref="B52:B54"/>
    <mergeCell ref="B55:C55"/>
    <mergeCell ref="B56:B58"/>
    <mergeCell ref="B59:C59"/>
    <mergeCell ref="B60:B63"/>
    <mergeCell ref="B64:C64"/>
    <mergeCell ref="B65:B68"/>
    <mergeCell ref="B69:C69"/>
    <mergeCell ref="B70:B75"/>
  </mergeCells>
  <printOptions horizontalCentered="1"/>
  <pageMargins left="0.70866141732283472" right="0.70866141732283472" top="0.74803149606299213" bottom="0.74803149606299213" header="0.31496062992125984" footer="0.31496062992125984"/>
  <pageSetup paperSize="9" scale="80" firstPageNumber="43" fitToHeight="0" orientation="portrait" r:id="rId1"/>
  <headerFooter>
    <oddFooter>&amp;CPage &amp;P</oddFooter>
  </headerFooter>
  <rowBreaks count="1" manualBreakCount="1">
    <brk id="45"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J802"/>
  <sheetViews>
    <sheetView showGridLines="0" showZeros="0" showWhiteSpace="0" topLeftCell="A37" zoomScaleNormal="100" workbookViewId="0">
      <selection activeCell="P26" sqref="P26"/>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61" t="s">
        <v>309</v>
      </c>
      <c r="C27" s="662"/>
      <c r="D27" s="662"/>
      <c r="E27" s="662"/>
      <c r="F27" s="662"/>
      <c r="G27" s="662"/>
      <c r="H27" s="662"/>
      <c r="I27" s="663"/>
    </row>
    <row r="28" spans="2:9" ht="19.5" customHeight="1" x14ac:dyDescent="0.2">
      <c r="B28" s="664"/>
      <c r="C28" s="665"/>
      <c r="D28" s="665"/>
      <c r="E28" s="665"/>
      <c r="F28" s="665"/>
      <c r="G28" s="665"/>
      <c r="H28" s="665"/>
      <c r="I28" s="666"/>
    </row>
    <row r="29" spans="2:9" ht="30" customHeight="1" thickBot="1" x14ac:dyDescent="0.25">
      <c r="B29" s="667"/>
      <c r="C29" s="668"/>
      <c r="D29" s="668"/>
      <c r="E29" s="668"/>
      <c r="F29" s="668"/>
      <c r="G29" s="668"/>
      <c r="H29" s="668"/>
      <c r="I29" s="669"/>
    </row>
    <row r="30" spans="2:9" ht="13.5" thickTop="1" x14ac:dyDescent="0.2">
      <c r="B30" s="3"/>
      <c r="C30" s="3"/>
      <c r="D30" s="3"/>
    </row>
    <row r="31" spans="2:9" x14ac:dyDescent="0.2">
      <c r="B31" s="3"/>
      <c r="C31" s="3"/>
      <c r="D31" s="3"/>
    </row>
    <row r="32" spans="2:9" x14ac:dyDescent="0.2">
      <c r="B32" s="3"/>
      <c r="C32" s="3"/>
      <c r="D32" s="3"/>
    </row>
    <row r="33" spans="2:9" ht="15.75" x14ac:dyDescent="0.2">
      <c r="B33" s="670" t="s">
        <v>582</v>
      </c>
      <c r="C33" s="670"/>
      <c r="D33" s="670"/>
      <c r="E33" s="670"/>
      <c r="F33" s="670"/>
      <c r="G33" s="670"/>
      <c r="H33" s="670"/>
      <c r="I33" s="67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1"/>
      <c r="C46" s="10"/>
      <c r="D46" s="10"/>
      <c r="E46" s="10"/>
      <c r="F46" s="10"/>
      <c r="G46" s="10"/>
      <c r="H46" s="10"/>
      <c r="I46" s="10"/>
    </row>
    <row r="47" spans="2:9" x14ac:dyDescent="0.2">
      <c r="B47" s="10"/>
      <c r="C47" s="10"/>
      <c r="D47" s="10"/>
      <c r="E47" s="10"/>
      <c r="F47" s="10"/>
      <c r="G47" s="10"/>
      <c r="H47" s="10"/>
      <c r="I47" s="10"/>
    </row>
    <row r="48" spans="2:9" x14ac:dyDescent="0.2">
      <c r="B48" s="10"/>
      <c r="C48" s="10"/>
      <c r="D48" s="10"/>
      <c r="E48" s="10"/>
      <c r="F48" s="10"/>
      <c r="G48" s="10"/>
      <c r="H48" s="10"/>
      <c r="I48" s="10"/>
    </row>
    <row r="49" spans="2:10" x14ac:dyDescent="0.2">
      <c r="B49" s="10"/>
      <c r="C49" s="10"/>
      <c r="D49" s="10"/>
      <c r="E49" s="10"/>
      <c r="F49" s="10"/>
      <c r="G49" s="10"/>
      <c r="H49" s="10"/>
      <c r="I49" s="10"/>
    </row>
    <row r="50" spans="2:10" x14ac:dyDescent="0.2">
      <c r="B50" s="10"/>
      <c r="C50" s="10"/>
      <c r="D50" s="10"/>
      <c r="E50" s="10"/>
      <c r="F50" s="10"/>
      <c r="G50" s="10"/>
      <c r="H50" s="10"/>
      <c r="I50" s="10"/>
    </row>
    <row r="51" spans="2:10" x14ac:dyDescent="0.2">
      <c r="B51" s="11"/>
      <c r="C51" s="10"/>
      <c r="D51" s="10"/>
      <c r="E51" s="10"/>
      <c r="F51" s="10"/>
      <c r="G51" s="10"/>
      <c r="H51" s="10"/>
      <c r="I51" s="10"/>
    </row>
    <row r="52" spans="2:10" x14ac:dyDescent="0.2">
      <c r="B52" s="671" t="s">
        <v>1</v>
      </c>
      <c r="C52" s="672"/>
      <c r="D52" s="672"/>
      <c r="E52" s="672"/>
      <c r="F52" s="672"/>
      <c r="G52" s="672"/>
      <c r="H52" s="672"/>
      <c r="I52" s="672"/>
    </row>
    <row r="53" spans="2:10" ht="16.5" customHeight="1" x14ac:dyDescent="0.2">
      <c r="B53" s="672"/>
      <c r="C53" s="672"/>
      <c r="D53" s="672"/>
      <c r="E53" s="672"/>
      <c r="F53" s="672"/>
      <c r="G53" s="672"/>
      <c r="H53" s="672"/>
      <c r="I53" s="672"/>
    </row>
    <row r="54" spans="2:10" ht="16.5" customHeight="1" x14ac:dyDescent="0.2">
      <c r="B54" s="672"/>
      <c r="C54" s="672"/>
      <c r="D54" s="672"/>
      <c r="E54" s="672"/>
      <c r="F54" s="672"/>
      <c r="G54" s="672"/>
      <c r="H54" s="672"/>
      <c r="I54" s="672"/>
    </row>
    <row r="55" spans="2:10" ht="16.5" customHeight="1" x14ac:dyDescent="0.2">
      <c r="B55" s="672"/>
      <c r="C55" s="672"/>
      <c r="D55" s="672"/>
      <c r="E55" s="672"/>
      <c r="F55" s="672"/>
      <c r="G55" s="672"/>
      <c r="H55" s="672"/>
      <c r="I55" s="672"/>
    </row>
    <row r="56" spans="2:10" x14ac:dyDescent="0.2">
      <c r="B56" s="672"/>
      <c r="C56" s="672"/>
      <c r="D56" s="672"/>
      <c r="E56" s="672"/>
      <c r="F56" s="672"/>
      <c r="G56" s="672"/>
      <c r="H56" s="672"/>
      <c r="I56" s="672"/>
      <c r="J56" s="6"/>
    </row>
    <row r="57" spans="2:10" x14ac:dyDescent="0.2">
      <c r="B57" s="10"/>
      <c r="C57" s="10"/>
      <c r="D57" s="10"/>
      <c r="E57" s="10"/>
      <c r="F57" s="10"/>
      <c r="G57" s="10"/>
      <c r="H57" s="10"/>
      <c r="I57" s="10"/>
    </row>
    <row r="58" spans="2:10" x14ac:dyDescent="0.2">
      <c r="B58" s="3"/>
      <c r="C58" s="7"/>
      <c r="D58" s="7"/>
    </row>
    <row r="59" spans="2:10" x14ac:dyDescent="0.2">
      <c r="B59" s="8" t="s">
        <v>0</v>
      </c>
      <c r="C59" s="7"/>
      <c r="D59" s="7"/>
      <c r="I59" s="9" t="s">
        <v>583</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2" fitToHeight="0" orientation="portrait" r:id="rId1"/>
  <headerFooter>
    <oddFooter>&amp;CPage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rgb="FF92D050"/>
    <pageSetUpPr fitToPage="1"/>
  </sheetPr>
  <dimension ref="A1:N177"/>
  <sheetViews>
    <sheetView showGridLines="0" topLeftCell="A101" zoomScaleNormal="100" workbookViewId="0">
      <selection activeCell="P26" sqref="P26"/>
    </sheetView>
  </sheetViews>
  <sheetFormatPr baseColWidth="10" defaultRowHeight="12.75" x14ac:dyDescent="0.2"/>
  <cols>
    <col min="1" max="1" width="28.5" bestFit="1" customWidth="1"/>
    <col min="2" max="4" width="18.33203125" customWidth="1"/>
    <col min="5" max="5" width="9.83203125" bestFit="1" customWidth="1"/>
    <col min="6" max="6" width="35.5" bestFit="1" customWidth="1"/>
    <col min="7" max="7" width="6" bestFit="1" customWidth="1"/>
    <col min="8" max="8" width="3.6640625" customWidth="1"/>
    <col min="9" max="9" width="9.83203125" bestFit="1" customWidth="1"/>
    <col min="10" max="10" width="31.33203125" customWidth="1"/>
    <col min="11" max="11" width="9.6640625" customWidth="1"/>
    <col min="12" max="12" width="10.83203125" customWidth="1"/>
    <col min="13" max="13" width="14" customWidth="1"/>
  </cols>
  <sheetData>
    <row r="1" spans="1:14" x14ac:dyDescent="0.2">
      <c r="J1" s="435"/>
      <c r="K1" s="435"/>
      <c r="L1" s="435"/>
      <c r="M1" s="435"/>
      <c r="N1" s="435"/>
    </row>
    <row r="2" spans="1:14" ht="29.25" customHeight="1" x14ac:dyDescent="0.2">
      <c r="A2" s="685" t="s">
        <v>569</v>
      </c>
      <c r="B2" s="685"/>
      <c r="C2" s="685"/>
      <c r="D2" s="685"/>
      <c r="E2" s="110"/>
      <c r="F2" s="110"/>
      <c r="G2" s="110"/>
      <c r="H2" s="110"/>
      <c r="I2" s="110"/>
      <c r="J2" s="651"/>
      <c r="K2" s="436"/>
      <c r="L2" s="436"/>
      <c r="M2" s="436"/>
      <c r="N2" s="435"/>
    </row>
    <row r="3" spans="1:14" x14ac:dyDescent="0.2">
      <c r="J3" s="435"/>
      <c r="K3" s="435"/>
      <c r="L3" s="435"/>
      <c r="M3" s="435"/>
      <c r="N3" s="435"/>
    </row>
    <row r="4" spans="1:14" x14ac:dyDescent="0.2">
      <c r="J4" s="435"/>
      <c r="K4" s="435"/>
      <c r="L4" s="435"/>
      <c r="M4" s="435"/>
      <c r="N4" s="435"/>
    </row>
    <row r="5" spans="1:14" x14ac:dyDescent="0.2">
      <c r="B5" s="685" t="s">
        <v>316</v>
      </c>
      <c r="C5" s="685"/>
      <c r="J5" s="435"/>
      <c r="K5" s="435"/>
      <c r="L5" s="435"/>
      <c r="M5" s="435"/>
      <c r="N5" s="435"/>
    </row>
    <row r="6" spans="1:14" ht="27.75" customHeight="1" x14ac:dyDescent="0.2">
      <c r="A6" s="219" t="s">
        <v>317</v>
      </c>
      <c r="B6" s="255" t="s">
        <v>314</v>
      </c>
      <c r="C6" s="255" t="s">
        <v>315</v>
      </c>
      <c r="D6" s="117" t="s">
        <v>80</v>
      </c>
      <c r="I6" s="600"/>
      <c r="J6" s="652"/>
      <c r="K6" s="435"/>
      <c r="L6" s="435"/>
      <c r="M6" s="435"/>
      <c r="N6" s="435"/>
    </row>
    <row r="7" spans="1:14" s="33" customFormat="1" x14ac:dyDescent="0.2">
      <c r="A7" s="256"/>
      <c r="B7" s="257"/>
      <c r="C7" s="257"/>
      <c r="D7" s="31"/>
      <c r="I7" s="600"/>
      <c r="J7" s="558"/>
      <c r="K7" s="453"/>
      <c r="L7" s="435"/>
      <c r="M7" s="453"/>
      <c r="N7" s="453"/>
    </row>
    <row r="8" spans="1:14" x14ac:dyDescent="0.2">
      <c r="A8" s="578" t="s">
        <v>255</v>
      </c>
      <c r="B8" s="73">
        <v>1466</v>
      </c>
      <c r="C8" s="73">
        <v>5649</v>
      </c>
      <c r="D8" s="602">
        <f>C8+B8</f>
        <v>7115</v>
      </c>
      <c r="I8" s="600"/>
      <c r="J8" s="558"/>
      <c r="K8" s="435"/>
      <c r="L8" s="435"/>
      <c r="M8" s="435"/>
      <c r="N8" s="435"/>
    </row>
    <row r="9" spans="1:14" x14ac:dyDescent="0.2">
      <c r="A9" s="587" t="s">
        <v>121</v>
      </c>
      <c r="B9" s="16">
        <v>178</v>
      </c>
      <c r="C9" s="16">
        <v>15</v>
      </c>
      <c r="D9" s="188">
        <f t="shared" ref="D9:D76" si="0">C9+B9</f>
        <v>193</v>
      </c>
      <c r="I9" s="600"/>
      <c r="J9" s="558"/>
      <c r="K9" s="435"/>
      <c r="L9" s="435"/>
      <c r="M9" s="435"/>
      <c r="N9" s="435"/>
    </row>
    <row r="10" spans="1:14" x14ac:dyDescent="0.2">
      <c r="A10" s="587" t="s">
        <v>120</v>
      </c>
      <c r="B10" s="19">
        <v>311</v>
      </c>
      <c r="C10" s="19">
        <v>5566</v>
      </c>
      <c r="D10" s="189">
        <f t="shared" si="0"/>
        <v>5877</v>
      </c>
      <c r="I10" s="600"/>
      <c r="J10" s="558"/>
      <c r="K10" s="435"/>
      <c r="L10" s="435"/>
      <c r="M10" s="435"/>
      <c r="N10" s="435"/>
    </row>
    <row r="11" spans="1:14" x14ac:dyDescent="0.2">
      <c r="A11" s="305" t="s">
        <v>310</v>
      </c>
      <c r="B11" s="16">
        <v>158</v>
      </c>
      <c r="C11" s="16">
        <v>4</v>
      </c>
      <c r="D11" s="188">
        <f t="shared" si="0"/>
        <v>162</v>
      </c>
      <c r="I11" s="600"/>
      <c r="J11" s="652"/>
      <c r="K11" s="435"/>
      <c r="L11" s="435"/>
      <c r="M11" s="435"/>
      <c r="N11" s="435"/>
    </row>
    <row r="12" spans="1:14" x14ac:dyDescent="0.2">
      <c r="A12" s="587" t="s">
        <v>122</v>
      </c>
      <c r="B12" s="16">
        <v>819</v>
      </c>
      <c r="C12" s="16">
        <v>64</v>
      </c>
      <c r="D12" s="188">
        <f t="shared" si="0"/>
        <v>883</v>
      </c>
      <c r="I12" s="600"/>
      <c r="J12" s="612"/>
      <c r="L12" s="435"/>
    </row>
    <row r="13" spans="1:14" x14ac:dyDescent="0.2">
      <c r="A13" s="578" t="s">
        <v>256</v>
      </c>
      <c r="B13" s="73">
        <v>337</v>
      </c>
      <c r="C13" s="73">
        <v>37</v>
      </c>
      <c r="D13" s="602">
        <f t="shared" si="0"/>
        <v>374</v>
      </c>
      <c r="I13" s="600"/>
      <c r="J13" s="617"/>
      <c r="L13" s="435"/>
    </row>
    <row r="14" spans="1:14" x14ac:dyDescent="0.2">
      <c r="A14" s="305" t="s">
        <v>123</v>
      </c>
      <c r="B14" s="16"/>
      <c r="C14" s="16"/>
      <c r="D14" s="188"/>
      <c r="I14" s="600"/>
      <c r="J14" s="612"/>
      <c r="L14" s="435"/>
    </row>
    <row r="15" spans="1:14" x14ac:dyDescent="0.2">
      <c r="A15" s="587" t="s">
        <v>124</v>
      </c>
      <c r="B15" s="16">
        <v>337</v>
      </c>
      <c r="C15" s="16">
        <v>37</v>
      </c>
      <c r="D15" s="188">
        <f t="shared" si="0"/>
        <v>374</v>
      </c>
      <c r="I15" s="600"/>
      <c r="J15" s="612"/>
      <c r="L15" s="435"/>
    </row>
    <row r="16" spans="1:14" x14ac:dyDescent="0.2">
      <c r="A16" s="578" t="s">
        <v>230</v>
      </c>
      <c r="B16" s="73">
        <v>2435</v>
      </c>
      <c r="C16" s="73">
        <v>134</v>
      </c>
      <c r="D16" s="602">
        <f t="shared" si="0"/>
        <v>2569</v>
      </c>
      <c r="I16" s="600"/>
      <c r="J16" s="612"/>
      <c r="L16" s="435"/>
    </row>
    <row r="17" spans="1:12" x14ac:dyDescent="0.2">
      <c r="A17" s="587" t="s">
        <v>126</v>
      </c>
      <c r="B17" s="16">
        <v>297</v>
      </c>
      <c r="C17" s="16">
        <v>18</v>
      </c>
      <c r="D17" s="188">
        <f t="shared" si="0"/>
        <v>315</v>
      </c>
      <c r="I17" s="600"/>
      <c r="J17" s="617"/>
      <c r="L17" s="435"/>
    </row>
    <row r="18" spans="1:12" x14ac:dyDescent="0.2">
      <c r="A18" s="305" t="s">
        <v>125</v>
      </c>
      <c r="B18" s="16">
        <v>2078</v>
      </c>
      <c r="C18" s="16">
        <v>112</v>
      </c>
      <c r="D18" s="188">
        <f t="shared" si="0"/>
        <v>2190</v>
      </c>
      <c r="I18" s="600"/>
      <c r="J18" s="612"/>
      <c r="L18" s="435"/>
    </row>
    <row r="19" spans="1:12" x14ac:dyDescent="0.2">
      <c r="A19" s="587" t="s">
        <v>479</v>
      </c>
      <c r="B19" s="16">
        <v>60</v>
      </c>
      <c r="C19" s="16">
        <v>4</v>
      </c>
      <c r="D19" s="188">
        <f t="shared" si="0"/>
        <v>64</v>
      </c>
      <c r="I19" s="600"/>
      <c r="J19" s="612"/>
      <c r="L19" s="435"/>
    </row>
    <row r="20" spans="1:12" x14ac:dyDescent="0.2">
      <c r="A20" s="578" t="s">
        <v>231</v>
      </c>
      <c r="B20" s="73">
        <v>2424</v>
      </c>
      <c r="C20" s="73">
        <v>128</v>
      </c>
      <c r="D20" s="602">
        <f t="shared" si="0"/>
        <v>2552</v>
      </c>
      <c r="I20" s="600"/>
      <c r="J20" s="612"/>
      <c r="L20" s="435"/>
    </row>
    <row r="21" spans="1:12" x14ac:dyDescent="0.2">
      <c r="A21" s="587" t="s">
        <v>127</v>
      </c>
      <c r="B21" s="19"/>
      <c r="C21" s="19"/>
      <c r="D21" s="189"/>
      <c r="I21" s="600"/>
      <c r="J21" s="612"/>
      <c r="L21" s="435"/>
    </row>
    <row r="22" spans="1:12" x14ac:dyDescent="0.2">
      <c r="A22" s="587" t="s">
        <v>128</v>
      </c>
      <c r="B22" s="16">
        <v>755</v>
      </c>
      <c r="C22" s="16">
        <v>31</v>
      </c>
      <c r="D22" s="188">
        <f t="shared" si="0"/>
        <v>786</v>
      </c>
      <c r="I22" s="600"/>
      <c r="J22" s="617"/>
      <c r="L22" s="435"/>
    </row>
    <row r="23" spans="1:12" x14ac:dyDescent="0.2">
      <c r="A23" s="587" t="s">
        <v>129</v>
      </c>
      <c r="B23" s="16">
        <v>200</v>
      </c>
      <c r="C23" s="16">
        <v>18</v>
      </c>
      <c r="D23" s="188">
        <f t="shared" si="0"/>
        <v>218</v>
      </c>
      <c r="I23" s="600"/>
      <c r="J23" s="612"/>
      <c r="L23" s="435"/>
    </row>
    <row r="24" spans="1:12" x14ac:dyDescent="0.2">
      <c r="A24" s="305" t="s">
        <v>130</v>
      </c>
      <c r="B24" s="16">
        <v>688</v>
      </c>
      <c r="C24" s="16">
        <v>16</v>
      </c>
      <c r="D24" s="188">
        <f t="shared" si="0"/>
        <v>704</v>
      </c>
      <c r="I24" s="600"/>
      <c r="J24" s="612"/>
      <c r="L24" s="435"/>
    </row>
    <row r="25" spans="1:12" x14ac:dyDescent="0.2">
      <c r="A25" s="587" t="s">
        <v>131</v>
      </c>
      <c r="B25" s="22">
        <v>781</v>
      </c>
      <c r="C25" s="22">
        <v>63</v>
      </c>
      <c r="D25" s="214">
        <f t="shared" si="0"/>
        <v>844</v>
      </c>
      <c r="I25" s="600"/>
      <c r="J25" s="617"/>
      <c r="L25" s="435"/>
    </row>
    <row r="26" spans="1:12" x14ac:dyDescent="0.2">
      <c r="A26" s="578" t="s">
        <v>232</v>
      </c>
      <c r="B26" s="73">
        <v>2001</v>
      </c>
      <c r="C26" s="73">
        <v>198</v>
      </c>
      <c r="D26" s="27">
        <f t="shared" si="0"/>
        <v>2199</v>
      </c>
      <c r="I26" s="600"/>
      <c r="J26" s="612"/>
      <c r="L26" s="435"/>
    </row>
    <row r="27" spans="1:12" x14ac:dyDescent="0.2">
      <c r="A27" s="305" t="s">
        <v>132</v>
      </c>
      <c r="B27" s="16">
        <v>1903</v>
      </c>
      <c r="C27" s="16">
        <v>197</v>
      </c>
      <c r="D27" s="188">
        <f t="shared" si="0"/>
        <v>2100</v>
      </c>
      <c r="I27" s="600"/>
      <c r="J27" s="612"/>
      <c r="L27" s="435"/>
    </row>
    <row r="28" spans="1:12" x14ac:dyDescent="0.2">
      <c r="A28" s="587" t="s">
        <v>584</v>
      </c>
      <c r="B28" s="25">
        <v>98</v>
      </c>
      <c r="C28" s="25">
        <v>1</v>
      </c>
      <c r="D28" s="263">
        <f t="shared" si="0"/>
        <v>99</v>
      </c>
      <c r="I28" s="600"/>
      <c r="J28" s="617"/>
      <c r="L28" s="435"/>
    </row>
    <row r="29" spans="1:12" x14ac:dyDescent="0.2">
      <c r="A29" s="578" t="s">
        <v>233</v>
      </c>
      <c r="B29" s="73">
        <v>3055</v>
      </c>
      <c r="C29" s="73">
        <v>207</v>
      </c>
      <c r="D29" s="602">
        <f t="shared" si="0"/>
        <v>3262</v>
      </c>
      <c r="I29" s="600"/>
      <c r="J29" s="653"/>
      <c r="K29" s="539"/>
      <c r="L29" s="435"/>
    </row>
    <row r="30" spans="1:12" x14ac:dyDescent="0.2">
      <c r="A30" s="587" t="s">
        <v>585</v>
      </c>
      <c r="B30" s="16">
        <v>2942</v>
      </c>
      <c r="C30" s="16">
        <v>193</v>
      </c>
      <c r="D30" s="188">
        <f t="shared" si="0"/>
        <v>3135</v>
      </c>
      <c r="I30" s="600"/>
      <c r="J30" s="654"/>
      <c r="K30" s="539"/>
      <c r="L30" s="435"/>
    </row>
    <row r="31" spans="1:12" x14ac:dyDescent="0.2">
      <c r="A31" s="305" t="s">
        <v>554</v>
      </c>
      <c r="B31" s="16">
        <v>113</v>
      </c>
      <c r="C31" s="16">
        <v>14</v>
      </c>
      <c r="D31" s="188">
        <f t="shared" si="0"/>
        <v>127</v>
      </c>
      <c r="I31" s="600"/>
      <c r="J31" s="653"/>
      <c r="K31" s="539"/>
      <c r="L31" s="435"/>
    </row>
    <row r="32" spans="1:12" x14ac:dyDescent="0.2">
      <c r="A32" s="578" t="s">
        <v>234</v>
      </c>
      <c r="B32" s="73">
        <v>584</v>
      </c>
      <c r="C32" s="73">
        <v>90</v>
      </c>
      <c r="D32" s="27">
        <f t="shared" si="0"/>
        <v>674</v>
      </c>
      <c r="I32" s="600"/>
      <c r="J32" s="653"/>
      <c r="K32" s="539"/>
      <c r="L32" s="435"/>
    </row>
    <row r="33" spans="1:12" x14ac:dyDescent="0.2">
      <c r="A33" s="587" t="s">
        <v>133</v>
      </c>
      <c r="B33" s="16">
        <v>584</v>
      </c>
      <c r="C33" s="16">
        <v>90</v>
      </c>
      <c r="D33" s="188">
        <f t="shared" si="0"/>
        <v>674</v>
      </c>
      <c r="I33" s="600"/>
      <c r="J33" s="653"/>
      <c r="K33" s="539"/>
      <c r="L33" s="435"/>
    </row>
    <row r="34" spans="1:12" x14ac:dyDescent="0.2">
      <c r="A34" s="578" t="s">
        <v>235</v>
      </c>
      <c r="B34" s="73">
        <v>3052</v>
      </c>
      <c r="C34" s="73">
        <v>272</v>
      </c>
      <c r="D34" s="602">
        <f t="shared" si="0"/>
        <v>3324</v>
      </c>
      <c r="I34" s="600"/>
      <c r="J34" s="653"/>
      <c r="K34" s="539"/>
      <c r="L34" s="435"/>
    </row>
    <row r="35" spans="1:12" x14ac:dyDescent="0.2">
      <c r="A35" s="587" t="s">
        <v>134</v>
      </c>
      <c r="B35" s="19">
        <v>221</v>
      </c>
      <c r="C35" s="19">
        <v>0</v>
      </c>
      <c r="D35" s="189">
        <f t="shared" si="0"/>
        <v>221</v>
      </c>
      <c r="I35" s="600"/>
      <c r="J35" s="653"/>
      <c r="K35" s="539"/>
      <c r="L35" s="435"/>
    </row>
    <row r="36" spans="1:12" x14ac:dyDescent="0.2">
      <c r="A36" s="587" t="s">
        <v>508</v>
      </c>
      <c r="B36" s="16">
        <v>136</v>
      </c>
      <c r="C36" s="16">
        <v>24</v>
      </c>
      <c r="D36" s="603">
        <f t="shared" si="0"/>
        <v>160</v>
      </c>
      <c r="I36" s="600"/>
      <c r="J36" s="612"/>
      <c r="L36" s="435"/>
    </row>
    <row r="37" spans="1:12" x14ac:dyDescent="0.2">
      <c r="A37" s="587" t="s">
        <v>135</v>
      </c>
      <c r="B37" s="16">
        <v>537</v>
      </c>
      <c r="C37" s="16">
        <v>50</v>
      </c>
      <c r="D37" s="188">
        <f t="shared" si="0"/>
        <v>587</v>
      </c>
      <c r="I37" s="600"/>
      <c r="J37" s="617"/>
      <c r="L37" s="435"/>
    </row>
    <row r="38" spans="1:12" x14ac:dyDescent="0.2">
      <c r="A38" s="587" t="s">
        <v>136</v>
      </c>
      <c r="B38" s="16"/>
      <c r="C38" s="16"/>
      <c r="D38" s="188"/>
      <c r="I38" s="600"/>
      <c r="J38" s="612"/>
      <c r="L38" s="435"/>
    </row>
    <row r="39" spans="1:12" x14ac:dyDescent="0.2">
      <c r="A39" s="587" t="s">
        <v>137</v>
      </c>
      <c r="B39" s="16">
        <v>1200</v>
      </c>
      <c r="C39" s="16">
        <v>14</v>
      </c>
      <c r="D39" s="188">
        <f t="shared" si="0"/>
        <v>1214</v>
      </c>
      <c r="I39" s="600"/>
      <c r="J39" s="617"/>
      <c r="L39" s="435"/>
    </row>
    <row r="40" spans="1:12" x14ac:dyDescent="0.2">
      <c r="A40" s="587" t="s">
        <v>138</v>
      </c>
      <c r="B40" s="16">
        <v>954</v>
      </c>
      <c r="C40" s="16">
        <v>116</v>
      </c>
      <c r="D40" s="603">
        <f t="shared" si="0"/>
        <v>1070</v>
      </c>
      <c r="I40" s="600"/>
      <c r="J40" s="612"/>
      <c r="L40" s="435"/>
    </row>
    <row r="41" spans="1:12" x14ac:dyDescent="0.2">
      <c r="A41" s="587" t="s">
        <v>139</v>
      </c>
      <c r="B41" s="16">
        <v>4</v>
      </c>
      <c r="C41" s="16">
        <v>68</v>
      </c>
      <c r="D41" s="188">
        <f t="shared" si="0"/>
        <v>72</v>
      </c>
      <c r="I41" s="600"/>
      <c r="J41" s="617"/>
      <c r="L41" s="435"/>
    </row>
    <row r="42" spans="1:12" x14ac:dyDescent="0.2">
      <c r="A42" s="578" t="s">
        <v>236</v>
      </c>
      <c r="B42" s="73">
        <v>1446</v>
      </c>
      <c r="C42" s="73">
        <v>364</v>
      </c>
      <c r="D42" s="602">
        <f t="shared" si="0"/>
        <v>1810</v>
      </c>
      <c r="I42" s="600"/>
      <c r="J42" s="612"/>
      <c r="L42" s="435"/>
    </row>
    <row r="43" spans="1:12" x14ac:dyDescent="0.2">
      <c r="A43" s="303" t="s">
        <v>140</v>
      </c>
      <c r="B43" s="16">
        <v>1446</v>
      </c>
      <c r="C43" s="16">
        <v>364</v>
      </c>
      <c r="D43" s="188">
        <f t="shared" si="0"/>
        <v>1810</v>
      </c>
      <c r="I43" s="600"/>
      <c r="J43" s="612"/>
      <c r="L43" s="435"/>
    </row>
    <row r="44" spans="1:12" x14ac:dyDescent="0.2">
      <c r="A44" s="587" t="s">
        <v>141</v>
      </c>
      <c r="B44" s="16"/>
      <c r="C44" s="16"/>
      <c r="D44" s="188"/>
      <c r="I44" s="600"/>
      <c r="J44" s="612"/>
      <c r="L44" s="435"/>
    </row>
    <row r="45" spans="1:12" x14ac:dyDescent="0.2">
      <c r="A45" s="578" t="s">
        <v>237</v>
      </c>
      <c r="B45" s="73">
        <v>1362</v>
      </c>
      <c r="C45" s="73">
        <v>99</v>
      </c>
      <c r="D45" s="602">
        <f t="shared" si="0"/>
        <v>1461</v>
      </c>
      <c r="I45" s="600"/>
      <c r="J45" s="617"/>
      <c r="L45" s="435"/>
    </row>
    <row r="46" spans="1:12" x14ac:dyDescent="0.2">
      <c r="A46" s="303" t="s">
        <v>142</v>
      </c>
      <c r="B46" s="16">
        <v>1362</v>
      </c>
      <c r="C46" s="16">
        <v>99</v>
      </c>
      <c r="D46" s="188">
        <f t="shared" si="0"/>
        <v>1461</v>
      </c>
      <c r="I46" s="600"/>
      <c r="J46" s="612"/>
      <c r="L46" s="435"/>
    </row>
    <row r="47" spans="1:12" x14ac:dyDescent="0.2">
      <c r="A47" s="587" t="s">
        <v>553</v>
      </c>
      <c r="B47" s="19"/>
      <c r="C47" s="19"/>
      <c r="D47" s="603"/>
      <c r="I47" s="600"/>
      <c r="J47" s="617"/>
      <c r="L47" s="435"/>
    </row>
    <row r="48" spans="1:12" x14ac:dyDescent="0.2">
      <c r="A48" s="587" t="s">
        <v>143</v>
      </c>
      <c r="B48" s="16"/>
      <c r="C48" s="16"/>
      <c r="D48" s="188"/>
      <c r="I48" s="600"/>
      <c r="J48" s="612"/>
      <c r="L48" s="435"/>
    </row>
    <row r="49" spans="1:12" s="600" customFormat="1" x14ac:dyDescent="0.2">
      <c r="A49" s="141" t="s">
        <v>144</v>
      </c>
      <c r="B49" s="16"/>
      <c r="C49" s="16"/>
      <c r="D49" s="188"/>
      <c r="J49" s="612"/>
      <c r="L49" s="435"/>
    </row>
    <row r="50" spans="1:12" x14ac:dyDescent="0.2">
      <c r="A50" s="578" t="s">
        <v>238</v>
      </c>
      <c r="B50" s="73"/>
      <c r="C50" s="73"/>
      <c r="D50" s="27"/>
      <c r="I50" s="600"/>
      <c r="J50" s="612"/>
      <c r="L50" s="435"/>
    </row>
    <row r="51" spans="1:12" x14ac:dyDescent="0.2">
      <c r="A51" s="306" t="s">
        <v>555</v>
      </c>
      <c r="B51" s="16"/>
      <c r="C51" s="16"/>
      <c r="D51" s="188"/>
      <c r="I51" s="600"/>
      <c r="J51" s="612"/>
      <c r="L51" s="435"/>
    </row>
    <row r="52" spans="1:12" x14ac:dyDescent="0.2">
      <c r="A52" s="578" t="s">
        <v>556</v>
      </c>
      <c r="B52" s="73"/>
      <c r="C52" s="73"/>
      <c r="D52" s="602"/>
      <c r="I52" s="600"/>
      <c r="J52" s="612"/>
      <c r="L52" s="435"/>
    </row>
    <row r="53" spans="1:12" x14ac:dyDescent="0.2">
      <c r="A53" s="587" t="s">
        <v>557</v>
      </c>
      <c r="B53" s="19"/>
      <c r="C53" s="19"/>
      <c r="D53" s="189"/>
      <c r="I53" s="600"/>
      <c r="J53" s="612"/>
      <c r="L53" s="435"/>
    </row>
    <row r="54" spans="1:12" x14ac:dyDescent="0.2">
      <c r="A54" s="578" t="s">
        <v>586</v>
      </c>
      <c r="B54" s="73">
        <v>601</v>
      </c>
      <c r="C54" s="73">
        <v>37</v>
      </c>
      <c r="D54" s="602">
        <f t="shared" si="0"/>
        <v>638</v>
      </c>
      <c r="I54" s="600"/>
      <c r="J54" s="612"/>
      <c r="L54" s="435"/>
    </row>
    <row r="55" spans="1:12" x14ac:dyDescent="0.2">
      <c r="A55" s="587" t="s">
        <v>431</v>
      </c>
      <c r="B55" s="19">
        <v>82</v>
      </c>
      <c r="C55" s="19">
        <v>22</v>
      </c>
      <c r="D55" s="189">
        <f t="shared" si="0"/>
        <v>104</v>
      </c>
      <c r="I55" s="600"/>
      <c r="J55" s="612"/>
      <c r="L55" s="435"/>
    </row>
    <row r="56" spans="1:12" x14ac:dyDescent="0.2">
      <c r="A56" s="587" t="s">
        <v>145</v>
      </c>
      <c r="B56" s="19">
        <v>304</v>
      </c>
      <c r="C56" s="19">
        <v>9</v>
      </c>
      <c r="D56" s="189">
        <f t="shared" si="0"/>
        <v>313</v>
      </c>
      <c r="I56" s="600"/>
      <c r="J56" s="653"/>
      <c r="K56" s="539"/>
      <c r="L56" s="435"/>
    </row>
    <row r="57" spans="1:12" x14ac:dyDescent="0.2">
      <c r="A57" s="305" t="s">
        <v>146</v>
      </c>
      <c r="B57" s="19">
        <v>215</v>
      </c>
      <c r="C57" s="19">
        <v>6</v>
      </c>
      <c r="D57" s="189">
        <f t="shared" si="0"/>
        <v>221</v>
      </c>
      <c r="I57" s="600"/>
      <c r="J57" s="653"/>
      <c r="K57" s="539"/>
      <c r="L57" s="435"/>
    </row>
    <row r="58" spans="1:12" x14ac:dyDescent="0.2">
      <c r="A58" s="578" t="s">
        <v>239</v>
      </c>
      <c r="B58" s="73">
        <v>804</v>
      </c>
      <c r="C58" s="73">
        <v>72</v>
      </c>
      <c r="D58" s="602">
        <f t="shared" si="0"/>
        <v>876</v>
      </c>
      <c r="I58" s="600"/>
      <c r="J58" s="653"/>
      <c r="K58" s="539"/>
      <c r="L58" s="435"/>
    </row>
    <row r="59" spans="1:12" x14ac:dyDescent="0.2">
      <c r="A59" s="587" t="s">
        <v>147</v>
      </c>
      <c r="B59" s="19">
        <v>804</v>
      </c>
      <c r="C59" s="19">
        <v>72</v>
      </c>
      <c r="D59" s="189">
        <f t="shared" si="0"/>
        <v>876</v>
      </c>
      <c r="I59" s="600"/>
      <c r="J59" s="654"/>
      <c r="K59" s="539"/>
      <c r="L59" s="435"/>
    </row>
    <row r="60" spans="1:12" x14ac:dyDescent="0.2">
      <c r="A60" s="578" t="s">
        <v>240</v>
      </c>
      <c r="B60" s="73">
        <v>7409</v>
      </c>
      <c r="C60" s="73">
        <v>647</v>
      </c>
      <c r="D60" s="602">
        <f t="shared" si="0"/>
        <v>8056</v>
      </c>
      <c r="I60" s="600"/>
      <c r="J60" s="653"/>
      <c r="K60" s="539"/>
      <c r="L60" s="435"/>
    </row>
    <row r="61" spans="1:12" x14ac:dyDescent="0.2">
      <c r="A61" s="587" t="s">
        <v>148</v>
      </c>
      <c r="B61" s="16">
        <v>1299</v>
      </c>
      <c r="C61" s="16">
        <v>150</v>
      </c>
      <c r="D61" s="188">
        <f t="shared" si="0"/>
        <v>1449</v>
      </c>
      <c r="I61" s="600"/>
      <c r="J61" s="654"/>
      <c r="K61" s="539"/>
      <c r="L61" s="435"/>
    </row>
    <row r="62" spans="1:12" x14ac:dyDescent="0.2">
      <c r="A62" s="587" t="s">
        <v>149</v>
      </c>
      <c r="B62" s="16">
        <v>1287</v>
      </c>
      <c r="C62" s="16">
        <v>137</v>
      </c>
      <c r="D62" s="188">
        <f t="shared" si="0"/>
        <v>1424</v>
      </c>
      <c r="I62" s="600"/>
      <c r="J62" s="653"/>
      <c r="K62" s="539"/>
      <c r="L62" s="435"/>
    </row>
    <row r="63" spans="1:12" x14ac:dyDescent="0.2">
      <c r="A63" s="587" t="s">
        <v>150</v>
      </c>
      <c r="B63" s="16">
        <v>921</v>
      </c>
      <c r="C63" s="16">
        <v>78</v>
      </c>
      <c r="D63" s="188">
        <f t="shared" si="0"/>
        <v>999</v>
      </c>
      <c r="I63" s="600"/>
      <c r="J63" s="653"/>
      <c r="K63" s="539"/>
      <c r="L63" s="435"/>
    </row>
    <row r="64" spans="1:12" x14ac:dyDescent="0.2">
      <c r="A64" s="587" t="s">
        <v>151</v>
      </c>
      <c r="B64" s="16">
        <v>1205</v>
      </c>
      <c r="C64" s="16">
        <v>102</v>
      </c>
      <c r="D64" s="188">
        <f t="shared" si="0"/>
        <v>1307</v>
      </c>
      <c r="I64" s="600"/>
      <c r="J64" s="653"/>
      <c r="K64" s="539"/>
      <c r="L64" s="435"/>
    </row>
    <row r="65" spans="1:12" x14ac:dyDescent="0.2">
      <c r="A65" s="587" t="s">
        <v>152</v>
      </c>
      <c r="B65" s="16">
        <v>232</v>
      </c>
      <c r="C65" s="16">
        <v>12</v>
      </c>
      <c r="D65" s="188">
        <f t="shared" si="0"/>
        <v>244</v>
      </c>
      <c r="I65" s="600"/>
      <c r="J65" s="653"/>
      <c r="K65" s="539"/>
      <c r="L65" s="435"/>
    </row>
    <row r="66" spans="1:12" x14ac:dyDescent="0.2">
      <c r="A66" s="587" t="s">
        <v>587</v>
      </c>
      <c r="B66" s="16">
        <v>37</v>
      </c>
      <c r="C66" s="16"/>
      <c r="D66" s="188">
        <f t="shared" si="0"/>
        <v>37</v>
      </c>
      <c r="I66" s="600"/>
      <c r="J66" s="653"/>
      <c r="K66" s="539"/>
      <c r="L66" s="435"/>
    </row>
    <row r="67" spans="1:12" x14ac:dyDescent="0.2">
      <c r="A67" s="587" t="s">
        <v>153</v>
      </c>
      <c r="B67" s="16">
        <v>268</v>
      </c>
      <c r="C67" s="16">
        <v>10</v>
      </c>
      <c r="D67" s="188">
        <f t="shared" si="0"/>
        <v>278</v>
      </c>
      <c r="I67" s="600"/>
      <c r="J67" s="612"/>
      <c r="L67" s="435"/>
    </row>
    <row r="68" spans="1:12" x14ac:dyDescent="0.2">
      <c r="A68" s="587" t="s">
        <v>154</v>
      </c>
      <c r="B68" s="16">
        <v>1361</v>
      </c>
      <c r="C68" s="16">
        <v>37</v>
      </c>
      <c r="D68" s="188">
        <f t="shared" si="0"/>
        <v>1398</v>
      </c>
      <c r="I68" s="600"/>
      <c r="J68" s="612"/>
      <c r="L68" s="435"/>
    </row>
    <row r="69" spans="1:12" x14ac:dyDescent="0.2">
      <c r="A69" s="587" t="s">
        <v>155</v>
      </c>
      <c r="B69" s="19">
        <v>34</v>
      </c>
      <c r="C69" s="19">
        <v>2</v>
      </c>
      <c r="D69" s="189">
        <f t="shared" si="0"/>
        <v>36</v>
      </c>
      <c r="I69" s="600"/>
      <c r="J69" s="612"/>
      <c r="L69" s="435"/>
    </row>
    <row r="70" spans="1:12" x14ac:dyDescent="0.2">
      <c r="A70" s="305" t="s">
        <v>156</v>
      </c>
      <c r="B70" s="19">
        <v>765</v>
      </c>
      <c r="C70" s="19">
        <v>119</v>
      </c>
      <c r="D70" s="189">
        <f t="shared" si="0"/>
        <v>884</v>
      </c>
      <c r="I70" s="600"/>
      <c r="J70" s="612"/>
      <c r="L70" s="435"/>
    </row>
    <row r="71" spans="1:12" x14ac:dyDescent="0.2">
      <c r="A71" s="578" t="s">
        <v>241</v>
      </c>
      <c r="B71" s="73">
        <v>610</v>
      </c>
      <c r="C71" s="73">
        <v>11</v>
      </c>
      <c r="D71" s="602">
        <f t="shared" si="0"/>
        <v>621</v>
      </c>
      <c r="I71" s="600"/>
      <c r="J71" s="612"/>
      <c r="L71" s="435"/>
    </row>
    <row r="72" spans="1:12" x14ac:dyDescent="0.2">
      <c r="A72" s="303" t="s">
        <v>157</v>
      </c>
      <c r="B72" s="22">
        <v>610</v>
      </c>
      <c r="C72" s="22">
        <v>11</v>
      </c>
      <c r="D72" s="214">
        <f t="shared" si="0"/>
        <v>621</v>
      </c>
      <c r="I72" s="600"/>
      <c r="J72" s="617"/>
      <c r="L72" s="435"/>
    </row>
    <row r="73" spans="1:12" x14ac:dyDescent="0.2">
      <c r="A73" s="578" t="s">
        <v>242</v>
      </c>
      <c r="B73" s="73">
        <v>8267</v>
      </c>
      <c r="C73" s="73">
        <v>529</v>
      </c>
      <c r="D73" s="27">
        <f t="shared" si="0"/>
        <v>8796</v>
      </c>
      <c r="I73" s="600"/>
      <c r="J73" s="612"/>
      <c r="L73" s="435"/>
    </row>
    <row r="74" spans="1:12" x14ac:dyDescent="0.2">
      <c r="A74" s="587" t="s">
        <v>158</v>
      </c>
      <c r="B74" s="16">
        <v>1563</v>
      </c>
      <c r="C74" s="16">
        <v>82</v>
      </c>
      <c r="D74" s="188">
        <f t="shared" si="0"/>
        <v>1645</v>
      </c>
      <c r="I74" s="600"/>
      <c r="J74" s="612"/>
      <c r="L74" s="435"/>
    </row>
    <row r="75" spans="1:12" x14ac:dyDescent="0.2">
      <c r="A75" s="303" t="s">
        <v>159</v>
      </c>
      <c r="B75" s="16">
        <v>2157</v>
      </c>
      <c r="C75" s="16">
        <v>119</v>
      </c>
      <c r="D75" s="188">
        <f t="shared" si="0"/>
        <v>2276</v>
      </c>
      <c r="I75" s="600"/>
      <c r="J75" s="653"/>
      <c r="K75" s="539"/>
      <c r="L75" s="435"/>
    </row>
    <row r="76" spans="1:12" x14ac:dyDescent="0.2">
      <c r="A76" s="587" t="s">
        <v>160</v>
      </c>
      <c r="B76" s="19">
        <v>1786</v>
      </c>
      <c r="C76" s="19">
        <v>199</v>
      </c>
      <c r="D76" s="189">
        <f t="shared" si="0"/>
        <v>1985</v>
      </c>
      <c r="I76" s="600"/>
      <c r="J76" s="653"/>
      <c r="K76" s="539"/>
      <c r="L76" s="435"/>
    </row>
    <row r="77" spans="1:12" x14ac:dyDescent="0.2">
      <c r="A77" s="587" t="s">
        <v>588</v>
      </c>
      <c r="B77" s="16">
        <v>190</v>
      </c>
      <c r="C77" s="16">
        <v>7</v>
      </c>
      <c r="D77" s="188">
        <f t="shared" ref="D77:D144" si="1">C77+B77</f>
        <v>197</v>
      </c>
      <c r="I77" s="600"/>
      <c r="J77" s="653"/>
      <c r="K77" s="539"/>
      <c r="L77" s="435"/>
    </row>
    <row r="78" spans="1:12" x14ac:dyDescent="0.2">
      <c r="A78" s="587" t="s">
        <v>161</v>
      </c>
      <c r="B78" s="19">
        <v>168</v>
      </c>
      <c r="C78" s="19">
        <v>0</v>
      </c>
      <c r="D78" s="603">
        <f t="shared" si="1"/>
        <v>168</v>
      </c>
      <c r="I78" s="600"/>
      <c r="J78" s="654"/>
      <c r="K78" s="539"/>
      <c r="L78" s="435"/>
    </row>
    <row r="79" spans="1:12" x14ac:dyDescent="0.2">
      <c r="A79" s="587" t="s">
        <v>311</v>
      </c>
      <c r="B79" s="16">
        <v>126</v>
      </c>
      <c r="C79" s="16">
        <v>8</v>
      </c>
      <c r="D79" s="603">
        <f t="shared" si="1"/>
        <v>134</v>
      </c>
      <c r="I79" s="600"/>
      <c r="J79" s="612"/>
      <c r="L79" s="435"/>
    </row>
    <row r="80" spans="1:12" x14ac:dyDescent="0.2">
      <c r="A80" s="587" t="s">
        <v>162</v>
      </c>
      <c r="B80" s="16">
        <v>281</v>
      </c>
      <c r="C80" s="16">
        <v>0</v>
      </c>
      <c r="D80" s="188">
        <f t="shared" si="1"/>
        <v>281</v>
      </c>
      <c r="I80" s="600"/>
      <c r="J80" s="617"/>
      <c r="L80" s="435"/>
    </row>
    <row r="81" spans="1:12" x14ac:dyDescent="0.2">
      <c r="A81" s="587" t="s">
        <v>163</v>
      </c>
      <c r="B81" s="16">
        <v>246</v>
      </c>
      <c r="C81" s="16">
        <v>29</v>
      </c>
      <c r="D81" s="188">
        <f t="shared" si="1"/>
        <v>275</v>
      </c>
      <c r="I81" s="600"/>
      <c r="J81" s="612"/>
      <c r="L81" s="435"/>
    </row>
    <row r="82" spans="1:12" x14ac:dyDescent="0.2">
      <c r="A82" s="587" t="s">
        <v>164</v>
      </c>
      <c r="B82" s="16"/>
      <c r="C82" s="16"/>
      <c r="D82" s="188">
        <f t="shared" si="1"/>
        <v>0</v>
      </c>
      <c r="I82" s="600"/>
      <c r="J82" s="653"/>
      <c r="K82" s="539"/>
      <c r="L82" s="435"/>
    </row>
    <row r="83" spans="1:12" x14ac:dyDescent="0.2">
      <c r="A83" s="587" t="s">
        <v>165</v>
      </c>
      <c r="B83" s="16">
        <v>1667</v>
      </c>
      <c r="C83" s="16">
        <v>80</v>
      </c>
      <c r="D83" s="188">
        <f t="shared" si="1"/>
        <v>1747</v>
      </c>
      <c r="I83" s="600"/>
      <c r="J83" s="653"/>
      <c r="K83" s="539"/>
      <c r="L83" s="435"/>
    </row>
    <row r="84" spans="1:12" x14ac:dyDescent="0.2">
      <c r="A84" s="587" t="s">
        <v>166</v>
      </c>
      <c r="B84" s="22">
        <v>83</v>
      </c>
      <c r="C84" s="22">
        <v>5</v>
      </c>
      <c r="D84" s="214">
        <f t="shared" si="1"/>
        <v>88</v>
      </c>
      <c r="I84" s="600"/>
      <c r="J84" s="654"/>
      <c r="K84" s="539"/>
      <c r="L84" s="435"/>
    </row>
    <row r="85" spans="1:12" x14ac:dyDescent="0.2">
      <c r="A85" s="578" t="s">
        <v>243</v>
      </c>
      <c r="B85" s="73">
        <v>4348</v>
      </c>
      <c r="C85" s="73">
        <v>425</v>
      </c>
      <c r="D85" s="602">
        <f t="shared" si="1"/>
        <v>4773</v>
      </c>
      <c r="I85" s="600"/>
      <c r="J85" s="653"/>
      <c r="K85" s="539"/>
      <c r="L85" s="435"/>
    </row>
    <row r="86" spans="1:12" x14ac:dyDescent="0.2">
      <c r="A86" s="587" t="s">
        <v>480</v>
      </c>
      <c r="B86" s="16">
        <v>1650</v>
      </c>
      <c r="C86" s="16">
        <v>165</v>
      </c>
      <c r="D86" s="188">
        <f t="shared" si="1"/>
        <v>1815</v>
      </c>
      <c r="I86" s="600"/>
      <c r="J86" s="653"/>
      <c r="K86" s="539"/>
      <c r="L86" s="435"/>
    </row>
    <row r="87" spans="1:12" x14ac:dyDescent="0.2">
      <c r="A87" s="303" t="s">
        <v>167</v>
      </c>
      <c r="B87" s="16">
        <v>1163</v>
      </c>
      <c r="C87" s="16">
        <v>109</v>
      </c>
      <c r="D87" s="188">
        <f t="shared" si="1"/>
        <v>1272</v>
      </c>
      <c r="I87" s="600"/>
      <c r="J87" s="654"/>
      <c r="K87" s="539"/>
      <c r="L87" s="435"/>
    </row>
    <row r="88" spans="1:12" x14ac:dyDescent="0.2">
      <c r="A88" s="587" t="s">
        <v>168</v>
      </c>
      <c r="B88" s="16">
        <v>146</v>
      </c>
      <c r="C88" s="16">
        <v>3</v>
      </c>
      <c r="D88" s="188">
        <f t="shared" si="1"/>
        <v>149</v>
      </c>
      <c r="I88" s="600"/>
      <c r="J88" s="653"/>
      <c r="K88" s="539"/>
      <c r="L88" s="435"/>
    </row>
    <row r="89" spans="1:12" x14ac:dyDescent="0.2">
      <c r="A89" s="587" t="s">
        <v>169</v>
      </c>
      <c r="B89" s="16">
        <v>450</v>
      </c>
      <c r="C89" s="16">
        <v>94</v>
      </c>
      <c r="D89" s="188">
        <f t="shared" si="1"/>
        <v>544</v>
      </c>
      <c r="I89" s="600"/>
      <c r="J89" s="653"/>
      <c r="K89" s="539"/>
      <c r="L89" s="435"/>
    </row>
    <row r="90" spans="1:12" x14ac:dyDescent="0.2">
      <c r="A90" s="587" t="s">
        <v>170</v>
      </c>
      <c r="B90" s="16">
        <v>939</v>
      </c>
      <c r="C90" s="16">
        <v>54</v>
      </c>
      <c r="D90" s="188">
        <f t="shared" si="1"/>
        <v>993</v>
      </c>
      <c r="I90" s="600"/>
      <c r="J90" s="653"/>
      <c r="K90" s="539"/>
      <c r="L90" s="435"/>
    </row>
    <row r="91" spans="1:12" x14ac:dyDescent="0.2">
      <c r="A91" s="578" t="s">
        <v>244</v>
      </c>
      <c r="B91" s="73">
        <v>4050</v>
      </c>
      <c r="C91" s="73">
        <v>249</v>
      </c>
      <c r="D91" s="602">
        <f t="shared" si="1"/>
        <v>4299</v>
      </c>
      <c r="I91" s="600"/>
      <c r="J91" s="654"/>
      <c r="K91" s="539"/>
      <c r="L91" s="435"/>
    </row>
    <row r="92" spans="1:12" x14ac:dyDescent="0.2">
      <c r="A92" s="587" t="s">
        <v>171</v>
      </c>
      <c r="B92" s="16">
        <v>4050</v>
      </c>
      <c r="C92" s="16">
        <v>249</v>
      </c>
      <c r="D92" s="188">
        <f t="shared" si="1"/>
        <v>4299</v>
      </c>
      <c r="I92" s="600"/>
      <c r="J92" s="653"/>
      <c r="K92" s="539"/>
      <c r="L92" s="435"/>
    </row>
    <row r="93" spans="1:12" x14ac:dyDescent="0.2">
      <c r="A93" s="578" t="s">
        <v>245</v>
      </c>
      <c r="B93" s="73">
        <v>2574</v>
      </c>
      <c r="C93" s="73">
        <v>278</v>
      </c>
      <c r="D93" s="27">
        <f t="shared" si="1"/>
        <v>2852</v>
      </c>
      <c r="I93" s="600"/>
      <c r="J93" s="653"/>
      <c r="K93" s="539"/>
      <c r="L93" s="435"/>
    </row>
    <row r="94" spans="1:12" x14ac:dyDescent="0.2">
      <c r="A94" s="587" t="s">
        <v>173</v>
      </c>
      <c r="B94" s="16">
        <v>1358</v>
      </c>
      <c r="C94" s="16">
        <v>220</v>
      </c>
      <c r="D94" s="188">
        <f t="shared" si="1"/>
        <v>1578</v>
      </c>
      <c r="I94" s="600"/>
      <c r="J94" s="653"/>
      <c r="K94" s="539"/>
      <c r="L94" s="435"/>
    </row>
    <row r="95" spans="1:12" x14ac:dyDescent="0.2">
      <c r="A95" s="303" t="s">
        <v>174</v>
      </c>
      <c r="B95" s="16">
        <v>923</v>
      </c>
      <c r="C95" s="16">
        <v>55</v>
      </c>
      <c r="D95" s="188">
        <f t="shared" si="1"/>
        <v>978</v>
      </c>
      <c r="I95" s="600"/>
      <c r="J95" s="612"/>
      <c r="L95" s="435"/>
    </row>
    <row r="96" spans="1:12" s="600" customFormat="1" x14ac:dyDescent="0.2">
      <c r="A96" s="587" t="s">
        <v>172</v>
      </c>
      <c r="B96" s="19"/>
      <c r="C96" s="19"/>
      <c r="D96" s="189"/>
      <c r="J96" s="612"/>
      <c r="L96" s="435"/>
    </row>
    <row r="97" spans="1:12" x14ac:dyDescent="0.2">
      <c r="A97" s="587" t="s">
        <v>589</v>
      </c>
      <c r="B97" s="19">
        <v>293</v>
      </c>
      <c r="C97" s="19">
        <v>3</v>
      </c>
      <c r="D97" s="603">
        <f t="shared" ref="D97" si="2">C97+B97</f>
        <v>296</v>
      </c>
      <c r="I97" s="600"/>
      <c r="J97" s="612"/>
      <c r="L97" s="435"/>
    </row>
    <row r="98" spans="1:12" x14ac:dyDescent="0.2">
      <c r="A98" s="578" t="s">
        <v>246</v>
      </c>
      <c r="B98" s="73">
        <f>B100+B99</f>
        <v>752</v>
      </c>
      <c r="C98" s="73">
        <f>C99+C100</f>
        <v>142</v>
      </c>
      <c r="D98" s="602">
        <f t="shared" si="1"/>
        <v>894</v>
      </c>
      <c r="I98" s="600"/>
      <c r="J98" s="612"/>
      <c r="L98" s="435"/>
    </row>
    <row r="99" spans="1:12" x14ac:dyDescent="0.2">
      <c r="A99" s="587" t="s">
        <v>175</v>
      </c>
      <c r="B99" s="19"/>
      <c r="C99" s="19"/>
      <c r="D99" s="189"/>
      <c r="E99" s="657"/>
      <c r="I99" s="600"/>
      <c r="J99" s="612"/>
      <c r="L99" s="435"/>
    </row>
    <row r="100" spans="1:12" x14ac:dyDescent="0.2">
      <c r="A100" s="303" t="s">
        <v>176</v>
      </c>
      <c r="B100" s="19">
        <v>752</v>
      </c>
      <c r="C100" s="19">
        <v>142</v>
      </c>
      <c r="D100" s="189">
        <f t="shared" si="1"/>
        <v>894</v>
      </c>
      <c r="I100" s="600"/>
      <c r="J100" s="612"/>
      <c r="L100" s="435"/>
    </row>
    <row r="101" spans="1:12" x14ac:dyDescent="0.2">
      <c r="A101" s="578" t="s">
        <v>257</v>
      </c>
      <c r="B101" s="73">
        <v>3469</v>
      </c>
      <c r="C101" s="73">
        <v>193</v>
      </c>
      <c r="D101" s="602">
        <f t="shared" si="1"/>
        <v>3662</v>
      </c>
      <c r="I101" s="600"/>
      <c r="J101" s="612"/>
      <c r="L101" s="435"/>
    </row>
    <row r="102" spans="1:12" x14ac:dyDescent="0.2">
      <c r="A102" s="303" t="s">
        <v>481</v>
      </c>
      <c r="B102" s="19">
        <v>252</v>
      </c>
      <c r="C102" s="19">
        <v>33</v>
      </c>
      <c r="D102" s="189">
        <f t="shared" si="1"/>
        <v>285</v>
      </c>
      <c r="I102" s="600"/>
      <c r="J102" s="612"/>
      <c r="L102" s="435"/>
    </row>
    <row r="103" spans="1:12" x14ac:dyDescent="0.2">
      <c r="A103" s="587" t="s">
        <v>177</v>
      </c>
      <c r="B103" s="19">
        <v>1551</v>
      </c>
      <c r="C103" s="19">
        <v>128</v>
      </c>
      <c r="D103" s="189">
        <f t="shared" si="1"/>
        <v>1679</v>
      </c>
      <c r="I103" s="600"/>
      <c r="J103" s="612"/>
      <c r="L103" s="435"/>
    </row>
    <row r="104" spans="1:12" x14ac:dyDescent="0.2">
      <c r="A104" s="587" t="s">
        <v>178</v>
      </c>
      <c r="B104" s="19">
        <v>1666</v>
      </c>
      <c r="C104" s="19">
        <v>32</v>
      </c>
      <c r="D104" s="189">
        <f t="shared" si="1"/>
        <v>1698</v>
      </c>
      <c r="I104" s="600"/>
      <c r="J104" s="612"/>
      <c r="L104" s="435"/>
    </row>
    <row r="105" spans="1:12" x14ac:dyDescent="0.2">
      <c r="A105" s="578" t="s">
        <v>247</v>
      </c>
      <c r="B105" s="73">
        <v>9265</v>
      </c>
      <c r="C105" s="73">
        <v>540</v>
      </c>
      <c r="D105" s="602">
        <f t="shared" si="1"/>
        <v>9805</v>
      </c>
      <c r="I105" s="600"/>
      <c r="J105" s="617"/>
      <c r="L105" s="435"/>
    </row>
    <row r="106" spans="1:12" x14ac:dyDescent="0.2">
      <c r="A106" s="305" t="s">
        <v>179</v>
      </c>
      <c r="B106" s="19">
        <v>2500</v>
      </c>
      <c r="C106" s="19">
        <v>143</v>
      </c>
      <c r="D106" s="189">
        <f t="shared" si="1"/>
        <v>2643</v>
      </c>
      <c r="I106" s="600"/>
      <c r="J106" s="612"/>
      <c r="L106" s="435"/>
    </row>
    <row r="107" spans="1:12" x14ac:dyDescent="0.2">
      <c r="A107" s="587" t="s">
        <v>180</v>
      </c>
      <c r="B107" s="16">
        <v>752</v>
      </c>
      <c r="C107" s="16">
        <v>14</v>
      </c>
      <c r="D107" s="188">
        <f t="shared" si="1"/>
        <v>766</v>
      </c>
      <c r="I107" s="600"/>
      <c r="J107" s="612"/>
      <c r="L107" s="435"/>
    </row>
    <row r="108" spans="1:12" x14ac:dyDescent="0.2">
      <c r="A108" s="587" t="s">
        <v>181</v>
      </c>
      <c r="B108" s="16">
        <v>837</v>
      </c>
      <c r="C108" s="16">
        <v>73</v>
      </c>
      <c r="D108" s="188">
        <f t="shared" si="1"/>
        <v>910</v>
      </c>
      <c r="I108" s="600"/>
      <c r="J108" s="612"/>
      <c r="L108" s="435"/>
    </row>
    <row r="109" spans="1:12" x14ac:dyDescent="0.2">
      <c r="A109" s="587" t="s">
        <v>182</v>
      </c>
      <c r="B109" s="16"/>
      <c r="C109" s="16"/>
      <c r="D109" s="188"/>
      <c r="I109" s="600"/>
      <c r="J109" s="617"/>
      <c r="L109" s="435"/>
    </row>
    <row r="110" spans="1:12" x14ac:dyDescent="0.2">
      <c r="A110" s="305" t="s">
        <v>183</v>
      </c>
      <c r="B110" s="16"/>
      <c r="C110" s="16"/>
      <c r="D110" s="188"/>
      <c r="I110" s="600"/>
      <c r="J110" s="612"/>
      <c r="L110" s="435"/>
    </row>
    <row r="111" spans="1:12" x14ac:dyDescent="0.2">
      <c r="A111" s="587" t="s">
        <v>184</v>
      </c>
      <c r="B111" s="16"/>
      <c r="C111" s="16"/>
      <c r="D111" s="188"/>
      <c r="I111" s="600"/>
      <c r="J111" s="612"/>
      <c r="L111" s="435"/>
    </row>
    <row r="112" spans="1:12" x14ac:dyDescent="0.2">
      <c r="A112" s="303" t="s">
        <v>185</v>
      </c>
      <c r="B112" s="16">
        <v>1748</v>
      </c>
      <c r="C112" s="16">
        <v>10</v>
      </c>
      <c r="D112" s="188">
        <f t="shared" si="1"/>
        <v>1758</v>
      </c>
      <c r="I112" s="600"/>
      <c r="J112" s="617"/>
      <c r="L112" s="435"/>
    </row>
    <row r="113" spans="1:12" x14ac:dyDescent="0.2">
      <c r="A113" s="587" t="s">
        <v>186</v>
      </c>
      <c r="B113" s="16"/>
      <c r="C113" s="16"/>
      <c r="D113" s="188"/>
      <c r="I113" s="600"/>
      <c r="J113" s="612"/>
      <c r="L113" s="435"/>
    </row>
    <row r="114" spans="1:12" x14ac:dyDescent="0.2">
      <c r="A114" s="587" t="s">
        <v>482</v>
      </c>
      <c r="B114" s="16"/>
      <c r="C114" s="16"/>
      <c r="D114" s="188"/>
      <c r="I114" s="600"/>
      <c r="J114" s="612"/>
      <c r="L114" s="435"/>
    </row>
    <row r="115" spans="1:12" x14ac:dyDescent="0.2">
      <c r="A115" s="587" t="s">
        <v>187</v>
      </c>
      <c r="B115" s="16">
        <v>1587</v>
      </c>
      <c r="C115" s="16">
        <v>206</v>
      </c>
      <c r="D115" s="188">
        <f t="shared" si="1"/>
        <v>1793</v>
      </c>
      <c r="I115" s="600"/>
      <c r="J115" s="612"/>
      <c r="L115" s="435"/>
    </row>
    <row r="116" spans="1:12" x14ac:dyDescent="0.2">
      <c r="A116" s="587" t="s">
        <v>188</v>
      </c>
      <c r="B116" s="16">
        <v>41</v>
      </c>
      <c r="C116" s="16">
        <v>0</v>
      </c>
      <c r="D116" s="188">
        <f t="shared" si="1"/>
        <v>41</v>
      </c>
      <c r="I116" s="600"/>
      <c r="J116" s="612"/>
      <c r="L116" s="435"/>
    </row>
    <row r="117" spans="1:12" x14ac:dyDescent="0.2">
      <c r="A117" s="587" t="s">
        <v>189</v>
      </c>
      <c r="B117" s="16">
        <v>115</v>
      </c>
      <c r="C117" s="16">
        <v>0</v>
      </c>
      <c r="D117" s="188">
        <f t="shared" si="1"/>
        <v>115</v>
      </c>
      <c r="I117" s="600"/>
      <c r="J117" s="612"/>
      <c r="L117" s="435"/>
    </row>
    <row r="118" spans="1:12" x14ac:dyDescent="0.2">
      <c r="A118" s="587" t="s">
        <v>312</v>
      </c>
      <c r="B118" s="19">
        <v>43</v>
      </c>
      <c r="C118" s="19">
        <v>4</v>
      </c>
      <c r="D118" s="189">
        <f t="shared" si="1"/>
        <v>47</v>
      </c>
      <c r="I118" s="600"/>
      <c r="J118" s="612"/>
      <c r="L118" s="435"/>
    </row>
    <row r="119" spans="1:12" x14ac:dyDescent="0.2">
      <c r="A119" s="587" t="s">
        <v>190</v>
      </c>
      <c r="B119" s="19">
        <v>1129</v>
      </c>
      <c r="C119" s="19">
        <v>67</v>
      </c>
      <c r="D119" s="189">
        <f t="shared" si="1"/>
        <v>1196</v>
      </c>
      <c r="I119" s="600"/>
      <c r="J119" s="612"/>
      <c r="L119" s="435"/>
    </row>
    <row r="120" spans="1:12" x14ac:dyDescent="0.2">
      <c r="A120" s="587" t="s">
        <v>191</v>
      </c>
      <c r="B120" s="19">
        <v>27</v>
      </c>
      <c r="C120" s="19">
        <v>0</v>
      </c>
      <c r="D120" s="189">
        <f t="shared" si="1"/>
        <v>27</v>
      </c>
      <c r="I120" s="600"/>
      <c r="J120" s="653"/>
      <c r="K120" s="539"/>
      <c r="L120" s="435"/>
    </row>
    <row r="121" spans="1:12" x14ac:dyDescent="0.2">
      <c r="A121" s="587" t="s">
        <v>433</v>
      </c>
      <c r="B121" s="19">
        <v>173</v>
      </c>
      <c r="C121" s="19">
        <v>1</v>
      </c>
      <c r="D121" s="603">
        <f t="shared" si="1"/>
        <v>174</v>
      </c>
      <c r="I121" s="600"/>
      <c r="J121" s="654"/>
      <c r="K121" s="539"/>
      <c r="L121" s="435"/>
    </row>
    <row r="122" spans="1:12" x14ac:dyDescent="0.2">
      <c r="A122" s="587" t="s">
        <v>192</v>
      </c>
      <c r="B122" s="19"/>
      <c r="C122" s="19"/>
      <c r="D122" s="603">
        <f t="shared" si="1"/>
        <v>0</v>
      </c>
      <c r="I122" s="600"/>
      <c r="J122" s="653"/>
      <c r="K122" s="539"/>
      <c r="L122" s="435"/>
    </row>
    <row r="123" spans="1:12" x14ac:dyDescent="0.2">
      <c r="A123" s="587" t="s">
        <v>193</v>
      </c>
      <c r="B123" s="19">
        <v>313</v>
      </c>
      <c r="C123" s="19">
        <v>22</v>
      </c>
      <c r="D123" s="603">
        <f t="shared" si="1"/>
        <v>335</v>
      </c>
      <c r="I123" s="600"/>
      <c r="J123" s="653"/>
      <c r="K123" s="539"/>
      <c r="L123" s="435"/>
    </row>
    <row r="124" spans="1:12" x14ac:dyDescent="0.2">
      <c r="A124" s="587" t="s">
        <v>194</v>
      </c>
      <c r="B124" s="16"/>
      <c r="C124" s="16"/>
      <c r="D124" s="188"/>
      <c r="I124" s="600"/>
      <c r="J124" s="653"/>
      <c r="K124" s="539"/>
      <c r="L124" s="435"/>
    </row>
    <row r="125" spans="1:12" x14ac:dyDescent="0.2">
      <c r="A125" s="587" t="s">
        <v>195</v>
      </c>
      <c r="B125" s="16"/>
      <c r="C125" s="16"/>
      <c r="D125" s="188"/>
      <c r="I125" s="600"/>
      <c r="J125" s="654"/>
      <c r="K125" s="539"/>
      <c r="L125" s="435"/>
    </row>
    <row r="126" spans="1:12" x14ac:dyDescent="0.2">
      <c r="A126" s="587" t="s">
        <v>196</v>
      </c>
      <c r="B126" s="16"/>
      <c r="C126" s="16"/>
      <c r="D126" s="188"/>
      <c r="I126" s="600"/>
      <c r="J126" s="653"/>
      <c r="K126" s="539"/>
      <c r="L126" s="435"/>
    </row>
    <row r="127" spans="1:12" x14ac:dyDescent="0.2">
      <c r="A127" s="587" t="s">
        <v>197</v>
      </c>
      <c r="B127" s="22"/>
      <c r="C127" s="22"/>
      <c r="D127" s="214"/>
      <c r="I127" s="600"/>
      <c r="J127" s="653"/>
      <c r="K127" s="539"/>
      <c r="L127" s="435"/>
    </row>
    <row r="128" spans="1:12" x14ac:dyDescent="0.2">
      <c r="A128" s="578" t="s">
        <v>248</v>
      </c>
      <c r="B128" s="73">
        <v>916</v>
      </c>
      <c r="C128" s="73">
        <v>1833</v>
      </c>
      <c r="D128" s="27">
        <f t="shared" si="1"/>
        <v>2749</v>
      </c>
      <c r="I128" s="600"/>
      <c r="J128" s="612"/>
      <c r="L128" s="435"/>
    </row>
    <row r="129" spans="1:12" x14ac:dyDescent="0.2">
      <c r="A129" s="587" t="s">
        <v>199</v>
      </c>
      <c r="B129" s="16">
        <v>691</v>
      </c>
      <c r="C129" s="16">
        <v>99</v>
      </c>
      <c r="D129" s="188">
        <f t="shared" si="1"/>
        <v>790</v>
      </c>
      <c r="I129" s="600"/>
      <c r="J129" s="617"/>
      <c r="L129" s="435"/>
    </row>
    <row r="130" spans="1:12" x14ac:dyDescent="0.2">
      <c r="A130" s="587" t="s">
        <v>198</v>
      </c>
      <c r="B130" s="16">
        <v>101</v>
      </c>
      <c r="C130" s="16">
        <v>1733</v>
      </c>
      <c r="D130" s="188">
        <f t="shared" si="1"/>
        <v>1834</v>
      </c>
      <c r="I130" s="600"/>
      <c r="J130" s="612"/>
      <c r="L130" s="435"/>
    </row>
    <row r="131" spans="1:12" x14ac:dyDescent="0.2">
      <c r="A131" s="587" t="s">
        <v>200</v>
      </c>
      <c r="B131" s="16">
        <v>124</v>
      </c>
      <c r="C131" s="16">
        <v>1</v>
      </c>
      <c r="D131" s="188">
        <f t="shared" si="1"/>
        <v>125</v>
      </c>
      <c r="I131" s="600"/>
      <c r="J131" s="612"/>
      <c r="L131" s="435"/>
    </row>
    <row r="132" spans="1:12" x14ac:dyDescent="0.2">
      <c r="A132" s="578" t="s">
        <v>249</v>
      </c>
      <c r="B132" s="73">
        <v>2421</v>
      </c>
      <c r="C132" s="73">
        <v>168</v>
      </c>
      <c r="D132" s="602">
        <f t="shared" si="1"/>
        <v>2589</v>
      </c>
      <c r="I132" s="600"/>
      <c r="J132" s="612"/>
      <c r="L132" s="435"/>
    </row>
    <row r="133" spans="1:12" x14ac:dyDescent="0.2">
      <c r="A133" s="587" t="s">
        <v>201</v>
      </c>
      <c r="B133" s="19">
        <v>2039</v>
      </c>
      <c r="C133" s="19">
        <v>162</v>
      </c>
      <c r="D133" s="189">
        <f t="shared" si="1"/>
        <v>2201</v>
      </c>
      <c r="I133" s="600"/>
      <c r="J133" s="612"/>
      <c r="L133" s="435"/>
    </row>
    <row r="134" spans="1:12" x14ac:dyDescent="0.2">
      <c r="A134" s="587" t="s">
        <v>202</v>
      </c>
      <c r="B134" s="19">
        <v>382</v>
      </c>
      <c r="C134" s="19">
        <v>6</v>
      </c>
      <c r="D134" s="603">
        <f t="shared" ref="D134" si="3">C134+B134</f>
        <v>388</v>
      </c>
      <c r="I134" s="600"/>
      <c r="J134" s="612"/>
      <c r="L134" s="435"/>
    </row>
    <row r="135" spans="1:12" x14ac:dyDescent="0.2">
      <c r="A135" s="578" t="s">
        <v>250</v>
      </c>
      <c r="B135" s="73">
        <v>6394</v>
      </c>
      <c r="C135" s="73">
        <v>390</v>
      </c>
      <c r="D135" s="602">
        <f t="shared" si="1"/>
        <v>6784</v>
      </c>
      <c r="I135" s="600"/>
      <c r="J135" s="612"/>
      <c r="L135" s="435"/>
    </row>
    <row r="136" spans="1:12" x14ac:dyDescent="0.2">
      <c r="A136" s="305" t="s">
        <v>203</v>
      </c>
      <c r="B136" s="19">
        <v>1670</v>
      </c>
      <c r="C136" s="19">
        <v>57</v>
      </c>
      <c r="D136" s="189">
        <f t="shared" si="1"/>
        <v>1727</v>
      </c>
      <c r="I136" s="600"/>
      <c r="J136" s="612"/>
      <c r="L136" s="435"/>
    </row>
    <row r="137" spans="1:12" x14ac:dyDescent="0.2">
      <c r="A137" s="587" t="s">
        <v>204</v>
      </c>
      <c r="B137" s="19">
        <v>8</v>
      </c>
      <c r="C137" s="19">
        <v>34</v>
      </c>
      <c r="D137" s="189">
        <f t="shared" si="1"/>
        <v>42</v>
      </c>
      <c r="I137" s="600"/>
      <c r="J137" s="617"/>
      <c r="L137" s="435"/>
    </row>
    <row r="138" spans="1:12" x14ac:dyDescent="0.2">
      <c r="A138" s="303" t="s">
        <v>205</v>
      </c>
      <c r="B138" s="19">
        <v>1063</v>
      </c>
      <c r="C138" s="19">
        <v>67</v>
      </c>
      <c r="D138" s="189">
        <f t="shared" si="1"/>
        <v>1130</v>
      </c>
      <c r="I138" s="600"/>
      <c r="J138" s="612"/>
      <c r="L138" s="435"/>
    </row>
    <row r="139" spans="1:12" x14ac:dyDescent="0.2">
      <c r="A139" s="587" t="s">
        <v>206</v>
      </c>
      <c r="B139" s="16">
        <v>1358</v>
      </c>
      <c r="C139" s="16">
        <v>121</v>
      </c>
      <c r="D139" s="188">
        <f t="shared" si="1"/>
        <v>1479</v>
      </c>
      <c r="I139" s="600"/>
      <c r="J139" s="612"/>
      <c r="L139" s="435"/>
    </row>
    <row r="140" spans="1:12" x14ac:dyDescent="0.2">
      <c r="A140" s="587" t="s">
        <v>207</v>
      </c>
      <c r="B140" s="16">
        <v>1837</v>
      </c>
      <c r="C140" s="16">
        <v>77</v>
      </c>
      <c r="D140" s="188">
        <f t="shared" si="1"/>
        <v>1914</v>
      </c>
      <c r="I140" s="600"/>
      <c r="J140" s="612"/>
      <c r="L140" s="435"/>
    </row>
    <row r="141" spans="1:12" x14ac:dyDescent="0.2">
      <c r="A141" s="587" t="s">
        <v>434</v>
      </c>
      <c r="B141" s="16">
        <v>108</v>
      </c>
      <c r="C141" s="16">
        <v>3</v>
      </c>
      <c r="D141" s="188">
        <f t="shared" si="1"/>
        <v>111</v>
      </c>
      <c r="I141" s="600"/>
      <c r="J141" s="612"/>
      <c r="L141" s="435"/>
    </row>
    <row r="142" spans="1:12" x14ac:dyDescent="0.2">
      <c r="A142" s="303" t="s">
        <v>590</v>
      </c>
      <c r="B142" s="16">
        <v>72</v>
      </c>
      <c r="C142" s="16">
        <v>5</v>
      </c>
      <c r="D142" s="188">
        <f t="shared" si="1"/>
        <v>77</v>
      </c>
      <c r="I142" s="600"/>
      <c r="J142" s="612"/>
      <c r="L142" s="435"/>
    </row>
    <row r="143" spans="1:12" x14ac:dyDescent="0.2">
      <c r="A143" s="305" t="s">
        <v>208</v>
      </c>
      <c r="B143" s="19"/>
      <c r="C143" s="19"/>
      <c r="D143" s="189"/>
      <c r="I143" s="600"/>
      <c r="J143" s="612"/>
      <c r="L143" s="435"/>
    </row>
    <row r="144" spans="1:12" x14ac:dyDescent="0.2">
      <c r="A144" s="587" t="s">
        <v>209</v>
      </c>
      <c r="B144" s="19">
        <v>278</v>
      </c>
      <c r="C144" s="19">
        <v>26</v>
      </c>
      <c r="D144" s="189">
        <f t="shared" si="1"/>
        <v>304</v>
      </c>
      <c r="I144" s="600"/>
      <c r="J144" s="612"/>
      <c r="L144" s="435"/>
    </row>
    <row r="145" spans="1:12" x14ac:dyDescent="0.2">
      <c r="A145" s="578" t="s">
        <v>251</v>
      </c>
      <c r="B145" s="73">
        <v>2329</v>
      </c>
      <c r="C145" s="73">
        <v>97</v>
      </c>
      <c r="D145" s="602">
        <f t="shared" ref="D145:D171" si="4">C145+B145</f>
        <v>2426</v>
      </c>
      <c r="I145" s="600"/>
      <c r="J145" s="612"/>
      <c r="L145" s="435"/>
    </row>
    <row r="146" spans="1:12" x14ac:dyDescent="0.2">
      <c r="A146" s="587" t="s">
        <v>211</v>
      </c>
      <c r="B146" s="19">
        <v>606</v>
      </c>
      <c r="C146" s="19">
        <v>63</v>
      </c>
      <c r="D146" s="189">
        <f t="shared" si="4"/>
        <v>669</v>
      </c>
      <c r="I146" s="600"/>
      <c r="J146" s="612"/>
    </row>
    <row r="147" spans="1:12" x14ac:dyDescent="0.2">
      <c r="A147" s="587" t="s">
        <v>210</v>
      </c>
      <c r="B147" s="22">
        <v>1378</v>
      </c>
      <c r="C147" s="22">
        <v>9</v>
      </c>
      <c r="D147" s="214">
        <f t="shared" si="4"/>
        <v>1387</v>
      </c>
    </row>
    <row r="148" spans="1:12" x14ac:dyDescent="0.2">
      <c r="A148" s="587" t="s">
        <v>212</v>
      </c>
      <c r="B148" s="22">
        <v>345</v>
      </c>
      <c r="C148" s="22">
        <v>25</v>
      </c>
      <c r="D148" s="214">
        <f t="shared" si="4"/>
        <v>370</v>
      </c>
    </row>
    <row r="149" spans="1:12" x14ac:dyDescent="0.2">
      <c r="A149" s="578" t="s">
        <v>252</v>
      </c>
      <c r="B149" s="73">
        <v>5426</v>
      </c>
      <c r="C149" s="73">
        <v>168</v>
      </c>
      <c r="D149" s="27">
        <f t="shared" si="4"/>
        <v>5594</v>
      </c>
    </row>
    <row r="150" spans="1:12" x14ac:dyDescent="0.2">
      <c r="A150" s="587" t="s">
        <v>214</v>
      </c>
      <c r="B150" s="16">
        <v>760</v>
      </c>
      <c r="C150" s="16">
        <v>42</v>
      </c>
      <c r="D150" s="188">
        <f t="shared" si="4"/>
        <v>802</v>
      </c>
    </row>
    <row r="151" spans="1:12" x14ac:dyDescent="0.2">
      <c r="A151" s="587" t="s">
        <v>213</v>
      </c>
      <c r="B151" s="16">
        <v>4397</v>
      </c>
      <c r="C151" s="16">
        <v>100</v>
      </c>
      <c r="D151" s="188">
        <f t="shared" si="4"/>
        <v>4497</v>
      </c>
    </row>
    <row r="152" spans="1:12" x14ac:dyDescent="0.2">
      <c r="A152" s="587" t="s">
        <v>215</v>
      </c>
      <c r="B152" s="16">
        <v>269</v>
      </c>
      <c r="C152" s="16">
        <v>26</v>
      </c>
      <c r="D152" s="188">
        <f t="shared" si="4"/>
        <v>295</v>
      </c>
    </row>
    <row r="153" spans="1:12" x14ac:dyDescent="0.2">
      <c r="A153" s="578" t="s">
        <v>253</v>
      </c>
      <c r="B153" s="73">
        <v>5380</v>
      </c>
      <c r="C153" s="73">
        <v>528</v>
      </c>
      <c r="D153" s="602">
        <f t="shared" si="4"/>
        <v>5908</v>
      </c>
    </row>
    <row r="154" spans="1:12" x14ac:dyDescent="0.2">
      <c r="A154" s="587" t="s">
        <v>216</v>
      </c>
      <c r="B154" s="16">
        <v>405</v>
      </c>
      <c r="C154" s="16">
        <v>41</v>
      </c>
      <c r="D154" s="188">
        <f t="shared" ref="D154" si="5">C154+B154</f>
        <v>446</v>
      </c>
    </row>
    <row r="155" spans="1:12" x14ac:dyDescent="0.2">
      <c r="A155" s="587" t="s">
        <v>217</v>
      </c>
      <c r="B155" s="16">
        <v>44</v>
      </c>
      <c r="C155" s="16">
        <v>2</v>
      </c>
      <c r="D155" s="188">
        <f t="shared" si="4"/>
        <v>46</v>
      </c>
    </row>
    <row r="156" spans="1:12" x14ac:dyDescent="0.2">
      <c r="A156" s="303" t="s">
        <v>218</v>
      </c>
      <c r="B156" s="16">
        <v>1270</v>
      </c>
      <c r="C156" s="16">
        <v>98</v>
      </c>
      <c r="D156" s="188">
        <f t="shared" si="4"/>
        <v>1368</v>
      </c>
    </row>
    <row r="157" spans="1:12" x14ac:dyDescent="0.2">
      <c r="A157" s="587" t="s">
        <v>219</v>
      </c>
      <c r="B157" s="16">
        <v>1241</v>
      </c>
      <c r="C157" s="16">
        <v>168</v>
      </c>
      <c r="D157" s="188">
        <f t="shared" si="4"/>
        <v>1409</v>
      </c>
    </row>
    <row r="158" spans="1:12" x14ac:dyDescent="0.2">
      <c r="A158" s="305" t="s">
        <v>220</v>
      </c>
      <c r="B158" s="16">
        <v>1995</v>
      </c>
      <c r="C158" s="16">
        <v>10</v>
      </c>
      <c r="D158" s="188">
        <f t="shared" si="4"/>
        <v>2005</v>
      </c>
    </row>
    <row r="159" spans="1:12" x14ac:dyDescent="0.2">
      <c r="A159" s="587" t="s">
        <v>221</v>
      </c>
      <c r="B159" s="16">
        <v>0</v>
      </c>
      <c r="C159" s="16">
        <v>194</v>
      </c>
      <c r="D159" s="188">
        <f t="shared" si="4"/>
        <v>194</v>
      </c>
    </row>
    <row r="160" spans="1:12" x14ac:dyDescent="0.2">
      <c r="A160" s="303" t="s">
        <v>222</v>
      </c>
      <c r="B160" s="16"/>
      <c r="C160" s="16"/>
      <c r="D160" s="188"/>
    </row>
    <row r="161" spans="1:4" x14ac:dyDescent="0.2">
      <c r="A161" s="587" t="s">
        <v>223</v>
      </c>
      <c r="B161" s="16">
        <v>425</v>
      </c>
      <c r="C161" s="16">
        <v>15</v>
      </c>
      <c r="D161" s="188">
        <f t="shared" si="4"/>
        <v>440</v>
      </c>
    </row>
    <row r="162" spans="1:4" x14ac:dyDescent="0.2">
      <c r="A162" s="578" t="s">
        <v>254</v>
      </c>
      <c r="B162" s="73">
        <v>8243</v>
      </c>
      <c r="C162" s="73">
        <v>691</v>
      </c>
      <c r="D162" s="602">
        <f t="shared" si="4"/>
        <v>8934</v>
      </c>
    </row>
    <row r="163" spans="1:4" x14ac:dyDescent="0.2">
      <c r="A163" s="587" t="s">
        <v>505</v>
      </c>
      <c r="B163" s="16">
        <v>961</v>
      </c>
      <c r="C163" s="16">
        <v>71</v>
      </c>
      <c r="D163" s="188">
        <f t="shared" si="4"/>
        <v>1032</v>
      </c>
    </row>
    <row r="164" spans="1:4" x14ac:dyDescent="0.2">
      <c r="A164" s="303" t="s">
        <v>224</v>
      </c>
      <c r="B164" s="16">
        <v>99</v>
      </c>
      <c r="C164" s="16">
        <v>18</v>
      </c>
      <c r="D164" s="188">
        <f t="shared" si="4"/>
        <v>117</v>
      </c>
    </row>
    <row r="165" spans="1:4" x14ac:dyDescent="0.2">
      <c r="A165" s="587" t="s">
        <v>225</v>
      </c>
      <c r="B165" s="16">
        <v>835</v>
      </c>
      <c r="C165" s="16">
        <v>40</v>
      </c>
      <c r="D165" s="188">
        <f t="shared" si="4"/>
        <v>875</v>
      </c>
    </row>
    <row r="166" spans="1:4" x14ac:dyDescent="0.2">
      <c r="A166" s="587" t="s">
        <v>226</v>
      </c>
      <c r="B166" s="16">
        <v>801</v>
      </c>
      <c r="C166" s="16">
        <v>176</v>
      </c>
      <c r="D166" s="188">
        <f t="shared" si="4"/>
        <v>977</v>
      </c>
    </row>
    <row r="167" spans="1:4" x14ac:dyDescent="0.2">
      <c r="A167" s="587" t="s">
        <v>227</v>
      </c>
      <c r="B167" s="16">
        <v>216</v>
      </c>
      <c r="C167" s="16">
        <v>16</v>
      </c>
      <c r="D167" s="188">
        <f t="shared" si="4"/>
        <v>232</v>
      </c>
    </row>
    <row r="168" spans="1:4" x14ac:dyDescent="0.2">
      <c r="A168" s="587" t="s">
        <v>228</v>
      </c>
      <c r="B168" s="16">
        <v>2164</v>
      </c>
      <c r="C168" s="16">
        <v>132</v>
      </c>
      <c r="D168" s="188">
        <f t="shared" si="4"/>
        <v>2296</v>
      </c>
    </row>
    <row r="169" spans="1:4" x14ac:dyDescent="0.2">
      <c r="A169" s="587" t="s">
        <v>229</v>
      </c>
      <c r="B169" s="16">
        <v>1365</v>
      </c>
      <c r="C169" s="16">
        <v>101</v>
      </c>
      <c r="D169" s="188">
        <f t="shared" si="4"/>
        <v>1466</v>
      </c>
    </row>
    <row r="170" spans="1:4" s="600" customFormat="1" x14ac:dyDescent="0.2">
      <c r="A170" s="587" t="s">
        <v>435</v>
      </c>
      <c r="B170" s="16">
        <v>134</v>
      </c>
      <c r="C170" s="16"/>
      <c r="D170" s="188">
        <f t="shared" si="4"/>
        <v>134</v>
      </c>
    </row>
    <row r="171" spans="1:4" x14ac:dyDescent="0.2">
      <c r="A171" s="587" t="s">
        <v>313</v>
      </c>
      <c r="B171" s="16">
        <v>1668</v>
      </c>
      <c r="C171" s="16">
        <v>137</v>
      </c>
      <c r="D171" s="188">
        <f t="shared" si="4"/>
        <v>1805</v>
      </c>
    </row>
    <row r="172" spans="1:4" x14ac:dyDescent="0.2">
      <c r="A172" s="600"/>
    </row>
    <row r="173" spans="1:4" x14ac:dyDescent="0.2">
      <c r="A173" s="576" t="s">
        <v>4</v>
      </c>
      <c r="B173" s="26">
        <f>SUM(B162+B153+B149+B135+B132+B128+B105+B101+B98+B93+B91+B85+B73+B71+B60+B58+B54+B52+B50+B45+B42+B34+B32+B29+B26+B20+B16+B13+B8+B145)</f>
        <v>91420</v>
      </c>
      <c r="C173" s="26">
        <f>SUM(C162+C153+C149+C135+C132+C128+C105+C101+C98+C93+C91+C85+C73+C71+C60+C58+C54+C52+C50+C45+C42+C34+C32+C29+C26+C20+C16+C13+C8+C145)</f>
        <v>14176</v>
      </c>
      <c r="D173" s="602">
        <f>SUM(D162+D153+D149+D135+D132+D128+D105+D101+D98+D93+D91+D85+D73+D71+D60+D58+D54+D52+D50+D45+D42+D34+D32+D29+D26+D20+D16+D13+D8+D145)</f>
        <v>105596</v>
      </c>
    </row>
    <row r="174" spans="1:4" x14ac:dyDescent="0.2">
      <c r="C174" s="600"/>
    </row>
    <row r="175" spans="1:4" x14ac:dyDescent="0.2">
      <c r="A175" s="258" t="s">
        <v>318</v>
      </c>
    </row>
    <row r="176" spans="1:4" x14ac:dyDescent="0.2">
      <c r="C176" s="616"/>
    </row>
    <row r="177" spans="2:3" x14ac:dyDescent="0.2">
      <c r="B177" s="658">
        <f>B173/D173</f>
        <v>0.86575249062464488</v>
      </c>
      <c r="C177">
        <f>C173/D173</f>
        <v>0.13424750937535512</v>
      </c>
    </row>
  </sheetData>
  <mergeCells count="2">
    <mergeCell ref="B5:C5"/>
    <mergeCell ref="A2:D2"/>
  </mergeCells>
  <printOptions horizontalCentered="1"/>
  <pageMargins left="0.70866141732283472" right="0.70866141732283472" top="0.74803149606299213" bottom="0.74803149606299213" header="0.31496062992125984" footer="0.31496062992125984"/>
  <pageSetup paperSize="9" firstPageNumber="53" fitToHeight="0" orientation="portrait" r:id="rId1"/>
  <headerFooter>
    <oddFooter>&amp;CPage &amp;P</oddFooter>
  </headerFooter>
  <rowBreaks count="3" manualBreakCount="3">
    <brk id="53" max="3" man="1"/>
    <brk id="104" max="3" man="1"/>
    <brk id="152" max="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tabColor rgb="FF92D050"/>
    <pageSetUpPr fitToPage="1"/>
  </sheetPr>
  <dimension ref="A2:M110"/>
  <sheetViews>
    <sheetView showGridLines="0" topLeftCell="A47" zoomScaleNormal="100" workbookViewId="0">
      <selection activeCell="P26" sqref="P26"/>
    </sheetView>
  </sheetViews>
  <sheetFormatPr baseColWidth="10" defaultRowHeight="12.75" x14ac:dyDescent="0.2"/>
  <cols>
    <col min="1" max="1" width="14.83203125" customWidth="1"/>
    <col min="2" max="2" width="15.5" bestFit="1" customWidth="1"/>
    <col min="3" max="5" width="18.33203125" customWidth="1"/>
    <col min="6" max="6" width="9.83203125" bestFit="1" customWidth="1"/>
    <col min="7" max="7" width="6" bestFit="1" customWidth="1"/>
    <col min="8" max="8" width="3.6640625" customWidth="1"/>
    <col min="9" max="9" width="9.83203125" bestFit="1" customWidth="1"/>
    <col min="10" max="10" width="10.6640625" bestFit="1" customWidth="1"/>
    <col min="11" max="11" width="6.33203125" bestFit="1" customWidth="1"/>
    <col min="12" max="12" width="12.6640625" customWidth="1"/>
    <col min="13" max="13" width="14" customWidth="1"/>
  </cols>
  <sheetData>
    <row r="2" spans="1:13" ht="42.75" customHeight="1" x14ac:dyDescent="0.2">
      <c r="A2" s="685" t="s">
        <v>570</v>
      </c>
      <c r="B2" s="685"/>
      <c r="C2" s="685"/>
      <c r="D2" s="685"/>
      <c r="E2" s="685"/>
      <c r="F2" s="110"/>
      <c r="G2" s="110"/>
      <c r="H2" s="110"/>
      <c r="I2" s="110"/>
      <c r="J2" s="110"/>
      <c r="K2" s="110"/>
      <c r="L2" s="301"/>
      <c r="M2" s="301"/>
    </row>
    <row r="3" spans="1:13" x14ac:dyDescent="0.2">
      <c r="L3" s="655"/>
      <c r="M3" s="656"/>
    </row>
    <row r="4" spans="1:13" x14ac:dyDescent="0.2">
      <c r="L4" s="655"/>
      <c r="M4" s="656"/>
    </row>
    <row r="5" spans="1:13" x14ac:dyDescent="0.2">
      <c r="C5" s="685" t="s">
        <v>316</v>
      </c>
      <c r="D5" s="685"/>
      <c r="L5" s="655"/>
      <c r="M5" s="656"/>
    </row>
    <row r="6" spans="1:13" ht="28.5" x14ac:dyDescent="0.2">
      <c r="A6" s="47" t="s">
        <v>320</v>
      </c>
      <c r="B6" s="47" t="s">
        <v>272</v>
      </c>
      <c r="C6" s="255" t="s">
        <v>314</v>
      </c>
      <c r="D6" s="255" t="s">
        <v>315</v>
      </c>
      <c r="E6" s="117" t="s">
        <v>80</v>
      </c>
      <c r="L6" s="655"/>
      <c r="M6" s="656"/>
    </row>
    <row r="7" spans="1:13" s="33" customFormat="1" x14ac:dyDescent="0.2">
      <c r="B7" s="115"/>
      <c r="C7" s="257"/>
      <c r="D7" s="257"/>
      <c r="E7" s="31"/>
      <c r="L7" s="655"/>
      <c r="M7" s="656"/>
    </row>
    <row r="8" spans="1:13" x14ac:dyDescent="0.2">
      <c r="A8" s="745" t="s">
        <v>6</v>
      </c>
      <c r="B8" s="266" t="s">
        <v>7</v>
      </c>
      <c r="C8" s="259">
        <v>4551</v>
      </c>
      <c r="D8" s="260">
        <v>668</v>
      </c>
      <c r="E8" s="188">
        <f>D8+C8</f>
        <v>5219</v>
      </c>
      <c r="K8" s="618"/>
      <c r="L8" s="655"/>
      <c r="M8" s="656"/>
    </row>
    <row r="9" spans="1:13" x14ac:dyDescent="0.2">
      <c r="A9" s="745"/>
      <c r="B9" s="267" t="s">
        <v>8</v>
      </c>
      <c r="C9" s="261">
        <v>2279</v>
      </c>
      <c r="D9" s="262">
        <v>281</v>
      </c>
      <c r="E9" s="189">
        <f t="shared" ref="E9:E72" si="0">D9+C9</f>
        <v>2560</v>
      </c>
      <c r="K9" s="618"/>
      <c r="L9" s="655"/>
      <c r="M9" s="656"/>
    </row>
    <row r="10" spans="1:13" x14ac:dyDescent="0.2">
      <c r="A10" s="745"/>
      <c r="B10" s="267" t="s">
        <v>9</v>
      </c>
      <c r="C10" s="261">
        <v>326</v>
      </c>
      <c r="D10" s="262">
        <v>70</v>
      </c>
      <c r="E10" s="189">
        <f t="shared" si="0"/>
        <v>396</v>
      </c>
      <c r="K10" s="618"/>
      <c r="L10" s="655"/>
      <c r="M10" s="656"/>
    </row>
    <row r="11" spans="1:13" x14ac:dyDescent="0.2">
      <c r="A11" s="745"/>
      <c r="B11" s="267" t="s">
        <v>10</v>
      </c>
      <c r="C11" s="261">
        <v>699</v>
      </c>
      <c r="D11" s="262">
        <v>53</v>
      </c>
      <c r="E11" s="189">
        <f t="shared" si="0"/>
        <v>752</v>
      </c>
      <c r="K11" s="618"/>
      <c r="L11" s="655"/>
      <c r="M11" s="656"/>
    </row>
    <row r="12" spans="1:13" x14ac:dyDescent="0.2">
      <c r="A12" s="745"/>
      <c r="B12" s="267" t="s">
        <v>12</v>
      </c>
      <c r="C12" s="261">
        <v>2781</v>
      </c>
      <c r="D12" s="262">
        <v>417</v>
      </c>
      <c r="E12" s="189">
        <f t="shared" si="0"/>
        <v>3198</v>
      </c>
      <c r="K12" s="618"/>
      <c r="L12" s="655"/>
      <c r="M12" s="656"/>
    </row>
    <row r="13" spans="1:13" x14ac:dyDescent="0.2">
      <c r="A13" s="746"/>
      <c r="B13" s="268" t="s">
        <v>13</v>
      </c>
      <c r="C13" s="264">
        <v>9984</v>
      </c>
      <c r="D13" s="265">
        <v>1770</v>
      </c>
      <c r="E13" s="214">
        <f t="shared" si="0"/>
        <v>11754</v>
      </c>
      <c r="K13" s="618"/>
      <c r="L13" s="655"/>
      <c r="M13" s="656"/>
    </row>
    <row r="14" spans="1:13" x14ac:dyDescent="0.2">
      <c r="A14" s="717" t="s">
        <v>15</v>
      </c>
      <c r="B14" s="718"/>
      <c r="C14" s="73">
        <f>SUM(C8:C13)</f>
        <v>20620</v>
      </c>
      <c r="D14" s="73">
        <f>SUM(D8:D13)</f>
        <v>3259</v>
      </c>
      <c r="E14" s="27">
        <f t="shared" si="0"/>
        <v>23879</v>
      </c>
      <c r="I14">
        <f>E14/$E$72</f>
        <v>0.22613545967650289</v>
      </c>
      <c r="K14" s="618"/>
      <c r="L14" s="655"/>
      <c r="M14" s="656"/>
    </row>
    <row r="15" spans="1:13" x14ac:dyDescent="0.2">
      <c r="A15" s="744" t="s">
        <v>16</v>
      </c>
      <c r="B15" s="266" t="s">
        <v>17</v>
      </c>
      <c r="C15" s="259">
        <v>697</v>
      </c>
      <c r="D15" s="260">
        <v>122</v>
      </c>
      <c r="E15" s="188">
        <f t="shared" si="0"/>
        <v>819</v>
      </c>
      <c r="K15" s="618"/>
      <c r="L15" s="655"/>
      <c r="M15" s="656"/>
    </row>
    <row r="16" spans="1:13" x14ac:dyDescent="0.2">
      <c r="A16" s="745"/>
      <c r="B16" s="267" t="s">
        <v>18</v>
      </c>
      <c r="C16" s="261">
        <v>166</v>
      </c>
      <c r="D16" s="262">
        <v>23</v>
      </c>
      <c r="E16" s="189">
        <f t="shared" si="0"/>
        <v>189</v>
      </c>
      <c r="K16" s="618"/>
      <c r="L16" s="655"/>
      <c r="M16" s="656"/>
    </row>
    <row r="17" spans="1:13" x14ac:dyDescent="0.2">
      <c r="A17" s="745"/>
      <c r="B17" s="267" t="s">
        <v>19</v>
      </c>
      <c r="C17" s="261">
        <v>1294</v>
      </c>
      <c r="D17" s="262">
        <v>288</v>
      </c>
      <c r="E17" s="189">
        <f t="shared" si="0"/>
        <v>1582</v>
      </c>
      <c r="K17" s="618"/>
      <c r="L17" s="655"/>
      <c r="M17" s="656"/>
    </row>
    <row r="18" spans="1:13" x14ac:dyDescent="0.2">
      <c r="A18" s="745"/>
      <c r="B18" s="267" t="s">
        <v>20</v>
      </c>
      <c r="C18" s="261">
        <v>92</v>
      </c>
      <c r="D18" s="262">
        <v>262</v>
      </c>
      <c r="E18" s="189">
        <f t="shared" si="0"/>
        <v>354</v>
      </c>
      <c r="K18" s="618"/>
      <c r="L18" s="655"/>
      <c r="M18" s="656"/>
    </row>
    <row r="19" spans="1:13" x14ac:dyDescent="0.2">
      <c r="A19" s="745"/>
      <c r="B19" s="267" t="s">
        <v>21</v>
      </c>
      <c r="C19" s="261">
        <v>2527</v>
      </c>
      <c r="D19" s="262">
        <v>744</v>
      </c>
      <c r="E19" s="189">
        <f t="shared" si="0"/>
        <v>3271</v>
      </c>
      <c r="K19" s="618"/>
      <c r="L19" s="655"/>
      <c r="M19" s="656"/>
    </row>
    <row r="20" spans="1:13" x14ac:dyDescent="0.2">
      <c r="A20" s="745"/>
      <c r="B20" s="267" t="s">
        <v>22</v>
      </c>
      <c r="C20" s="261">
        <v>429</v>
      </c>
      <c r="D20" s="262">
        <v>111</v>
      </c>
      <c r="E20" s="189">
        <f t="shared" si="0"/>
        <v>540</v>
      </c>
      <c r="K20" s="618"/>
      <c r="L20" s="655"/>
      <c r="M20" s="656"/>
    </row>
    <row r="21" spans="1:13" x14ac:dyDescent="0.2">
      <c r="A21" s="745"/>
      <c r="B21" s="267" t="s">
        <v>23</v>
      </c>
      <c r="C21" s="261">
        <v>74</v>
      </c>
      <c r="D21" s="262">
        <v>22</v>
      </c>
      <c r="E21" s="189">
        <f t="shared" si="0"/>
        <v>96</v>
      </c>
      <c r="K21" s="618"/>
      <c r="L21" s="655"/>
      <c r="M21" s="656"/>
    </row>
    <row r="22" spans="1:13" x14ac:dyDescent="0.2">
      <c r="A22" s="745"/>
      <c r="B22" s="267" t="s">
        <v>24</v>
      </c>
      <c r="C22" s="261">
        <v>1331</v>
      </c>
      <c r="D22" s="262">
        <v>351</v>
      </c>
      <c r="E22" s="189">
        <f t="shared" si="0"/>
        <v>1682</v>
      </c>
      <c r="K22" s="618"/>
      <c r="L22" s="655"/>
      <c r="M22" s="656"/>
    </row>
    <row r="23" spans="1:13" x14ac:dyDescent="0.2">
      <c r="A23" s="745"/>
      <c r="B23" s="267" t="s">
        <v>25</v>
      </c>
      <c r="C23" s="261">
        <v>464</v>
      </c>
      <c r="D23" s="262">
        <v>140</v>
      </c>
      <c r="E23" s="189">
        <f t="shared" si="0"/>
        <v>604</v>
      </c>
      <c r="K23" s="618"/>
      <c r="L23" s="655"/>
      <c r="M23" s="656"/>
    </row>
    <row r="24" spans="1:13" x14ac:dyDescent="0.2">
      <c r="A24" s="745"/>
      <c r="B24" s="267" t="s">
        <v>26</v>
      </c>
      <c r="C24" s="261">
        <v>2435</v>
      </c>
      <c r="D24" s="262">
        <v>409</v>
      </c>
      <c r="E24" s="189">
        <f t="shared" si="0"/>
        <v>2844</v>
      </c>
      <c r="K24" s="618"/>
      <c r="L24" s="655"/>
      <c r="M24" s="656"/>
    </row>
    <row r="25" spans="1:13" x14ac:dyDescent="0.2">
      <c r="A25" s="745"/>
      <c r="B25" s="267" t="s">
        <v>27</v>
      </c>
      <c r="C25" s="261">
        <v>410</v>
      </c>
      <c r="D25" s="262">
        <v>48</v>
      </c>
      <c r="E25" s="189">
        <f t="shared" si="0"/>
        <v>458</v>
      </c>
      <c r="K25" s="618"/>
      <c r="L25" s="655"/>
      <c r="M25" s="656"/>
    </row>
    <row r="26" spans="1:13" x14ac:dyDescent="0.2">
      <c r="A26" s="745"/>
      <c r="B26" s="267" t="s">
        <v>28</v>
      </c>
      <c r="C26" s="261">
        <v>2819</v>
      </c>
      <c r="D26" s="262">
        <v>445</v>
      </c>
      <c r="E26" s="189">
        <f t="shared" si="0"/>
        <v>3264</v>
      </c>
      <c r="K26" s="618"/>
      <c r="L26" s="655"/>
      <c r="M26" s="656"/>
    </row>
    <row r="27" spans="1:13" x14ac:dyDescent="0.2">
      <c r="A27" s="745"/>
      <c r="B27" s="267" t="s">
        <v>29</v>
      </c>
      <c r="C27" s="261">
        <v>1258</v>
      </c>
      <c r="D27" s="262">
        <v>116</v>
      </c>
      <c r="E27" s="189">
        <f t="shared" si="0"/>
        <v>1374</v>
      </c>
      <c r="K27" s="618"/>
      <c r="L27" s="655"/>
      <c r="M27" s="656"/>
    </row>
    <row r="28" spans="1:13" x14ac:dyDescent="0.2">
      <c r="A28" s="745"/>
      <c r="B28" s="267" t="s">
        <v>30</v>
      </c>
      <c r="C28" s="261">
        <v>176</v>
      </c>
      <c r="D28" s="262">
        <v>36</v>
      </c>
      <c r="E28" s="189">
        <f t="shared" si="0"/>
        <v>212</v>
      </c>
      <c r="K28" s="618"/>
      <c r="L28" s="655"/>
      <c r="M28" s="656"/>
    </row>
    <row r="29" spans="1:13" x14ac:dyDescent="0.2">
      <c r="A29" s="745"/>
      <c r="B29" s="267" t="s">
        <v>31</v>
      </c>
      <c r="C29" s="261">
        <v>734</v>
      </c>
      <c r="D29" s="262">
        <v>86</v>
      </c>
      <c r="E29" s="189">
        <f t="shared" si="0"/>
        <v>820</v>
      </c>
      <c r="K29" s="618"/>
      <c r="L29" s="655"/>
      <c r="M29" s="656"/>
    </row>
    <row r="30" spans="1:13" x14ac:dyDescent="0.2">
      <c r="A30" s="745"/>
      <c r="B30" s="267" t="s">
        <v>32</v>
      </c>
      <c r="C30" s="261">
        <v>881</v>
      </c>
      <c r="D30" s="262">
        <v>104</v>
      </c>
      <c r="E30" s="189">
        <f t="shared" si="0"/>
        <v>985</v>
      </c>
      <c r="K30" s="618"/>
      <c r="L30" s="655"/>
      <c r="M30" s="656"/>
    </row>
    <row r="31" spans="1:13" x14ac:dyDescent="0.2">
      <c r="A31" s="745"/>
      <c r="B31" s="267" t="s">
        <v>33</v>
      </c>
      <c r="C31" s="261">
        <v>1149</v>
      </c>
      <c r="D31" s="262">
        <v>108</v>
      </c>
      <c r="E31" s="189">
        <f t="shared" si="0"/>
        <v>1257</v>
      </c>
      <c r="K31" s="618"/>
      <c r="L31" s="655"/>
      <c r="M31" s="656"/>
    </row>
    <row r="32" spans="1:13" x14ac:dyDescent="0.2">
      <c r="A32" s="745"/>
      <c r="B32" s="267" t="s">
        <v>34</v>
      </c>
      <c r="C32" s="261">
        <v>955</v>
      </c>
      <c r="D32" s="262">
        <v>63</v>
      </c>
      <c r="E32" s="189">
        <f t="shared" si="0"/>
        <v>1018</v>
      </c>
      <c r="K32" s="618"/>
      <c r="L32" s="655"/>
      <c r="M32" s="656"/>
    </row>
    <row r="33" spans="1:13" x14ac:dyDescent="0.2">
      <c r="A33" s="745"/>
      <c r="B33" s="267" t="s">
        <v>35</v>
      </c>
      <c r="C33" s="261">
        <v>1462</v>
      </c>
      <c r="D33" s="262">
        <v>336</v>
      </c>
      <c r="E33" s="189">
        <f t="shared" si="0"/>
        <v>1798</v>
      </c>
      <c r="K33" s="618"/>
      <c r="L33" s="655"/>
      <c r="M33" s="656"/>
    </row>
    <row r="34" spans="1:13" x14ac:dyDescent="0.2">
      <c r="A34" s="745"/>
      <c r="B34" s="267" t="s">
        <v>36</v>
      </c>
      <c r="C34" s="261">
        <v>4041</v>
      </c>
      <c r="D34" s="262">
        <v>577</v>
      </c>
      <c r="E34" s="189">
        <f t="shared" si="0"/>
        <v>4618</v>
      </c>
      <c r="K34" s="618"/>
      <c r="L34" s="655"/>
      <c r="M34" s="656"/>
    </row>
    <row r="35" spans="1:13" x14ac:dyDescent="0.2">
      <c r="A35" s="745"/>
      <c r="B35" s="267" t="s">
        <v>37</v>
      </c>
      <c r="C35" s="261">
        <v>17</v>
      </c>
      <c r="D35" s="262">
        <v>5</v>
      </c>
      <c r="E35" s="189">
        <f t="shared" si="0"/>
        <v>22</v>
      </c>
      <c r="K35" s="618"/>
      <c r="L35" s="655"/>
      <c r="M35" s="656"/>
    </row>
    <row r="36" spans="1:13" x14ac:dyDescent="0.2">
      <c r="A36" s="745"/>
      <c r="B36" s="267" t="s">
        <v>38</v>
      </c>
      <c r="C36" s="261">
        <v>145</v>
      </c>
      <c r="D36" s="262">
        <v>7</v>
      </c>
      <c r="E36" s="189">
        <f t="shared" si="0"/>
        <v>152</v>
      </c>
      <c r="K36" s="618"/>
      <c r="L36" s="655"/>
      <c r="M36" s="656"/>
    </row>
    <row r="37" spans="1:13" x14ac:dyDescent="0.2">
      <c r="A37" s="745"/>
      <c r="B37" s="267" t="s">
        <v>39</v>
      </c>
      <c r="C37" s="261">
        <v>2611</v>
      </c>
      <c r="D37" s="262">
        <v>400</v>
      </c>
      <c r="E37" s="189">
        <f t="shared" si="0"/>
        <v>3011</v>
      </c>
      <c r="K37" s="618"/>
      <c r="L37" s="655"/>
      <c r="M37" s="656"/>
    </row>
    <row r="38" spans="1:13" x14ac:dyDescent="0.2">
      <c r="A38" s="745"/>
      <c r="B38" s="267" t="s">
        <v>41</v>
      </c>
      <c r="C38" s="261">
        <v>1922</v>
      </c>
      <c r="D38" s="262">
        <v>102</v>
      </c>
      <c r="E38" s="189">
        <f t="shared" si="0"/>
        <v>2024</v>
      </c>
      <c r="K38" s="618"/>
      <c r="L38" s="655"/>
      <c r="M38" s="656"/>
    </row>
    <row r="39" spans="1:13" x14ac:dyDescent="0.2">
      <c r="A39" s="746"/>
      <c r="B39" s="268" t="s">
        <v>276</v>
      </c>
      <c r="C39" s="264"/>
      <c r="D39" s="265"/>
      <c r="E39" s="214">
        <f t="shared" si="0"/>
        <v>0</v>
      </c>
      <c r="K39" s="618"/>
      <c r="L39" s="655"/>
      <c r="M39" s="656"/>
    </row>
    <row r="40" spans="1:13" x14ac:dyDescent="0.2">
      <c r="A40" s="717" t="s">
        <v>43</v>
      </c>
      <c r="B40" s="718"/>
      <c r="C40" s="73">
        <f>SUM(C15:C39)</f>
        <v>28089</v>
      </c>
      <c r="D40" s="73">
        <f>SUM(D15:D39)</f>
        <v>4905</v>
      </c>
      <c r="E40" s="27">
        <f t="shared" si="0"/>
        <v>32994</v>
      </c>
      <c r="I40" s="600">
        <f>E40/$E$72</f>
        <v>0.31245501723550134</v>
      </c>
      <c r="K40" s="618"/>
      <c r="L40" s="655"/>
      <c r="M40" s="656"/>
    </row>
    <row r="41" spans="1:13" x14ac:dyDescent="0.2">
      <c r="A41" s="744" t="s">
        <v>44</v>
      </c>
      <c r="B41" s="266" t="s">
        <v>45</v>
      </c>
      <c r="C41" s="259">
        <v>759</v>
      </c>
      <c r="D41" s="260">
        <v>108</v>
      </c>
      <c r="E41" s="188">
        <f t="shared" si="0"/>
        <v>867</v>
      </c>
      <c r="K41" s="618"/>
      <c r="L41" s="655"/>
      <c r="M41" s="656"/>
    </row>
    <row r="42" spans="1:13" x14ac:dyDescent="0.2">
      <c r="A42" s="745"/>
      <c r="B42" s="267" t="s">
        <v>46</v>
      </c>
      <c r="C42" s="261">
        <v>700</v>
      </c>
      <c r="D42" s="262">
        <v>127</v>
      </c>
      <c r="E42" s="189">
        <f t="shared" si="0"/>
        <v>827</v>
      </c>
      <c r="K42" s="618"/>
      <c r="L42" s="655"/>
      <c r="M42" s="656"/>
    </row>
    <row r="43" spans="1:13" x14ac:dyDescent="0.2">
      <c r="A43" s="745"/>
      <c r="B43" s="267" t="s">
        <v>47</v>
      </c>
      <c r="C43" s="261">
        <v>3382</v>
      </c>
      <c r="D43" s="262">
        <v>434</v>
      </c>
      <c r="E43" s="189">
        <f t="shared" si="0"/>
        <v>3816</v>
      </c>
      <c r="K43" s="618"/>
      <c r="L43" s="655"/>
      <c r="M43" s="656"/>
    </row>
    <row r="44" spans="1:13" x14ac:dyDescent="0.2">
      <c r="A44" s="745"/>
      <c r="B44" s="267" t="s">
        <v>48</v>
      </c>
      <c r="C44" s="261">
        <v>549</v>
      </c>
      <c r="D44" s="262">
        <v>41</v>
      </c>
      <c r="E44" s="189">
        <f t="shared" si="0"/>
        <v>590</v>
      </c>
      <c r="K44" s="618"/>
      <c r="L44" s="655"/>
      <c r="M44" s="656"/>
    </row>
    <row r="45" spans="1:13" x14ac:dyDescent="0.2">
      <c r="A45" s="745"/>
      <c r="B45" s="267" t="s">
        <v>49</v>
      </c>
      <c r="C45" s="261">
        <v>259</v>
      </c>
      <c r="D45" s="262">
        <v>3</v>
      </c>
      <c r="E45" s="189">
        <f t="shared" si="0"/>
        <v>262</v>
      </c>
      <c r="K45" s="618"/>
      <c r="L45" s="655"/>
      <c r="M45" s="656"/>
    </row>
    <row r="46" spans="1:13" x14ac:dyDescent="0.2">
      <c r="A46" s="745"/>
      <c r="B46" s="267" t="s">
        <v>50</v>
      </c>
      <c r="C46" s="261">
        <v>186</v>
      </c>
      <c r="D46" s="262">
        <v>53</v>
      </c>
      <c r="E46" s="189">
        <f t="shared" si="0"/>
        <v>239</v>
      </c>
      <c r="K46" s="618"/>
      <c r="L46" s="655"/>
      <c r="M46" s="656"/>
    </row>
    <row r="47" spans="1:13" x14ac:dyDescent="0.2">
      <c r="A47" s="745"/>
      <c r="B47" s="267" t="s">
        <v>52</v>
      </c>
      <c r="C47" s="261">
        <v>798</v>
      </c>
      <c r="D47" s="262">
        <v>144</v>
      </c>
      <c r="E47" s="189">
        <f t="shared" si="0"/>
        <v>942</v>
      </c>
      <c r="K47" s="618"/>
      <c r="L47" s="655"/>
      <c r="M47" s="656"/>
    </row>
    <row r="48" spans="1:13" x14ac:dyDescent="0.2">
      <c r="A48" s="745"/>
      <c r="B48" s="267" t="s">
        <v>53</v>
      </c>
      <c r="C48" s="261">
        <v>506</v>
      </c>
      <c r="D48" s="262">
        <v>55</v>
      </c>
      <c r="E48" s="189">
        <f t="shared" si="0"/>
        <v>561</v>
      </c>
      <c r="K48" s="618"/>
      <c r="L48" s="655"/>
      <c r="M48" s="656"/>
    </row>
    <row r="49" spans="1:13" x14ac:dyDescent="0.2">
      <c r="A49" s="745"/>
      <c r="B49" s="267" t="s">
        <v>54</v>
      </c>
      <c r="C49" s="261">
        <v>467</v>
      </c>
      <c r="D49" s="262">
        <v>17</v>
      </c>
      <c r="E49" s="189">
        <f t="shared" si="0"/>
        <v>484</v>
      </c>
      <c r="K49" s="618"/>
      <c r="L49" s="655"/>
      <c r="M49" s="656"/>
    </row>
    <row r="50" spans="1:13" x14ac:dyDescent="0.2">
      <c r="A50" s="745"/>
      <c r="B50" s="267" t="s">
        <v>56</v>
      </c>
      <c r="C50" s="261">
        <v>110</v>
      </c>
      <c r="D50" s="262">
        <v>0</v>
      </c>
      <c r="E50" s="189">
        <f t="shared" si="0"/>
        <v>110</v>
      </c>
      <c r="K50" s="618"/>
      <c r="L50" s="655"/>
      <c r="M50" s="656"/>
    </row>
    <row r="51" spans="1:13" x14ac:dyDescent="0.2">
      <c r="A51" s="745"/>
      <c r="B51" s="267" t="s">
        <v>57</v>
      </c>
      <c r="C51" s="261">
        <v>327</v>
      </c>
      <c r="D51" s="262">
        <v>56</v>
      </c>
      <c r="E51" s="189">
        <f t="shared" si="0"/>
        <v>383</v>
      </c>
      <c r="K51" s="618"/>
      <c r="L51" s="655"/>
      <c r="M51" s="656"/>
    </row>
    <row r="52" spans="1:13" x14ac:dyDescent="0.2">
      <c r="A52" s="745"/>
      <c r="B52" s="267" t="s">
        <v>58</v>
      </c>
      <c r="C52" s="261">
        <v>221</v>
      </c>
      <c r="D52" s="262">
        <v>18</v>
      </c>
      <c r="E52" s="189">
        <f t="shared" si="0"/>
        <v>239</v>
      </c>
      <c r="K52" s="618"/>
      <c r="L52" s="655"/>
      <c r="M52" s="656"/>
    </row>
    <row r="53" spans="1:13" x14ac:dyDescent="0.2">
      <c r="A53" s="745"/>
      <c r="B53" s="267" t="s">
        <v>59</v>
      </c>
      <c r="C53" s="261">
        <v>161</v>
      </c>
      <c r="D53" s="262">
        <v>7</v>
      </c>
      <c r="E53" s="189">
        <f t="shared" si="0"/>
        <v>168</v>
      </c>
      <c r="K53" s="618"/>
      <c r="L53" s="655"/>
      <c r="M53" s="656"/>
    </row>
    <row r="54" spans="1:13" x14ac:dyDescent="0.2">
      <c r="A54" s="745"/>
      <c r="B54" s="267" t="s">
        <v>61</v>
      </c>
      <c r="C54" s="261">
        <v>3794</v>
      </c>
      <c r="D54" s="262">
        <v>285</v>
      </c>
      <c r="E54" s="189">
        <f t="shared" si="0"/>
        <v>4079</v>
      </c>
      <c r="K54" s="618"/>
      <c r="L54" s="655"/>
      <c r="M54" s="656"/>
    </row>
    <row r="55" spans="1:13" x14ac:dyDescent="0.2">
      <c r="A55" s="745"/>
      <c r="B55" s="267" t="s">
        <v>62</v>
      </c>
      <c r="C55" s="261">
        <v>1344</v>
      </c>
      <c r="D55" s="262">
        <v>141</v>
      </c>
      <c r="E55" s="189">
        <f t="shared" si="0"/>
        <v>1485</v>
      </c>
      <c r="K55" s="618"/>
      <c r="L55" s="655"/>
      <c r="M55" s="656"/>
    </row>
    <row r="56" spans="1:13" x14ac:dyDescent="0.2">
      <c r="A56" s="745"/>
      <c r="B56" s="267" t="s">
        <v>63</v>
      </c>
      <c r="C56" s="261">
        <v>1317</v>
      </c>
      <c r="D56" s="262">
        <v>228</v>
      </c>
      <c r="E56" s="189">
        <f t="shared" si="0"/>
        <v>1545</v>
      </c>
      <c r="K56" s="618"/>
      <c r="L56" s="655"/>
      <c r="M56" s="656"/>
    </row>
    <row r="57" spans="1:13" x14ac:dyDescent="0.2">
      <c r="A57" s="745"/>
      <c r="B57" s="267" t="s">
        <v>64</v>
      </c>
      <c r="C57" s="261">
        <v>1315</v>
      </c>
      <c r="D57" s="262">
        <v>170</v>
      </c>
      <c r="E57" s="189">
        <f t="shared" si="0"/>
        <v>1485</v>
      </c>
      <c r="K57" s="618"/>
      <c r="L57" s="655"/>
      <c r="M57" s="656"/>
    </row>
    <row r="58" spans="1:13" x14ac:dyDescent="0.2">
      <c r="A58" s="745"/>
      <c r="B58" s="267" t="s">
        <v>66</v>
      </c>
      <c r="C58" s="261">
        <v>857</v>
      </c>
      <c r="D58" s="262">
        <v>43</v>
      </c>
      <c r="E58" s="189">
        <f t="shared" si="0"/>
        <v>900</v>
      </c>
      <c r="K58" s="618"/>
      <c r="L58" s="655"/>
      <c r="M58" s="656"/>
    </row>
    <row r="59" spans="1:13" x14ac:dyDescent="0.2">
      <c r="A59" s="745"/>
      <c r="B59" s="267" t="s">
        <v>67</v>
      </c>
      <c r="C59" s="261">
        <v>396</v>
      </c>
      <c r="D59" s="262">
        <v>28</v>
      </c>
      <c r="E59" s="189">
        <f t="shared" si="0"/>
        <v>424</v>
      </c>
      <c r="K59" s="618"/>
      <c r="L59" s="655"/>
      <c r="M59" s="656"/>
    </row>
    <row r="60" spans="1:13" x14ac:dyDescent="0.2">
      <c r="A60" s="745"/>
      <c r="B60" s="267" t="s">
        <v>68</v>
      </c>
      <c r="C60" s="261">
        <v>298</v>
      </c>
      <c r="D60" s="262">
        <v>43</v>
      </c>
      <c r="E60" s="189">
        <f t="shared" si="0"/>
        <v>341</v>
      </c>
      <c r="K60" s="618"/>
      <c r="L60" s="655"/>
      <c r="M60" s="656"/>
    </row>
    <row r="61" spans="1:13" x14ac:dyDescent="0.2">
      <c r="A61" s="745"/>
      <c r="B61" s="267" t="s">
        <v>69</v>
      </c>
      <c r="C61" s="261">
        <v>589</v>
      </c>
      <c r="D61" s="262">
        <v>124</v>
      </c>
      <c r="E61" s="189">
        <f t="shared" si="0"/>
        <v>713</v>
      </c>
      <c r="K61" s="618"/>
      <c r="L61" s="612"/>
      <c r="M61" s="600"/>
    </row>
    <row r="62" spans="1:13" x14ac:dyDescent="0.2">
      <c r="A62" s="745"/>
      <c r="B62" s="267" t="s">
        <v>70</v>
      </c>
      <c r="C62" s="261">
        <v>298</v>
      </c>
      <c r="D62" s="262">
        <v>43</v>
      </c>
      <c r="E62" s="189">
        <f t="shared" si="0"/>
        <v>341</v>
      </c>
      <c r="K62" s="618"/>
      <c r="L62" s="612"/>
      <c r="M62" s="600"/>
    </row>
    <row r="63" spans="1:13" x14ac:dyDescent="0.2">
      <c r="A63" s="746"/>
      <c r="B63" s="268" t="s">
        <v>71</v>
      </c>
      <c r="C63" s="264">
        <v>77</v>
      </c>
      <c r="D63" s="265">
        <v>15</v>
      </c>
      <c r="E63" s="214">
        <f t="shared" si="0"/>
        <v>92</v>
      </c>
      <c r="K63" s="618"/>
      <c r="L63" s="612"/>
      <c r="M63" s="600"/>
    </row>
    <row r="64" spans="1:13" x14ac:dyDescent="0.2">
      <c r="A64" s="717" t="s">
        <v>73</v>
      </c>
      <c r="B64" s="718"/>
      <c r="C64" s="73">
        <f>SUM(C41:C63)</f>
        <v>18710</v>
      </c>
      <c r="D64" s="73">
        <f>SUM(D41:D63)</f>
        <v>2183</v>
      </c>
      <c r="E64" s="27">
        <f t="shared" si="0"/>
        <v>20893</v>
      </c>
      <c r="I64" s="600">
        <f>E64/$E$72</f>
        <v>0.19785787340429561</v>
      </c>
      <c r="K64" s="618"/>
      <c r="L64" s="612"/>
      <c r="M64" s="600"/>
    </row>
    <row r="65" spans="1:13" x14ac:dyDescent="0.2">
      <c r="A65" s="744" t="s">
        <v>74</v>
      </c>
      <c r="B65" s="266" t="s">
        <v>76</v>
      </c>
      <c r="C65" s="259">
        <v>266</v>
      </c>
      <c r="D65" s="260">
        <v>10</v>
      </c>
      <c r="E65" s="188">
        <f t="shared" si="0"/>
        <v>276</v>
      </c>
      <c r="K65" s="618"/>
      <c r="L65" s="612"/>
      <c r="M65" s="600"/>
    </row>
    <row r="66" spans="1:13" x14ac:dyDescent="0.2">
      <c r="A66" s="745"/>
      <c r="B66" s="267" t="s">
        <v>77</v>
      </c>
      <c r="C66" s="261">
        <v>197</v>
      </c>
      <c r="D66" s="262">
        <v>1</v>
      </c>
      <c r="E66" s="189">
        <f t="shared" si="0"/>
        <v>198</v>
      </c>
      <c r="K66" s="618"/>
      <c r="L66" s="612"/>
      <c r="M66" s="600"/>
    </row>
    <row r="67" spans="1:13" x14ac:dyDescent="0.2">
      <c r="A67" s="746"/>
      <c r="B67" s="268" t="s">
        <v>78</v>
      </c>
      <c r="C67" s="264">
        <v>126</v>
      </c>
      <c r="D67" s="265">
        <v>0</v>
      </c>
      <c r="E67" s="214">
        <f t="shared" si="0"/>
        <v>126</v>
      </c>
      <c r="I67" s="600"/>
      <c r="K67" s="618"/>
      <c r="L67" s="612"/>
      <c r="M67" s="600"/>
    </row>
    <row r="68" spans="1:13" x14ac:dyDescent="0.2">
      <c r="A68" s="717" t="s">
        <v>79</v>
      </c>
      <c r="B68" s="718"/>
      <c r="C68" s="73">
        <f>SUM(C65:C67)</f>
        <v>589</v>
      </c>
      <c r="D68" s="73">
        <f>SUM(D65:D67)</f>
        <v>11</v>
      </c>
      <c r="E68" s="27">
        <f t="shared" si="0"/>
        <v>600</v>
      </c>
      <c r="I68" s="600">
        <f>E68/$E$72</f>
        <v>5.6820334103564532E-3</v>
      </c>
      <c r="K68" s="618"/>
      <c r="L68" s="612"/>
      <c r="M68" s="600"/>
    </row>
    <row r="69" spans="1:13" x14ac:dyDescent="0.2">
      <c r="K69" s="618"/>
      <c r="L69" s="612"/>
      <c r="M69" s="600"/>
    </row>
    <row r="70" spans="1:13" x14ac:dyDescent="0.2">
      <c r="A70" s="717" t="s">
        <v>319</v>
      </c>
      <c r="B70" s="718"/>
      <c r="C70" s="73">
        <v>23412</v>
      </c>
      <c r="D70" s="73">
        <v>3818</v>
      </c>
      <c r="E70" s="27">
        <f t="shared" si="0"/>
        <v>27230</v>
      </c>
      <c r="I70" s="600">
        <f>E70/$E$72</f>
        <v>0.2578696162733437</v>
      </c>
      <c r="K70" s="618"/>
      <c r="L70" s="612"/>
      <c r="M70" s="600"/>
    </row>
    <row r="71" spans="1:13" x14ac:dyDescent="0.2">
      <c r="K71" s="618"/>
      <c r="L71" s="612"/>
      <c r="M71" s="600"/>
    </row>
    <row r="72" spans="1:13" x14ac:dyDescent="0.2">
      <c r="A72" s="772" t="s">
        <v>4</v>
      </c>
      <c r="B72" s="706"/>
      <c r="C72" s="26">
        <f>C70+C68+C64+C40+C14</f>
        <v>91420</v>
      </c>
      <c r="D72" s="26">
        <f>D70+D68+D64+D40+D14</f>
        <v>14176</v>
      </c>
      <c r="E72" s="27">
        <f t="shared" si="0"/>
        <v>105596</v>
      </c>
      <c r="I72" s="600">
        <f>E72/$E$72</f>
        <v>1</v>
      </c>
      <c r="K72" s="618"/>
      <c r="L72" s="612"/>
      <c r="M72" s="600"/>
    </row>
    <row r="73" spans="1:13" x14ac:dyDescent="0.2">
      <c r="K73" s="618"/>
      <c r="L73" s="612"/>
      <c r="M73" s="600"/>
    </row>
    <row r="74" spans="1:13" x14ac:dyDescent="0.2">
      <c r="A74" s="258" t="s">
        <v>318</v>
      </c>
      <c r="K74" s="618"/>
      <c r="L74" s="612"/>
      <c r="M74" s="600"/>
    </row>
    <row r="75" spans="1:13" x14ac:dyDescent="0.2">
      <c r="K75" s="618"/>
      <c r="L75" s="612"/>
      <c r="M75" s="600"/>
    </row>
    <row r="76" spans="1:13" x14ac:dyDescent="0.2">
      <c r="K76" s="618"/>
      <c r="L76" s="612"/>
      <c r="M76" s="600"/>
    </row>
    <row r="77" spans="1:13" x14ac:dyDescent="0.2">
      <c r="K77" s="618"/>
      <c r="L77" s="612"/>
      <c r="M77" s="600"/>
    </row>
    <row r="78" spans="1:13" x14ac:dyDescent="0.2">
      <c r="K78" s="618"/>
      <c r="L78" s="612"/>
      <c r="M78" s="600"/>
    </row>
    <row r="79" spans="1:13" x14ac:dyDescent="0.2">
      <c r="K79" s="618"/>
      <c r="L79" s="612"/>
      <c r="M79" s="600"/>
    </row>
    <row r="80" spans="1:13" x14ac:dyDescent="0.2">
      <c r="K80" s="618"/>
      <c r="L80" s="612"/>
      <c r="M80" s="600"/>
    </row>
    <row r="81" spans="11:13" x14ac:dyDescent="0.2">
      <c r="K81" s="618"/>
      <c r="L81" s="612"/>
      <c r="M81" s="600"/>
    </row>
    <row r="82" spans="11:13" x14ac:dyDescent="0.2">
      <c r="K82" s="618"/>
      <c r="L82" s="612"/>
      <c r="M82" s="600"/>
    </row>
    <row r="83" spans="11:13" x14ac:dyDescent="0.2">
      <c r="K83" s="618"/>
      <c r="L83" s="612"/>
    </row>
    <row r="84" spans="11:13" x14ac:dyDescent="0.2">
      <c r="K84" s="618"/>
      <c r="L84" s="612"/>
    </row>
    <row r="85" spans="11:13" x14ac:dyDescent="0.2">
      <c r="K85" s="618"/>
      <c r="L85" s="612"/>
    </row>
    <row r="86" spans="11:13" x14ac:dyDescent="0.2">
      <c r="K86" s="618"/>
      <c r="L86" s="612"/>
    </row>
    <row r="87" spans="11:13" x14ac:dyDescent="0.2">
      <c r="K87" s="618"/>
      <c r="L87" s="612"/>
    </row>
    <row r="88" spans="11:13" x14ac:dyDescent="0.2">
      <c r="K88" s="618"/>
      <c r="L88" s="612"/>
    </row>
    <row r="89" spans="11:13" x14ac:dyDescent="0.2">
      <c r="K89" s="618"/>
      <c r="L89" s="612"/>
    </row>
    <row r="90" spans="11:13" x14ac:dyDescent="0.2">
      <c r="K90" s="618"/>
      <c r="L90" s="612"/>
    </row>
    <row r="91" spans="11:13" x14ac:dyDescent="0.2">
      <c r="K91" s="618"/>
      <c r="L91" s="612"/>
    </row>
    <row r="92" spans="11:13" x14ac:dyDescent="0.2">
      <c r="K92" s="618"/>
      <c r="L92" s="612"/>
    </row>
    <row r="93" spans="11:13" x14ac:dyDescent="0.2">
      <c r="K93" s="618"/>
      <c r="L93" s="612"/>
    </row>
    <row r="94" spans="11:13" x14ac:dyDescent="0.2">
      <c r="K94" s="618"/>
      <c r="L94" s="612"/>
    </row>
    <row r="95" spans="11:13" x14ac:dyDescent="0.2">
      <c r="K95" s="618"/>
      <c r="L95" s="612"/>
    </row>
    <row r="96" spans="11:13" x14ac:dyDescent="0.2">
      <c r="K96" s="618"/>
      <c r="L96" s="612"/>
    </row>
    <row r="97" spans="11:12" x14ac:dyDescent="0.2">
      <c r="K97" s="618"/>
      <c r="L97" s="612"/>
    </row>
    <row r="98" spans="11:12" x14ac:dyDescent="0.2">
      <c r="K98" s="618"/>
      <c r="L98" s="612"/>
    </row>
    <row r="99" spans="11:12" x14ac:dyDescent="0.2">
      <c r="K99" s="618"/>
      <c r="L99" s="612"/>
    </row>
    <row r="100" spans="11:12" x14ac:dyDescent="0.2">
      <c r="K100" s="618"/>
      <c r="L100" s="612"/>
    </row>
    <row r="101" spans="11:12" x14ac:dyDescent="0.2">
      <c r="K101" s="618"/>
      <c r="L101" s="612"/>
    </row>
    <row r="102" spans="11:12" x14ac:dyDescent="0.2">
      <c r="K102" s="618"/>
      <c r="L102" s="612"/>
    </row>
    <row r="103" spans="11:12" x14ac:dyDescent="0.2">
      <c r="K103" s="618"/>
      <c r="L103" s="612"/>
    </row>
    <row r="104" spans="11:12" x14ac:dyDescent="0.2">
      <c r="K104" s="618"/>
      <c r="L104" s="612"/>
    </row>
    <row r="105" spans="11:12" x14ac:dyDescent="0.2">
      <c r="K105" s="618"/>
      <c r="L105" s="612"/>
    </row>
    <row r="106" spans="11:12" x14ac:dyDescent="0.2">
      <c r="K106" s="618"/>
      <c r="L106" s="612"/>
    </row>
    <row r="107" spans="11:12" x14ac:dyDescent="0.2">
      <c r="K107" s="618"/>
      <c r="L107" s="612"/>
    </row>
    <row r="108" spans="11:12" x14ac:dyDescent="0.2">
      <c r="K108" s="618"/>
      <c r="L108" s="612"/>
    </row>
    <row r="109" spans="11:12" x14ac:dyDescent="0.2">
      <c r="K109" s="618"/>
      <c r="L109" s="612"/>
    </row>
    <row r="110" spans="11:12" x14ac:dyDescent="0.2">
      <c r="K110" s="618"/>
      <c r="L110" s="612"/>
    </row>
  </sheetData>
  <mergeCells count="12">
    <mergeCell ref="A2:E2"/>
    <mergeCell ref="C5:D5"/>
    <mergeCell ref="A8:A13"/>
    <mergeCell ref="A15:A39"/>
    <mergeCell ref="A41:A63"/>
    <mergeCell ref="A14:B14"/>
    <mergeCell ref="A65:A67"/>
    <mergeCell ref="A64:B64"/>
    <mergeCell ref="A40:B40"/>
    <mergeCell ref="A70:B70"/>
    <mergeCell ref="A72:B72"/>
    <mergeCell ref="A68:B68"/>
  </mergeCells>
  <printOptions horizontalCentered="1"/>
  <pageMargins left="0.70866141732283472" right="0.70866141732283472" top="0.74803149606299213" bottom="0.74803149606299213" header="0.31496062992125984" footer="0.31496062992125984"/>
  <pageSetup paperSize="9" firstPageNumber="56" fitToHeight="0" orientation="portrait" r:id="rId1"/>
  <headerFooter>
    <oddFooter>&amp;CPage &amp;P</oddFooter>
  </headerFooter>
  <rowBreaks count="1" manualBreakCount="1">
    <brk id="40" max="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tabColor rgb="FF92D050"/>
    <pageSetUpPr fitToPage="1"/>
  </sheetPr>
  <dimension ref="B1:J802"/>
  <sheetViews>
    <sheetView showGridLines="0" showZeros="0" showWhiteSpace="0" zoomScaleNormal="100" workbookViewId="0">
      <selection activeCell="P26" sqref="P26"/>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61" t="s">
        <v>321</v>
      </c>
      <c r="C27" s="662"/>
      <c r="D27" s="662"/>
      <c r="E27" s="662"/>
      <c r="F27" s="662"/>
      <c r="G27" s="662"/>
      <c r="H27" s="662"/>
      <c r="I27" s="663"/>
    </row>
    <row r="28" spans="2:9" ht="19.5" customHeight="1" x14ac:dyDescent="0.2">
      <c r="B28" s="664"/>
      <c r="C28" s="665"/>
      <c r="D28" s="665"/>
      <c r="E28" s="665"/>
      <c r="F28" s="665"/>
      <c r="G28" s="665"/>
      <c r="H28" s="665"/>
      <c r="I28" s="666"/>
    </row>
    <row r="29" spans="2:9" ht="30" customHeight="1" thickBot="1" x14ac:dyDescent="0.25">
      <c r="B29" s="667"/>
      <c r="C29" s="668"/>
      <c r="D29" s="668"/>
      <c r="E29" s="668"/>
      <c r="F29" s="668"/>
      <c r="G29" s="668"/>
      <c r="H29" s="668"/>
      <c r="I29" s="669"/>
    </row>
    <row r="30" spans="2:9" ht="13.5" thickTop="1" x14ac:dyDescent="0.2">
      <c r="B30" s="3"/>
      <c r="C30" s="3"/>
      <c r="D30" s="3"/>
    </row>
    <row r="31" spans="2:9" x14ac:dyDescent="0.2">
      <c r="B31" s="3"/>
      <c r="C31" s="3"/>
      <c r="D31" s="3"/>
    </row>
    <row r="32" spans="2:9" x14ac:dyDescent="0.2">
      <c r="B32" s="3"/>
      <c r="C32" s="3"/>
      <c r="D32" s="3"/>
    </row>
    <row r="33" spans="2:9" ht="15.75" x14ac:dyDescent="0.2">
      <c r="B33" s="670" t="s">
        <v>582</v>
      </c>
      <c r="C33" s="670"/>
      <c r="D33" s="670"/>
      <c r="E33" s="670"/>
      <c r="F33" s="670"/>
      <c r="G33" s="670"/>
      <c r="H33" s="670"/>
      <c r="I33" s="67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1"/>
      <c r="C46" s="10"/>
      <c r="D46" s="10"/>
      <c r="E46" s="10"/>
      <c r="F46" s="10"/>
      <c r="G46" s="10"/>
      <c r="H46" s="10"/>
      <c r="I46" s="10"/>
    </row>
    <row r="47" spans="2:9" x14ac:dyDescent="0.2">
      <c r="B47" s="10"/>
      <c r="C47" s="10"/>
      <c r="D47" s="10"/>
      <c r="E47" s="10"/>
      <c r="F47" s="10"/>
      <c r="G47" s="10"/>
      <c r="H47" s="10"/>
      <c r="I47" s="10"/>
    </row>
    <row r="48" spans="2:9" x14ac:dyDescent="0.2">
      <c r="B48" s="10"/>
      <c r="C48" s="10"/>
      <c r="D48" s="10"/>
      <c r="E48" s="10"/>
      <c r="F48" s="10"/>
      <c r="G48" s="10"/>
      <c r="H48" s="10"/>
      <c r="I48" s="10"/>
    </row>
    <row r="49" spans="2:10" x14ac:dyDescent="0.2">
      <c r="B49" s="10"/>
      <c r="C49" s="10"/>
      <c r="D49" s="10"/>
      <c r="E49" s="10"/>
      <c r="F49" s="10"/>
      <c r="G49" s="10"/>
      <c r="H49" s="10"/>
      <c r="I49" s="10"/>
    </row>
    <row r="50" spans="2:10" x14ac:dyDescent="0.2">
      <c r="B50" s="10"/>
      <c r="C50" s="10"/>
      <c r="D50" s="10"/>
      <c r="E50" s="10"/>
      <c r="F50" s="10"/>
      <c r="G50" s="10"/>
      <c r="H50" s="10"/>
      <c r="I50" s="10"/>
    </row>
    <row r="51" spans="2:10" x14ac:dyDescent="0.2">
      <c r="B51" s="11"/>
      <c r="C51" s="10"/>
      <c r="D51" s="10"/>
      <c r="E51" s="10"/>
      <c r="F51" s="10"/>
      <c r="G51" s="10"/>
      <c r="H51" s="10"/>
      <c r="I51" s="10"/>
    </row>
    <row r="52" spans="2:10" x14ac:dyDescent="0.2">
      <c r="B52" s="671" t="s">
        <v>1</v>
      </c>
      <c r="C52" s="672"/>
      <c r="D52" s="672"/>
      <c r="E52" s="672"/>
      <c r="F52" s="672"/>
      <c r="G52" s="672"/>
      <c r="H52" s="672"/>
      <c r="I52" s="672"/>
    </row>
    <row r="53" spans="2:10" ht="16.5" customHeight="1" x14ac:dyDescent="0.2">
      <c r="B53" s="672"/>
      <c r="C53" s="672"/>
      <c r="D53" s="672"/>
      <c r="E53" s="672"/>
      <c r="F53" s="672"/>
      <c r="G53" s="672"/>
      <c r="H53" s="672"/>
      <c r="I53" s="672"/>
    </row>
    <row r="54" spans="2:10" ht="16.5" customHeight="1" x14ac:dyDescent="0.2">
      <c r="B54" s="672"/>
      <c r="C54" s="672"/>
      <c r="D54" s="672"/>
      <c r="E54" s="672"/>
      <c r="F54" s="672"/>
      <c r="G54" s="672"/>
      <c r="H54" s="672"/>
      <c r="I54" s="672"/>
    </row>
    <row r="55" spans="2:10" ht="16.5" customHeight="1" x14ac:dyDescent="0.2">
      <c r="B55" s="672"/>
      <c r="C55" s="672"/>
      <c r="D55" s="672"/>
      <c r="E55" s="672"/>
      <c r="F55" s="672"/>
      <c r="G55" s="672"/>
      <c r="H55" s="672"/>
      <c r="I55" s="672"/>
    </row>
    <row r="56" spans="2:10" x14ac:dyDescent="0.2">
      <c r="B56" s="672"/>
      <c r="C56" s="672"/>
      <c r="D56" s="672"/>
      <c r="E56" s="672"/>
      <c r="F56" s="672"/>
      <c r="G56" s="672"/>
      <c r="H56" s="672"/>
      <c r="I56" s="672"/>
      <c r="J56" s="6"/>
    </row>
    <row r="57" spans="2:10" x14ac:dyDescent="0.2">
      <c r="B57" s="10"/>
      <c r="C57" s="10"/>
      <c r="D57" s="10"/>
      <c r="E57" s="10"/>
      <c r="F57" s="10"/>
      <c r="G57" s="10"/>
      <c r="H57" s="10"/>
      <c r="I57" s="10"/>
    </row>
    <row r="58" spans="2:10" x14ac:dyDescent="0.2">
      <c r="B58" s="3"/>
      <c r="C58" s="7"/>
      <c r="D58" s="7"/>
    </row>
    <row r="59" spans="2:10" x14ac:dyDescent="0.2">
      <c r="B59" s="8" t="s">
        <v>0</v>
      </c>
      <c r="C59" s="7"/>
      <c r="D59" s="7"/>
      <c r="I59" s="9" t="s">
        <v>583</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8" fitToHeight="0" orientation="portrait" r:id="rId1"/>
  <headerFooter>
    <oddFooter>&amp;CPage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tabColor rgb="FF92D050"/>
    <pageSetUpPr fitToPage="1"/>
  </sheetPr>
  <dimension ref="A3:E63"/>
  <sheetViews>
    <sheetView showGridLines="0" showZeros="0" showWhiteSpace="0" topLeftCell="A14" zoomScaleNormal="100" workbookViewId="0">
      <selection activeCell="P26" sqref="P26"/>
    </sheetView>
  </sheetViews>
  <sheetFormatPr baseColWidth="10" defaultColWidth="12" defaultRowHeight="12.75" x14ac:dyDescent="0.2"/>
  <cols>
    <col min="1" max="1" width="13.6640625" style="2" bestFit="1" customWidth="1"/>
    <col min="2" max="2" width="12" style="2"/>
    <col min="3" max="3" width="18.83203125" style="2" customWidth="1"/>
    <col min="4" max="4" width="12" style="2"/>
    <col min="5" max="5" width="87" style="2" customWidth="1"/>
    <col min="6" max="16384" width="12" style="2"/>
  </cols>
  <sheetData>
    <row r="3" spans="1:5" x14ac:dyDescent="0.2">
      <c r="A3" s="685" t="s">
        <v>322</v>
      </c>
      <c r="B3" s="685"/>
      <c r="C3" s="685"/>
      <c r="D3" s="685"/>
      <c r="E3" s="685"/>
    </row>
    <row r="6" spans="1:5" ht="25.5" x14ac:dyDescent="0.2">
      <c r="A6" s="269" t="s">
        <v>323</v>
      </c>
      <c r="B6" s="269" t="s">
        <v>324</v>
      </c>
      <c r="C6" s="269" t="s">
        <v>325</v>
      </c>
      <c r="D6" s="269" t="s">
        <v>326</v>
      </c>
      <c r="E6" s="269" t="s">
        <v>327</v>
      </c>
    </row>
    <row r="7" spans="1:5" x14ac:dyDescent="0.2">
      <c r="A7" s="269"/>
      <c r="B7" s="269"/>
      <c r="C7" s="269"/>
      <c r="D7" s="269"/>
      <c r="E7" s="269"/>
    </row>
    <row r="8" spans="1:5" x14ac:dyDescent="0.2">
      <c r="A8" s="773" t="s">
        <v>6</v>
      </c>
      <c r="B8" s="782">
        <v>1</v>
      </c>
      <c r="C8" s="774" t="s">
        <v>328</v>
      </c>
      <c r="D8" s="275" t="s">
        <v>7</v>
      </c>
      <c r="E8" s="276" t="s">
        <v>329</v>
      </c>
    </row>
    <row r="9" spans="1:5" x14ac:dyDescent="0.2">
      <c r="A9" s="773"/>
      <c r="B9" s="777"/>
      <c r="C9" s="775"/>
      <c r="D9" s="272" t="s">
        <v>8</v>
      </c>
      <c r="E9" s="270" t="s">
        <v>330</v>
      </c>
    </row>
    <row r="10" spans="1:5" x14ac:dyDescent="0.2">
      <c r="A10" s="773"/>
      <c r="B10" s="777"/>
      <c r="C10" s="775"/>
      <c r="D10" s="272" t="s">
        <v>9</v>
      </c>
      <c r="E10" s="270" t="s">
        <v>331</v>
      </c>
    </row>
    <row r="11" spans="1:5" x14ac:dyDescent="0.2">
      <c r="A11" s="773"/>
      <c r="B11" s="778"/>
      <c r="C11" s="775"/>
      <c r="D11" s="272" t="s">
        <v>10</v>
      </c>
      <c r="E11" s="270" t="s">
        <v>332</v>
      </c>
    </row>
    <row r="12" spans="1:5" x14ac:dyDescent="0.2">
      <c r="A12" s="773"/>
      <c r="B12" s="780">
        <v>2</v>
      </c>
      <c r="C12" s="775" t="s">
        <v>333</v>
      </c>
      <c r="D12" s="272" t="s">
        <v>12</v>
      </c>
      <c r="E12" s="270" t="s">
        <v>334</v>
      </c>
    </row>
    <row r="13" spans="1:5" x14ac:dyDescent="0.2">
      <c r="A13" s="773"/>
      <c r="B13" s="780"/>
      <c r="C13" s="775"/>
      <c r="D13" s="272" t="s">
        <v>13</v>
      </c>
      <c r="E13" s="270" t="s">
        <v>335</v>
      </c>
    </row>
    <row r="14" spans="1:5" x14ac:dyDescent="0.2">
      <c r="A14" s="773" t="s">
        <v>16</v>
      </c>
      <c r="B14" s="780" t="s">
        <v>336</v>
      </c>
      <c r="C14" s="775" t="s">
        <v>337</v>
      </c>
      <c r="D14" s="272" t="s">
        <v>17</v>
      </c>
      <c r="E14" s="270" t="s">
        <v>338</v>
      </c>
    </row>
    <row r="15" spans="1:5" x14ac:dyDescent="0.2">
      <c r="A15" s="773"/>
      <c r="B15" s="780"/>
      <c r="C15" s="775"/>
      <c r="D15" s="272" t="s">
        <v>18</v>
      </c>
      <c r="E15" s="270" t="s">
        <v>339</v>
      </c>
    </row>
    <row r="16" spans="1:5" x14ac:dyDescent="0.2">
      <c r="A16" s="773"/>
      <c r="B16" s="780"/>
      <c r="C16" s="775"/>
      <c r="D16" s="272" t="s">
        <v>19</v>
      </c>
      <c r="E16" s="270" t="s">
        <v>340</v>
      </c>
    </row>
    <row r="17" spans="1:5" x14ac:dyDescent="0.2">
      <c r="A17" s="773"/>
      <c r="B17" s="780"/>
      <c r="C17" s="775"/>
      <c r="D17" s="273">
        <v>10</v>
      </c>
      <c r="E17" s="270" t="s">
        <v>341</v>
      </c>
    </row>
    <row r="18" spans="1:5" x14ac:dyDescent="0.2">
      <c r="A18" s="773"/>
      <c r="B18" s="780" t="s">
        <v>342</v>
      </c>
      <c r="C18" s="775" t="s">
        <v>343</v>
      </c>
      <c r="D18" s="273">
        <v>11</v>
      </c>
      <c r="E18" s="270" t="s">
        <v>344</v>
      </c>
    </row>
    <row r="19" spans="1:5" x14ac:dyDescent="0.2">
      <c r="A19" s="773"/>
      <c r="B19" s="780"/>
      <c r="C19" s="775"/>
      <c r="D19" s="273">
        <v>12</v>
      </c>
      <c r="E19" s="270" t="s">
        <v>345</v>
      </c>
    </row>
    <row r="20" spans="1:5" x14ac:dyDescent="0.2">
      <c r="A20" s="773"/>
      <c r="B20" s="780"/>
      <c r="C20" s="775"/>
      <c r="D20" s="273">
        <v>13</v>
      </c>
      <c r="E20" s="270" t="s">
        <v>346</v>
      </c>
    </row>
    <row r="21" spans="1:5" ht="25.5" x14ac:dyDescent="0.2">
      <c r="A21" s="773"/>
      <c r="B21" s="780"/>
      <c r="C21" s="775"/>
      <c r="D21" s="273">
        <v>14</v>
      </c>
      <c r="E21" s="270" t="s">
        <v>347</v>
      </c>
    </row>
    <row r="22" spans="1:5" ht="25.5" x14ac:dyDescent="0.2">
      <c r="A22" s="773"/>
      <c r="B22" s="780"/>
      <c r="C22" s="775"/>
      <c r="D22" s="273">
        <v>15</v>
      </c>
      <c r="E22" s="270" t="s">
        <v>348</v>
      </c>
    </row>
    <row r="23" spans="1:5" x14ac:dyDescent="0.2">
      <c r="A23" s="773"/>
      <c r="B23" s="780" t="s">
        <v>349</v>
      </c>
      <c r="C23" s="775" t="s">
        <v>350</v>
      </c>
      <c r="D23" s="273">
        <v>16</v>
      </c>
      <c r="E23" s="270" t="s">
        <v>351</v>
      </c>
    </row>
    <row r="24" spans="1:5" x14ac:dyDescent="0.2">
      <c r="A24" s="773"/>
      <c r="B24" s="780"/>
      <c r="C24" s="775"/>
      <c r="D24" s="273">
        <v>17</v>
      </c>
      <c r="E24" s="270" t="s">
        <v>352</v>
      </c>
    </row>
    <row r="25" spans="1:5" ht="38.25" x14ac:dyDescent="0.2">
      <c r="A25" s="773"/>
      <c r="B25" s="780"/>
      <c r="C25" s="775"/>
      <c r="D25" s="273">
        <v>18</v>
      </c>
      <c r="E25" s="270" t="s">
        <v>353</v>
      </c>
    </row>
    <row r="26" spans="1:5" x14ac:dyDescent="0.2">
      <c r="A26" s="773"/>
      <c r="B26" s="780"/>
      <c r="C26" s="775"/>
      <c r="D26" s="273">
        <v>19</v>
      </c>
      <c r="E26" s="270" t="s">
        <v>354</v>
      </c>
    </row>
    <row r="27" spans="1:5" x14ac:dyDescent="0.2">
      <c r="A27" s="773"/>
      <c r="B27" s="780"/>
      <c r="C27" s="775"/>
      <c r="D27" s="273">
        <v>20</v>
      </c>
      <c r="E27" s="270" t="s">
        <v>355</v>
      </c>
    </row>
    <row r="28" spans="1:5" ht="25.5" x14ac:dyDescent="0.2">
      <c r="A28" s="773"/>
      <c r="B28" s="780" t="s">
        <v>356</v>
      </c>
      <c r="C28" s="775" t="s">
        <v>357</v>
      </c>
      <c r="D28" s="273">
        <v>21</v>
      </c>
      <c r="E28" s="270" t="s">
        <v>358</v>
      </c>
    </row>
    <row r="29" spans="1:5" ht="25.5" x14ac:dyDescent="0.2">
      <c r="A29" s="773"/>
      <c r="B29" s="780"/>
      <c r="C29" s="775"/>
      <c r="D29" s="273">
        <v>22</v>
      </c>
      <c r="E29" s="270" t="s">
        <v>359</v>
      </c>
    </row>
    <row r="30" spans="1:5" x14ac:dyDescent="0.2">
      <c r="A30" s="773"/>
      <c r="B30" s="780"/>
      <c r="C30" s="775"/>
      <c r="D30" s="273">
        <v>23</v>
      </c>
      <c r="E30" s="270" t="s">
        <v>360</v>
      </c>
    </row>
    <row r="31" spans="1:5" x14ac:dyDescent="0.2">
      <c r="A31" s="773"/>
      <c r="B31" s="780"/>
      <c r="C31" s="775"/>
      <c r="D31" s="273">
        <v>24</v>
      </c>
      <c r="E31" s="270" t="s">
        <v>361</v>
      </c>
    </row>
    <row r="32" spans="1:5" x14ac:dyDescent="0.2">
      <c r="A32" s="773"/>
      <c r="B32" s="780" t="s">
        <v>362</v>
      </c>
      <c r="C32" s="775" t="s">
        <v>363</v>
      </c>
      <c r="D32" s="273">
        <v>70</v>
      </c>
      <c r="E32" s="270" t="s">
        <v>364</v>
      </c>
    </row>
    <row r="33" spans="1:5" x14ac:dyDescent="0.2">
      <c r="A33" s="773"/>
      <c r="B33" s="780"/>
      <c r="C33" s="775"/>
      <c r="D33" s="273">
        <v>71</v>
      </c>
      <c r="E33" s="270" t="s">
        <v>365</v>
      </c>
    </row>
    <row r="34" spans="1:5" x14ac:dyDescent="0.2">
      <c r="A34" s="773"/>
      <c r="B34" s="780"/>
      <c r="C34" s="775"/>
      <c r="D34" s="273">
        <v>72</v>
      </c>
      <c r="E34" s="270" t="s">
        <v>366</v>
      </c>
    </row>
    <row r="35" spans="1:5" x14ac:dyDescent="0.2">
      <c r="A35" s="773"/>
      <c r="B35" s="780"/>
      <c r="C35" s="775"/>
      <c r="D35" s="273">
        <v>73</v>
      </c>
      <c r="E35" s="270" t="s">
        <v>367</v>
      </c>
    </row>
    <row r="36" spans="1:5" x14ac:dyDescent="0.2">
      <c r="A36" s="773"/>
      <c r="B36" s="278" t="s">
        <v>368</v>
      </c>
      <c r="C36" s="271" t="s">
        <v>369</v>
      </c>
      <c r="D36" s="273">
        <v>74</v>
      </c>
      <c r="E36" s="270" t="s">
        <v>370</v>
      </c>
    </row>
    <row r="37" spans="1:5" x14ac:dyDescent="0.2">
      <c r="A37" s="773"/>
      <c r="B37" s="278">
        <v>20</v>
      </c>
      <c r="C37" s="271" t="s">
        <v>40</v>
      </c>
      <c r="D37" s="273">
        <v>75</v>
      </c>
      <c r="E37" s="270" t="s">
        <v>371</v>
      </c>
    </row>
    <row r="38" spans="1:5" x14ac:dyDescent="0.2">
      <c r="A38" s="773" t="s">
        <v>44</v>
      </c>
      <c r="B38" s="780" t="s">
        <v>372</v>
      </c>
      <c r="C38" s="775" t="s">
        <v>373</v>
      </c>
      <c r="D38" s="273">
        <v>25</v>
      </c>
      <c r="E38" s="270" t="s">
        <v>373</v>
      </c>
    </row>
    <row r="39" spans="1:5" x14ac:dyDescent="0.2">
      <c r="A39" s="773"/>
      <c r="B39" s="780"/>
      <c r="C39" s="775"/>
      <c r="D39" s="273">
        <v>26</v>
      </c>
      <c r="E39" s="270" t="s">
        <v>374</v>
      </c>
    </row>
    <row r="40" spans="1:5" x14ac:dyDescent="0.2">
      <c r="A40" s="773"/>
      <c r="B40" s="278" t="s">
        <v>375</v>
      </c>
      <c r="C40" s="271" t="s">
        <v>376</v>
      </c>
      <c r="D40" s="273">
        <v>27</v>
      </c>
      <c r="E40" s="270" t="s">
        <v>376</v>
      </c>
    </row>
    <row r="41" spans="1:5" x14ac:dyDescent="0.2">
      <c r="A41" s="773"/>
      <c r="B41" s="780">
        <v>6</v>
      </c>
      <c r="C41" s="775" t="s">
        <v>377</v>
      </c>
      <c r="D41" s="273">
        <v>28</v>
      </c>
      <c r="E41" s="270" t="s">
        <v>378</v>
      </c>
    </row>
    <row r="42" spans="1:5" x14ac:dyDescent="0.2">
      <c r="A42" s="773"/>
      <c r="B42" s="780"/>
      <c r="C42" s="775"/>
      <c r="D42" s="273">
        <v>29</v>
      </c>
      <c r="E42" s="270" t="s">
        <v>379</v>
      </c>
    </row>
    <row r="43" spans="1:5" x14ac:dyDescent="0.2">
      <c r="A43" s="773"/>
      <c r="B43" s="780"/>
      <c r="C43" s="775"/>
      <c r="D43" s="273">
        <v>30</v>
      </c>
      <c r="E43" s="270" t="s">
        <v>380</v>
      </c>
    </row>
    <row r="44" spans="1:5" x14ac:dyDescent="0.2">
      <c r="A44" s="773"/>
      <c r="B44" s="780">
        <v>7</v>
      </c>
      <c r="C44" s="775" t="s">
        <v>381</v>
      </c>
      <c r="D44" s="273">
        <v>31</v>
      </c>
      <c r="E44" s="270" t="s">
        <v>382</v>
      </c>
    </row>
    <row r="45" spans="1:5" x14ac:dyDescent="0.2">
      <c r="A45" s="773"/>
      <c r="B45" s="780"/>
      <c r="C45" s="775"/>
      <c r="D45" s="273">
        <v>32</v>
      </c>
      <c r="E45" s="270" t="s">
        <v>383</v>
      </c>
    </row>
    <row r="46" spans="1:5" x14ac:dyDescent="0.2">
      <c r="A46" s="773"/>
      <c r="B46" s="780"/>
      <c r="C46" s="775"/>
      <c r="D46" s="273">
        <v>33</v>
      </c>
      <c r="E46" s="270" t="s">
        <v>384</v>
      </c>
    </row>
    <row r="47" spans="1:5" x14ac:dyDescent="0.2">
      <c r="A47" s="773"/>
      <c r="B47" s="776">
        <v>8</v>
      </c>
      <c r="C47" s="775" t="s">
        <v>385</v>
      </c>
      <c r="D47" s="273">
        <v>34</v>
      </c>
      <c r="E47" s="270" t="s">
        <v>386</v>
      </c>
    </row>
    <row r="48" spans="1:5" x14ac:dyDescent="0.2">
      <c r="A48" s="773"/>
      <c r="B48" s="777"/>
      <c r="C48" s="775"/>
      <c r="D48" s="273">
        <v>35</v>
      </c>
      <c r="E48" s="270" t="s">
        <v>387</v>
      </c>
    </row>
    <row r="49" spans="1:5" x14ac:dyDescent="0.2">
      <c r="A49" s="773"/>
      <c r="B49" s="777"/>
      <c r="C49" s="775"/>
      <c r="D49" s="273">
        <v>36</v>
      </c>
      <c r="E49" s="270" t="s">
        <v>388</v>
      </c>
    </row>
    <row r="50" spans="1:5" x14ac:dyDescent="0.2">
      <c r="A50" s="773"/>
      <c r="B50" s="778"/>
      <c r="C50" s="775"/>
      <c r="D50" s="273">
        <v>37</v>
      </c>
      <c r="E50" s="270" t="s">
        <v>389</v>
      </c>
    </row>
    <row r="51" spans="1:5" x14ac:dyDescent="0.2">
      <c r="A51" s="773"/>
      <c r="B51" s="780">
        <v>9</v>
      </c>
      <c r="C51" s="775" t="s">
        <v>390</v>
      </c>
      <c r="D51" s="273">
        <v>60</v>
      </c>
      <c r="E51" s="270" t="s">
        <v>391</v>
      </c>
    </row>
    <row r="52" spans="1:5" x14ac:dyDescent="0.2">
      <c r="A52" s="773"/>
      <c r="B52" s="780"/>
      <c r="C52" s="775"/>
      <c r="D52" s="273">
        <v>61</v>
      </c>
      <c r="E52" s="270" t="s">
        <v>392</v>
      </c>
    </row>
    <row r="53" spans="1:5" x14ac:dyDescent="0.2">
      <c r="A53" s="773"/>
      <c r="B53" s="780"/>
      <c r="C53" s="775"/>
      <c r="D53" s="273">
        <v>62</v>
      </c>
      <c r="E53" s="270" t="s">
        <v>393</v>
      </c>
    </row>
    <row r="54" spans="1:5" x14ac:dyDescent="0.2">
      <c r="A54" s="773"/>
      <c r="B54" s="780"/>
      <c r="C54" s="775"/>
      <c r="D54" s="273">
        <v>63</v>
      </c>
      <c r="E54" s="270" t="s">
        <v>394</v>
      </c>
    </row>
    <row r="55" spans="1:5" x14ac:dyDescent="0.2">
      <c r="A55" s="773"/>
      <c r="B55" s="776">
        <v>10</v>
      </c>
      <c r="C55" s="775" t="s">
        <v>395</v>
      </c>
      <c r="D55" s="273">
        <v>64</v>
      </c>
      <c r="E55" s="270" t="s">
        <v>396</v>
      </c>
    </row>
    <row r="56" spans="1:5" x14ac:dyDescent="0.2">
      <c r="A56" s="773"/>
      <c r="B56" s="777"/>
      <c r="C56" s="775"/>
      <c r="D56" s="273">
        <v>65</v>
      </c>
      <c r="E56" s="270" t="s">
        <v>397</v>
      </c>
    </row>
    <row r="57" spans="1:5" x14ac:dyDescent="0.2">
      <c r="A57" s="773"/>
      <c r="B57" s="777"/>
      <c r="C57" s="775"/>
      <c r="D57" s="273">
        <v>66</v>
      </c>
      <c r="E57" s="270" t="s">
        <v>398</v>
      </c>
    </row>
    <row r="58" spans="1:5" x14ac:dyDescent="0.2">
      <c r="A58" s="773"/>
      <c r="B58" s="777"/>
      <c r="C58" s="775"/>
      <c r="D58" s="273">
        <v>67</v>
      </c>
      <c r="E58" s="270" t="s">
        <v>399</v>
      </c>
    </row>
    <row r="59" spans="1:5" x14ac:dyDescent="0.2">
      <c r="A59" s="773"/>
      <c r="B59" s="777"/>
      <c r="C59" s="775"/>
      <c r="D59" s="273">
        <v>68</v>
      </c>
      <c r="E59" s="270" t="s">
        <v>400</v>
      </c>
    </row>
    <row r="60" spans="1:5" x14ac:dyDescent="0.2">
      <c r="A60" s="773"/>
      <c r="B60" s="778"/>
      <c r="C60" s="775"/>
      <c r="D60" s="273">
        <v>69</v>
      </c>
      <c r="E60" s="270" t="s">
        <v>401</v>
      </c>
    </row>
    <row r="61" spans="1:5" x14ac:dyDescent="0.2">
      <c r="A61" s="773" t="s">
        <v>74</v>
      </c>
      <c r="B61" s="780">
        <v>11</v>
      </c>
      <c r="C61" s="775" t="s">
        <v>75</v>
      </c>
      <c r="D61" s="273">
        <v>85</v>
      </c>
      <c r="E61" s="270" t="s">
        <v>402</v>
      </c>
    </row>
    <row r="62" spans="1:5" x14ac:dyDescent="0.2">
      <c r="A62" s="773"/>
      <c r="B62" s="780"/>
      <c r="C62" s="775"/>
      <c r="D62" s="273">
        <v>86</v>
      </c>
      <c r="E62" s="270" t="s">
        <v>403</v>
      </c>
    </row>
    <row r="63" spans="1:5" x14ac:dyDescent="0.2">
      <c r="A63" s="773"/>
      <c r="B63" s="781"/>
      <c r="C63" s="779"/>
      <c r="D63" s="274">
        <v>87</v>
      </c>
      <c r="E63" s="277" t="s">
        <v>404</v>
      </c>
    </row>
  </sheetData>
  <mergeCells count="33">
    <mergeCell ref="B8:B11"/>
    <mergeCell ref="B14:B17"/>
    <mergeCell ref="A3:E3"/>
    <mergeCell ref="A8:A13"/>
    <mergeCell ref="A14:A37"/>
    <mergeCell ref="C44:C46"/>
    <mergeCell ref="C47:C50"/>
    <mergeCell ref="C51:C54"/>
    <mergeCell ref="B18:B22"/>
    <mergeCell ref="B23:B27"/>
    <mergeCell ref="B28:B31"/>
    <mergeCell ref="B32:B35"/>
    <mergeCell ref="B38:B39"/>
    <mergeCell ref="B41:B43"/>
    <mergeCell ref="B44:B46"/>
    <mergeCell ref="B51:B54"/>
    <mergeCell ref="B47:B50"/>
    <mergeCell ref="A61:A63"/>
    <mergeCell ref="C8:C11"/>
    <mergeCell ref="C12:C13"/>
    <mergeCell ref="C14:C17"/>
    <mergeCell ref="C18:C22"/>
    <mergeCell ref="C23:C27"/>
    <mergeCell ref="C28:C31"/>
    <mergeCell ref="C32:C35"/>
    <mergeCell ref="C38:C39"/>
    <mergeCell ref="C41:C43"/>
    <mergeCell ref="B55:B60"/>
    <mergeCell ref="C55:C60"/>
    <mergeCell ref="C61:C63"/>
    <mergeCell ref="B61:B63"/>
    <mergeCell ref="B12:B13"/>
    <mergeCell ref="A38:A60"/>
  </mergeCells>
  <printOptions horizontalCentered="1"/>
  <pageMargins left="0.70866141732283472" right="0.70866141732283472" top="0.74803149606299213" bottom="0.74803149606299213" header="0.31496062992125984" footer="0.31496062992125984"/>
  <pageSetup paperSize="9" scale="68" firstPageNumber="59" fitToHeight="0" orientation="portrait" r:id="rId1"/>
  <headerFoot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34</vt:i4>
      </vt:variant>
      <vt:variant>
        <vt:lpstr>Plages nommées</vt:lpstr>
      </vt:variant>
      <vt:variant>
        <vt:i4>45</vt:i4>
      </vt:variant>
    </vt:vector>
  </HeadingPairs>
  <TitlesOfParts>
    <vt:vector size="79" baseType="lpstr">
      <vt:lpstr>PG_0</vt:lpstr>
      <vt:lpstr>TAB_MAT</vt:lpstr>
      <vt:lpstr>PG_1</vt:lpstr>
      <vt:lpstr>TAB_1</vt:lpstr>
      <vt:lpstr>TAB_2</vt:lpstr>
      <vt:lpstr>TAB_3</vt:lpstr>
      <vt:lpstr>PG_2</vt:lpstr>
      <vt:lpstr>TAB_4</vt:lpstr>
      <vt:lpstr>TAB_5</vt:lpstr>
      <vt:lpstr>Page</vt:lpstr>
      <vt:lpstr>TAB_6</vt:lpstr>
      <vt:lpstr>TAB_7</vt:lpstr>
      <vt:lpstr>TAB_8</vt:lpstr>
      <vt:lpstr>TAB_9</vt:lpstr>
      <vt:lpstr>TAB_10_1</vt:lpstr>
      <vt:lpstr>TAB_10_2</vt:lpstr>
      <vt:lpstr>TAB_11</vt:lpstr>
      <vt:lpstr>TAB_12</vt:lpstr>
      <vt:lpstr>PG_3</vt:lpstr>
      <vt:lpstr>TAB_13</vt:lpstr>
      <vt:lpstr>TAB_14</vt:lpstr>
      <vt:lpstr>TAB_15</vt:lpstr>
      <vt:lpstr>PG_4</vt:lpstr>
      <vt:lpstr>TAB_16</vt:lpstr>
      <vt:lpstr>TAB_17</vt:lpstr>
      <vt:lpstr>TAB_18</vt:lpstr>
      <vt:lpstr>TAB_19</vt:lpstr>
      <vt:lpstr>PG_5</vt:lpstr>
      <vt:lpstr>TAB_20</vt:lpstr>
      <vt:lpstr>PG_6</vt:lpstr>
      <vt:lpstr>TAB_21</vt:lpstr>
      <vt:lpstr>TAB_22</vt:lpstr>
      <vt:lpstr>PG_7</vt:lpstr>
      <vt:lpstr>CNU</vt:lpstr>
      <vt:lpstr>TAB_11!Impression_des_titres</vt:lpstr>
      <vt:lpstr>TAB_12!Impression_des_titres</vt:lpstr>
      <vt:lpstr>TAB_13!Impression_des_titres</vt:lpstr>
      <vt:lpstr>TAB_2!Impression_des_titres</vt:lpstr>
      <vt:lpstr>TAB_20!Impression_des_titres</vt:lpstr>
      <vt:lpstr>TAB_21!Impression_des_titres</vt:lpstr>
      <vt:lpstr>TAB_22!Impression_des_titres</vt:lpstr>
      <vt:lpstr>TAB_3!Impression_des_titres</vt:lpstr>
      <vt:lpstr>TAB_4!Impression_des_titres</vt:lpstr>
      <vt:lpstr>TAB_5!Impression_des_titres</vt:lpstr>
      <vt:lpstr>TAB_8!Impression_des_titres</vt:lpstr>
      <vt:lpstr>CNU!Zone_d_impression</vt:lpstr>
      <vt:lpstr>Page!Zone_d_impression</vt:lpstr>
      <vt:lpstr>PG_0!Zone_d_impression</vt:lpstr>
      <vt:lpstr>PG_1!Zone_d_impression</vt:lpstr>
      <vt:lpstr>PG_2!Zone_d_impression</vt:lpstr>
      <vt:lpstr>PG_3!Zone_d_impression</vt:lpstr>
      <vt:lpstr>PG_4!Zone_d_impression</vt:lpstr>
      <vt:lpstr>PG_5!Zone_d_impression</vt:lpstr>
      <vt:lpstr>PG_6!Zone_d_impression</vt:lpstr>
      <vt:lpstr>PG_7!Zone_d_impression</vt:lpstr>
      <vt:lpstr>TAB_1!Zone_d_impression</vt:lpstr>
      <vt:lpstr>TAB_10_1!Zone_d_impression</vt:lpstr>
      <vt:lpstr>TAB_10_2!Zone_d_impression</vt:lpstr>
      <vt:lpstr>TAB_11!Zone_d_impression</vt:lpstr>
      <vt:lpstr>TAB_12!Zone_d_impression</vt:lpstr>
      <vt:lpstr>TAB_13!Zone_d_impression</vt:lpstr>
      <vt:lpstr>TAB_14!Zone_d_impression</vt:lpstr>
      <vt:lpstr>TAB_15!Zone_d_impression</vt:lpstr>
      <vt:lpstr>TAB_16!Zone_d_impression</vt:lpstr>
      <vt:lpstr>TAB_17!Zone_d_impression</vt:lpstr>
      <vt:lpstr>TAB_18!Zone_d_impression</vt:lpstr>
      <vt:lpstr>TAB_19!Zone_d_impression</vt:lpstr>
      <vt:lpstr>TAB_2!Zone_d_impression</vt:lpstr>
      <vt:lpstr>TAB_20!Zone_d_impression</vt:lpstr>
      <vt:lpstr>TAB_21!Zone_d_impression</vt:lpstr>
      <vt:lpstr>TAB_22!Zone_d_impression</vt:lpstr>
      <vt:lpstr>TAB_3!Zone_d_impression</vt:lpstr>
      <vt:lpstr>TAB_4!Zone_d_impression</vt:lpstr>
      <vt:lpstr>TAB_5!Zone_d_impression</vt:lpstr>
      <vt:lpstr>TAB_6!Zone_d_impression</vt:lpstr>
      <vt:lpstr>TAB_7!Zone_d_impression</vt:lpstr>
      <vt:lpstr>TAB_8!Zone_d_impression</vt:lpstr>
      <vt:lpstr>TAB_9!Zone_d_impression</vt:lpstr>
      <vt:lpstr>TAB_MAT!Zone_d_impression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Thirion</dc:creator>
  <cp:lastModifiedBy>Administration centrale</cp:lastModifiedBy>
  <cp:lastPrinted>2018-07-11T12:13:26Z</cp:lastPrinted>
  <dcterms:created xsi:type="dcterms:W3CDTF">2014-10-10T11:03:44Z</dcterms:created>
  <dcterms:modified xsi:type="dcterms:W3CDTF">2018-07-24T12:55:38Z</dcterms:modified>
</cp:coreProperties>
</file>